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FAŁ-NOT-SYNC\artykuly\kp-20-maj\"/>
    </mc:Choice>
  </mc:AlternateContent>
  <bookViews>
    <workbookView xWindow="0" yWindow="0" windowWidth="21570" windowHeight="6855"/>
  </bookViews>
  <sheets>
    <sheet name="keyword-stats" sheetId="2" r:id="rId1"/>
    <sheet name="keyword-forecasts" sheetId="7" r:id="rId2"/>
    <sheet name="PSK-kubły" sheetId="1" r:id="rId3"/>
    <sheet name="ᴁ Analytics Edge Queries" sheetId="6" state="hidden" r:id="rId4"/>
    <sheet name="PSK-wyszukiwania-prognoza" sheetId="13" r:id="rId5"/>
    <sheet name="PSK-grupy-prognoza" sheetId="14" r:id="rId6"/>
    <sheet name="frazy-trend-wzrostowy" sheetId="11" r:id="rId7"/>
    <sheet name="frazy-trend-spadkowy" sheetId="12" r:id="rId8"/>
  </sheets>
  <definedNames>
    <definedName name="ExternalData_1" localSheetId="7" hidden="1">'frazy-trend-spadkowy'!$A$1:$E$342</definedName>
    <definedName name="ExternalData_1" localSheetId="6" hidden="1">'frazy-trend-wzrostowy'!$A$1:$E$1154</definedName>
    <definedName name="ExternalData_1" localSheetId="5" hidden="1">'PSK-grupy-prognoza'!$A$1:$A$141</definedName>
    <definedName name="ExternalData_1" localSheetId="4" hidden="1">'PSK-wyszukiwania-prognoza'!$A$1:$C$1545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4" l="1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C113" i="14"/>
  <c r="C7" i="14"/>
  <c r="C96" i="14"/>
  <c r="C3" i="14"/>
  <c r="C38" i="14"/>
  <c r="C10" i="14"/>
  <c r="C103" i="14"/>
  <c r="C53" i="14"/>
  <c r="C5" i="14"/>
  <c r="C39" i="14"/>
  <c r="C102" i="14"/>
  <c r="C67" i="14"/>
  <c r="C25" i="14"/>
  <c r="C48" i="14"/>
  <c r="C66" i="14"/>
  <c r="C59" i="14"/>
  <c r="C71" i="14"/>
  <c r="C140" i="14"/>
  <c r="C52" i="14"/>
  <c r="C24" i="14"/>
  <c r="C56" i="14"/>
  <c r="C4" i="14"/>
  <c r="C42" i="14"/>
  <c r="C126" i="14"/>
  <c r="C15" i="14"/>
  <c r="C61" i="14"/>
  <c r="C92" i="14"/>
  <c r="C95" i="14"/>
  <c r="C110" i="14"/>
  <c r="C129" i="14"/>
  <c r="C115" i="14"/>
  <c r="C64" i="14"/>
  <c r="C75" i="14"/>
  <c r="C85" i="14"/>
  <c r="C84" i="14"/>
  <c r="C108" i="14"/>
  <c r="C104" i="14"/>
  <c r="C23" i="14"/>
  <c r="C40" i="14"/>
  <c r="C60" i="14"/>
  <c r="C89" i="14"/>
  <c r="C55" i="14"/>
  <c r="C93" i="14"/>
  <c r="C32" i="14"/>
  <c r="C37" i="14"/>
  <c r="C13" i="14"/>
  <c r="C72" i="14"/>
  <c r="C11" i="14"/>
  <c r="C33" i="14"/>
  <c r="C47" i="14"/>
  <c r="C57" i="14"/>
  <c r="C105" i="14"/>
  <c r="C41" i="14"/>
  <c r="C18" i="14"/>
  <c r="C77" i="14"/>
  <c r="C100" i="14"/>
  <c r="C8" i="14"/>
  <c r="C34" i="14"/>
  <c r="C2" i="14"/>
  <c r="C116" i="14"/>
  <c r="C14" i="14"/>
  <c r="C74" i="14"/>
  <c r="C70" i="14"/>
  <c r="C80" i="14"/>
  <c r="C87" i="14"/>
  <c r="C28" i="14"/>
  <c r="C16" i="14"/>
  <c r="C6" i="14"/>
  <c r="C20" i="14"/>
  <c r="C44" i="14"/>
  <c r="C136" i="14"/>
  <c r="C91" i="14"/>
  <c r="C31" i="14"/>
  <c r="C27" i="14"/>
  <c r="C69" i="14"/>
  <c r="C12" i="14"/>
  <c r="C29" i="14"/>
  <c r="C111" i="14"/>
  <c r="C30" i="14"/>
  <c r="C22" i="14"/>
  <c r="C58" i="14"/>
  <c r="C109" i="14"/>
  <c r="C46" i="14"/>
  <c r="C43" i="14"/>
  <c r="C120" i="14"/>
  <c r="C97" i="14"/>
  <c r="C9" i="14"/>
  <c r="C128" i="14"/>
  <c r="C122" i="14"/>
  <c r="C63" i="14"/>
  <c r="C130" i="14"/>
  <c r="C54" i="14"/>
  <c r="C124" i="14"/>
  <c r="C50" i="14"/>
  <c r="C114" i="14"/>
  <c r="C121" i="14"/>
  <c r="C133" i="14"/>
  <c r="C138" i="14"/>
  <c r="C86" i="14"/>
  <c r="C106" i="14"/>
  <c r="C78" i="14"/>
  <c r="C90" i="14"/>
  <c r="C83" i="14"/>
  <c r="C101" i="14"/>
  <c r="C117" i="14"/>
  <c r="C119" i="14"/>
  <c r="C82" i="14"/>
  <c r="C26" i="14"/>
  <c r="C62" i="14"/>
  <c r="C132" i="14"/>
  <c r="C65" i="14"/>
  <c r="C49" i="14"/>
  <c r="C94" i="14"/>
  <c r="C81" i="14"/>
  <c r="C99" i="14"/>
  <c r="C88" i="14"/>
  <c r="C98" i="14"/>
  <c r="C45" i="14"/>
  <c r="C19" i="14"/>
  <c r="C134" i="14"/>
  <c r="C107" i="14"/>
  <c r="C68" i="14"/>
  <c r="C118" i="14"/>
  <c r="C79" i="14"/>
  <c r="C123" i="14"/>
  <c r="C17" i="14"/>
  <c r="C35" i="14"/>
  <c r="C76" i="14"/>
  <c r="C36" i="14"/>
  <c r="C125" i="14"/>
  <c r="C21" i="14"/>
  <c r="C112" i="14"/>
  <c r="C137" i="14"/>
  <c r="C131" i="14"/>
  <c r="C139" i="14"/>
  <c r="C73" i="14"/>
  <c r="C141" i="14"/>
  <c r="C127" i="14"/>
  <c r="C51" i="14"/>
  <c r="C135" i="14"/>
  <c r="B113" i="14"/>
  <c r="B7" i="14"/>
  <c r="B96" i="14"/>
  <c r="B3" i="14"/>
  <c r="B38" i="14"/>
  <c r="B10" i="14"/>
  <c r="B103" i="14"/>
  <c r="B53" i="14"/>
  <c r="B5" i="14"/>
  <c r="B39" i="14"/>
  <c r="B102" i="14"/>
  <c r="B67" i="14"/>
  <c r="B25" i="14"/>
  <c r="B48" i="14"/>
  <c r="B66" i="14"/>
  <c r="B59" i="14"/>
  <c r="B71" i="14"/>
  <c r="B140" i="14"/>
  <c r="B52" i="14"/>
  <c r="B24" i="14"/>
  <c r="B56" i="14"/>
  <c r="B4" i="14"/>
  <c r="B42" i="14"/>
  <c r="B126" i="14"/>
  <c r="B15" i="14"/>
  <c r="B61" i="14"/>
  <c r="B92" i="14"/>
  <c r="B95" i="14"/>
  <c r="B110" i="14"/>
  <c r="B129" i="14"/>
  <c r="B115" i="14"/>
  <c r="B64" i="14"/>
  <c r="B75" i="14"/>
  <c r="B85" i="14"/>
  <c r="B84" i="14"/>
  <c r="B108" i="14"/>
  <c r="B104" i="14"/>
  <c r="B23" i="14"/>
  <c r="B40" i="14"/>
  <c r="B60" i="14"/>
  <c r="B89" i="14"/>
  <c r="B55" i="14"/>
  <c r="B93" i="14"/>
  <c r="B32" i="14"/>
  <c r="B37" i="14"/>
  <c r="B13" i="14"/>
  <c r="B72" i="14"/>
  <c r="B11" i="14"/>
  <c r="B33" i="14"/>
  <c r="B47" i="14"/>
  <c r="B57" i="14"/>
  <c r="B105" i="14"/>
  <c r="B41" i="14"/>
  <c r="B18" i="14"/>
  <c r="B77" i="14"/>
  <c r="B100" i="14"/>
  <c r="B8" i="14"/>
  <c r="B34" i="14"/>
  <c r="B2" i="14"/>
  <c r="B116" i="14"/>
  <c r="B14" i="14"/>
  <c r="B74" i="14"/>
  <c r="B70" i="14"/>
  <c r="B80" i="14"/>
  <c r="B87" i="14"/>
  <c r="B28" i="14"/>
  <c r="B16" i="14"/>
  <c r="B6" i="14"/>
  <c r="B20" i="14"/>
  <c r="B44" i="14"/>
  <c r="B136" i="14"/>
  <c r="B91" i="14"/>
  <c r="B31" i="14"/>
  <c r="B27" i="14"/>
  <c r="B69" i="14"/>
  <c r="B12" i="14"/>
  <c r="B29" i="14"/>
  <c r="B111" i="14"/>
  <c r="B30" i="14"/>
  <c r="B22" i="14"/>
  <c r="B58" i="14"/>
  <c r="B109" i="14"/>
  <c r="B46" i="14"/>
  <c r="B43" i="14"/>
  <c r="B120" i="14"/>
  <c r="B97" i="14"/>
  <c r="B9" i="14"/>
  <c r="B128" i="14"/>
  <c r="B122" i="14"/>
  <c r="B63" i="14"/>
  <c r="B130" i="14"/>
  <c r="B54" i="14"/>
  <c r="B124" i="14"/>
  <c r="B50" i="14"/>
  <c r="B114" i="14"/>
  <c r="B121" i="14"/>
  <c r="B133" i="14"/>
  <c r="B138" i="14"/>
  <c r="B86" i="14"/>
  <c r="B106" i="14"/>
  <c r="B78" i="14"/>
  <c r="B90" i="14"/>
  <c r="B83" i="14"/>
  <c r="B101" i="14"/>
  <c r="B117" i="14"/>
  <c r="B119" i="14"/>
  <c r="B82" i="14"/>
  <c r="B26" i="14"/>
  <c r="B62" i="14"/>
  <c r="B132" i="14"/>
  <c r="B65" i="14"/>
  <c r="B49" i="14"/>
  <c r="B94" i="14"/>
  <c r="B81" i="14"/>
  <c r="B99" i="14"/>
  <c r="B88" i="14"/>
  <c r="B98" i="14"/>
  <c r="B45" i="14"/>
  <c r="B19" i="14"/>
  <c r="B134" i="14"/>
  <c r="B107" i="14"/>
  <c r="B68" i="14"/>
  <c r="B118" i="14"/>
  <c r="B79" i="14"/>
  <c r="B123" i="14"/>
  <c r="B17" i="14"/>
  <c r="B35" i="14"/>
  <c r="B76" i="14"/>
  <c r="B36" i="14"/>
  <c r="B125" i="14"/>
  <c r="B21" i="14"/>
  <c r="B112" i="14"/>
  <c r="B137" i="14"/>
  <c r="B131" i="14"/>
  <c r="B139" i="14"/>
  <c r="B73" i="14"/>
  <c r="B141" i="14"/>
  <c r="B127" i="14"/>
  <c r="B51" i="14"/>
  <c r="B135" i="14"/>
  <c r="D708" i="13"/>
  <c r="E708" i="13" s="1"/>
  <c r="D376" i="13"/>
  <c r="E376" i="13" s="1"/>
  <c r="D81" i="13"/>
  <c r="D606" i="13"/>
  <c r="E606" i="13" s="1"/>
  <c r="D225" i="13"/>
  <c r="E225" i="13" s="1"/>
  <c r="D709" i="13"/>
  <c r="E709" i="13" s="1"/>
  <c r="D710" i="13"/>
  <c r="E710" i="13" s="1"/>
  <c r="D331" i="13"/>
  <c r="E331" i="13" s="1"/>
  <c r="D95" i="13"/>
  <c r="E95" i="13" s="1"/>
  <c r="D557" i="13"/>
  <c r="E557" i="13" s="1"/>
  <c r="D711" i="13"/>
  <c r="E711" i="13" s="1"/>
  <c r="D558" i="13"/>
  <c r="E558" i="13" s="1"/>
  <c r="D712" i="13"/>
  <c r="E712" i="13" s="1"/>
  <c r="D263" i="13"/>
  <c r="E263" i="13" s="1"/>
  <c r="D713" i="13"/>
  <c r="E713" i="13" s="1"/>
  <c r="D9" i="13"/>
  <c r="D487" i="13"/>
  <c r="E487" i="13" s="1"/>
  <c r="D3" i="13"/>
  <c r="D714" i="13"/>
  <c r="E714" i="13" s="1"/>
  <c r="D488" i="13"/>
  <c r="E488" i="13" s="1"/>
  <c r="D391" i="13"/>
  <c r="E391" i="13" s="1"/>
  <c r="D65" i="13"/>
  <c r="E65" i="13" s="1"/>
  <c r="D163" i="13"/>
  <c r="E163" i="13" s="1"/>
  <c r="D715" i="13"/>
  <c r="E715" i="13" s="1"/>
  <c r="D150" i="13"/>
  <c r="E150" i="13" s="1"/>
  <c r="D174" i="13"/>
  <c r="E174" i="13" s="1"/>
  <c r="D716" i="13"/>
  <c r="E716" i="13" s="1"/>
  <c r="D607" i="13"/>
  <c r="E607" i="13" s="1"/>
  <c r="D717" i="13"/>
  <c r="E717" i="13" s="1"/>
  <c r="D356" i="13"/>
  <c r="E356" i="13" s="1"/>
  <c r="D718" i="13"/>
  <c r="E718" i="13" s="1"/>
  <c r="D608" i="13"/>
  <c r="E608" i="13" s="1"/>
  <c r="D159" i="13"/>
  <c r="E159" i="13" s="1"/>
  <c r="D719" i="13"/>
  <c r="E719" i="13" s="1"/>
  <c r="D27" i="13"/>
  <c r="D457" i="13"/>
  <c r="E457" i="13" s="1"/>
  <c r="D193" i="13"/>
  <c r="E193" i="13" s="1"/>
  <c r="D221" i="13"/>
  <c r="E221" i="13" s="1"/>
  <c r="D16" i="13"/>
  <c r="D720" i="13"/>
  <c r="E720" i="13" s="1"/>
  <c r="D721" i="13"/>
  <c r="E721" i="13" s="1"/>
  <c r="D208" i="13"/>
  <c r="E208" i="13" s="1"/>
  <c r="D489" i="13"/>
  <c r="E489" i="13" s="1"/>
  <c r="D609" i="13"/>
  <c r="E609" i="13" s="1"/>
  <c r="D722" i="13"/>
  <c r="E722" i="13" s="1"/>
  <c r="D490" i="13"/>
  <c r="E490" i="13" s="1"/>
  <c r="D723" i="13"/>
  <c r="E723" i="13" s="1"/>
  <c r="D37" i="13"/>
  <c r="E37" i="13" s="1"/>
  <c r="D232" i="13"/>
  <c r="D610" i="13"/>
  <c r="E610" i="13" s="1"/>
  <c r="D724" i="13"/>
  <c r="E724" i="13" s="1"/>
  <c r="D517" i="13"/>
  <c r="E517" i="13" s="1"/>
  <c r="D168" i="13"/>
  <c r="E168" i="13" s="1"/>
  <c r="D725" i="13"/>
  <c r="E725" i="13" s="1"/>
  <c r="D338" i="13"/>
  <c r="E338" i="13" s="1"/>
  <c r="D559" i="13"/>
  <c r="E559" i="13" s="1"/>
  <c r="D560" i="13"/>
  <c r="D726" i="13"/>
  <c r="E726" i="13" s="1"/>
  <c r="D430" i="13"/>
  <c r="E430" i="13" s="1"/>
  <c r="D611" i="13"/>
  <c r="E611" i="13" s="1"/>
  <c r="D7" i="13"/>
  <c r="D727" i="13"/>
  <c r="E727" i="13" s="1"/>
  <c r="D249" i="13"/>
  <c r="E249" i="13" s="1"/>
  <c r="D728" i="13"/>
  <c r="E728" i="13" s="1"/>
  <c r="D729" i="13"/>
  <c r="E729" i="13" s="1"/>
  <c r="D730" i="13"/>
  <c r="E730" i="13" s="1"/>
  <c r="D291" i="13"/>
  <c r="E291" i="13" s="1"/>
  <c r="D731" i="13"/>
  <c r="E731" i="13" s="1"/>
  <c r="D732" i="13"/>
  <c r="E732" i="13" s="1"/>
  <c r="D733" i="13"/>
  <c r="E733" i="13" s="1"/>
  <c r="D734" i="13"/>
  <c r="E734" i="13" s="1"/>
  <c r="D226" i="13"/>
  <c r="E226" i="13" s="1"/>
  <c r="D264" i="13"/>
  <c r="D132" i="13"/>
  <c r="E132" i="13" s="1"/>
  <c r="D42" i="13"/>
  <c r="D735" i="13"/>
  <c r="E735" i="13" s="1"/>
  <c r="D736" i="13"/>
  <c r="E736" i="13" s="1"/>
  <c r="D737" i="13"/>
  <c r="E737" i="13" s="1"/>
  <c r="D738" i="13"/>
  <c r="E738" i="13" s="1"/>
  <c r="D739" i="13"/>
  <c r="E739" i="13" s="1"/>
  <c r="D170" i="13"/>
  <c r="E170" i="13" s="1"/>
  <c r="D144" i="13"/>
  <c r="E144" i="13" s="1"/>
  <c r="D740" i="13"/>
  <c r="E740" i="13" s="1"/>
  <c r="D741" i="13"/>
  <c r="E741" i="13" s="1"/>
  <c r="D742" i="13"/>
  <c r="E742" i="13" s="1"/>
  <c r="D743" i="13"/>
  <c r="E743" i="13" s="1"/>
  <c r="D744" i="13"/>
  <c r="E744" i="13" s="1"/>
  <c r="D745" i="13"/>
  <c r="E745" i="13" s="1"/>
  <c r="D518" i="13"/>
  <c r="E518" i="13" s="1"/>
  <c r="D746" i="13"/>
  <c r="E746" i="13" s="1"/>
  <c r="D747" i="13"/>
  <c r="E747" i="13" s="1"/>
  <c r="D748" i="13"/>
  <c r="E748" i="13" s="1"/>
  <c r="D458" i="13"/>
  <c r="E458" i="13" s="1"/>
  <c r="D749" i="13"/>
  <c r="E749" i="13" s="1"/>
  <c r="D272" i="13"/>
  <c r="D750" i="13"/>
  <c r="E750" i="13" s="1"/>
  <c r="D97" i="13"/>
  <c r="D751" i="13"/>
  <c r="E751" i="13" s="1"/>
  <c r="D752" i="13"/>
  <c r="E752" i="13" s="1"/>
  <c r="D612" i="13"/>
  <c r="E612" i="13" s="1"/>
  <c r="D613" i="13"/>
  <c r="E613" i="13" s="1"/>
  <c r="D753" i="13"/>
  <c r="E753" i="13" s="1"/>
  <c r="D265" i="13"/>
  <c r="E265" i="13" s="1"/>
  <c r="D754" i="13"/>
  <c r="E754" i="13" s="1"/>
  <c r="D755" i="13"/>
  <c r="E755" i="13" s="1"/>
  <c r="D756" i="13"/>
  <c r="E756" i="13" s="1"/>
  <c r="D757" i="13"/>
  <c r="E757" i="13" s="1"/>
  <c r="D164" i="13"/>
  <c r="E164" i="13" s="1"/>
  <c r="D614" i="13"/>
  <c r="E614" i="13" s="1"/>
  <c r="D357" i="13"/>
  <c r="E357" i="13" s="1"/>
  <c r="D615" i="13"/>
  <c r="E615" i="13" s="1"/>
  <c r="D758" i="13"/>
  <c r="E758" i="13" s="1"/>
  <c r="D273" i="13"/>
  <c r="E273" i="13" s="1"/>
  <c r="D759" i="13"/>
  <c r="E759" i="13" s="1"/>
  <c r="D491" i="13"/>
  <c r="E491" i="13" s="1"/>
  <c r="D73" i="13"/>
  <c r="D392" i="13"/>
  <c r="D459" i="13"/>
  <c r="D760" i="13"/>
  <c r="E760" i="13" s="1"/>
  <c r="D377" i="13"/>
  <c r="D761" i="13"/>
  <c r="E761" i="13" s="1"/>
  <c r="D431" i="13"/>
  <c r="E431" i="13" s="1"/>
  <c r="D762" i="13"/>
  <c r="E762" i="13" s="1"/>
  <c r="D616" i="13"/>
  <c r="E616" i="13" s="1"/>
  <c r="D134" i="13"/>
  <c r="E134" i="13" s="1"/>
  <c r="D763" i="13"/>
  <c r="E763" i="13" s="1"/>
  <c r="D764" i="13"/>
  <c r="E764" i="13" s="1"/>
  <c r="D617" i="13"/>
  <c r="E617" i="13" s="1"/>
  <c r="D106" i="13"/>
  <c r="E106" i="13" s="1"/>
  <c r="D432" i="13"/>
  <c r="E432" i="13" s="1"/>
  <c r="D765" i="13"/>
  <c r="E765" i="13" s="1"/>
  <c r="D618" i="13"/>
  <c r="E618" i="13" s="1"/>
  <c r="D766" i="13"/>
  <c r="E766" i="13" s="1"/>
  <c r="D619" i="13"/>
  <c r="E619" i="13" s="1"/>
  <c r="D767" i="13"/>
  <c r="E767" i="13" s="1"/>
  <c r="D768" i="13"/>
  <c r="E768" i="13" s="1"/>
  <c r="D620" i="13"/>
  <c r="E620" i="13" s="1"/>
  <c r="D621" i="13"/>
  <c r="E621" i="13" s="1"/>
  <c r="D378" i="13"/>
  <c r="E378" i="13" s="1"/>
  <c r="D769" i="13"/>
  <c r="E769" i="13" s="1"/>
  <c r="D155" i="13"/>
  <c r="D292" i="13"/>
  <c r="D460" i="13"/>
  <c r="E460" i="13" s="1"/>
  <c r="D770" i="13"/>
  <c r="E770" i="13" s="1"/>
  <c r="D201" i="13"/>
  <c r="E201" i="13" s="1"/>
  <c r="D771" i="13"/>
  <c r="E771" i="13" s="1"/>
  <c r="D433" i="13"/>
  <c r="E433" i="13" s="1"/>
  <c r="D772" i="13"/>
  <c r="E772" i="13" s="1"/>
  <c r="D64" i="13"/>
  <c r="D773" i="13"/>
  <c r="E773" i="13" s="1"/>
  <c r="D774" i="13"/>
  <c r="E774" i="13" s="1"/>
  <c r="D266" i="13"/>
  <c r="E266" i="13" s="1"/>
  <c r="D775" i="13"/>
  <c r="E775" i="13" s="1"/>
  <c r="D40" i="13"/>
  <c r="D393" i="13"/>
  <c r="E393" i="13" s="1"/>
  <c r="D129" i="13"/>
  <c r="E129" i="13" s="1"/>
  <c r="D776" i="13"/>
  <c r="E776" i="13" s="1"/>
  <c r="D492" i="13"/>
  <c r="E492" i="13" s="1"/>
  <c r="D777" i="13"/>
  <c r="E777" i="13" s="1"/>
  <c r="D778" i="13"/>
  <c r="E778" i="13" s="1"/>
  <c r="D250" i="13"/>
  <c r="D177" i="13"/>
  <c r="E177" i="13" s="1"/>
  <c r="D622" i="13"/>
  <c r="E622" i="13" s="1"/>
  <c r="D461" i="13"/>
  <c r="E461" i="13" s="1"/>
  <c r="D412" i="13"/>
  <c r="D194" i="13"/>
  <c r="E194" i="13" s="1"/>
  <c r="D779" i="13"/>
  <c r="E779" i="13" s="1"/>
  <c r="D339" i="13"/>
  <c r="E339" i="13" s="1"/>
  <c r="D251" i="13"/>
  <c r="E251" i="13" s="1"/>
  <c r="D195" i="13"/>
  <c r="E195" i="13" s="1"/>
  <c r="D379" i="13"/>
  <c r="E379" i="13" s="1"/>
  <c r="D519" i="13"/>
  <c r="E519" i="13" s="1"/>
  <c r="D780" i="13"/>
  <c r="E780" i="13" s="1"/>
  <c r="D623" i="13"/>
  <c r="E623" i="13" s="1"/>
  <c r="D781" i="13"/>
  <c r="E781" i="13" s="1"/>
  <c r="D782" i="13"/>
  <c r="E782" i="13" s="1"/>
  <c r="D783" i="13"/>
  <c r="D413" i="13"/>
  <c r="E413" i="13" s="1"/>
  <c r="D113" i="13"/>
  <c r="D293" i="13"/>
  <c r="D54" i="13"/>
  <c r="D784" i="13"/>
  <c r="E784" i="13" s="1"/>
  <c r="D785" i="13"/>
  <c r="E785" i="13" s="1"/>
  <c r="D786" i="13"/>
  <c r="E786" i="13" s="1"/>
  <c r="D178" i="13"/>
  <c r="E178" i="13" s="1"/>
  <c r="D787" i="13"/>
  <c r="E787" i="13" s="1"/>
  <c r="D788" i="13"/>
  <c r="E788" i="13" s="1"/>
  <c r="D789" i="13"/>
  <c r="E789" i="13" s="1"/>
  <c r="D790" i="13"/>
  <c r="E790" i="13" s="1"/>
  <c r="D791" i="13"/>
  <c r="E791" i="13" s="1"/>
  <c r="D792" i="13"/>
  <c r="E792" i="13" s="1"/>
  <c r="D793" i="13"/>
  <c r="E793" i="13" s="1"/>
  <c r="D794" i="13"/>
  <c r="E794" i="13" s="1"/>
  <c r="D20" i="13"/>
  <c r="D561" i="13"/>
  <c r="E561" i="13" s="1"/>
  <c r="D520" i="13"/>
  <c r="D795" i="13"/>
  <c r="E795" i="13" s="1"/>
  <c r="D380" i="13"/>
  <c r="E380" i="13" s="1"/>
  <c r="D462" i="13"/>
  <c r="E462" i="13" s="1"/>
  <c r="D796" i="13"/>
  <c r="E796" i="13" s="1"/>
  <c r="D797" i="13"/>
  <c r="E797" i="13" s="1"/>
  <c r="D414" i="13"/>
  <c r="E414" i="13" s="1"/>
  <c r="D276" i="13"/>
  <c r="E276" i="13" s="1"/>
  <c r="D798" i="13"/>
  <c r="E798" i="13" s="1"/>
  <c r="D624" i="13"/>
  <c r="E624" i="13" s="1"/>
  <c r="D799" i="13"/>
  <c r="E799" i="13" s="1"/>
  <c r="D800" i="13"/>
  <c r="E800" i="13" s="1"/>
  <c r="D801" i="13"/>
  <c r="E801" i="13" s="1"/>
  <c r="D15" i="13"/>
  <c r="E15" i="13" s="1"/>
  <c r="D802" i="13"/>
  <c r="E802" i="13" s="1"/>
  <c r="D803" i="13"/>
  <c r="E803" i="13" s="1"/>
  <c r="D804" i="13"/>
  <c r="E804" i="13" s="1"/>
  <c r="D805" i="13"/>
  <c r="E805" i="13" s="1"/>
  <c r="D806" i="13"/>
  <c r="E806" i="13" s="1"/>
  <c r="D807" i="13"/>
  <c r="E807" i="13" s="1"/>
  <c r="D808" i="13"/>
  <c r="E808" i="13" s="1"/>
  <c r="D809" i="13"/>
  <c r="E809" i="13" s="1"/>
  <c r="D810" i="13"/>
  <c r="E810" i="13" s="1"/>
  <c r="D811" i="13"/>
  <c r="E811" i="13" s="1"/>
  <c r="D120" i="13"/>
  <c r="D381" i="13"/>
  <c r="D812" i="13"/>
  <c r="E812" i="13" s="1"/>
  <c r="D340" i="13"/>
  <c r="D493" i="13"/>
  <c r="E493" i="13" s="1"/>
  <c r="D813" i="13"/>
  <c r="E813" i="13" s="1"/>
  <c r="D814" i="13"/>
  <c r="E814" i="13" s="1"/>
  <c r="D815" i="13"/>
  <c r="E815" i="13" s="1"/>
  <c r="D816" i="13"/>
  <c r="E816" i="13" s="1"/>
  <c r="D817" i="13"/>
  <c r="E817" i="13" s="1"/>
  <c r="D818" i="13"/>
  <c r="E818" i="13" s="1"/>
  <c r="D819" i="13"/>
  <c r="E819" i="13" s="1"/>
  <c r="D562" i="13"/>
  <c r="E562" i="13" s="1"/>
  <c r="D183" i="13"/>
  <c r="E183" i="13" s="1"/>
  <c r="D820" i="13"/>
  <c r="E820" i="13" s="1"/>
  <c r="D821" i="13"/>
  <c r="E821" i="13" s="1"/>
  <c r="D822" i="13"/>
  <c r="E822" i="13" s="1"/>
  <c r="D823" i="13"/>
  <c r="E823" i="13" s="1"/>
  <c r="D394" i="13"/>
  <c r="E394" i="13" s="1"/>
  <c r="D824" i="13"/>
  <c r="E824" i="13" s="1"/>
  <c r="D825" i="13"/>
  <c r="E825" i="13" s="1"/>
  <c r="D267" i="13"/>
  <c r="E267" i="13" s="1"/>
  <c r="D463" i="13"/>
  <c r="E463" i="13" s="1"/>
  <c r="D826" i="13"/>
  <c r="E826" i="13" s="1"/>
  <c r="D827" i="13"/>
  <c r="E827" i="13" s="1"/>
  <c r="D156" i="13"/>
  <c r="D415" i="13"/>
  <c r="E415" i="13" s="1"/>
  <c r="D521" i="13"/>
  <c r="E521" i="13" s="1"/>
  <c r="D828" i="13"/>
  <c r="E828" i="13" s="1"/>
  <c r="D358" i="13"/>
  <c r="E358" i="13" s="1"/>
  <c r="D829" i="13"/>
  <c r="E829" i="13" s="1"/>
  <c r="D416" i="13"/>
  <c r="E416" i="13" s="1"/>
  <c r="D830" i="13"/>
  <c r="E830" i="13" s="1"/>
  <c r="D831" i="13"/>
  <c r="E831" i="13" s="1"/>
  <c r="D832" i="13"/>
  <c r="E832" i="13" s="1"/>
  <c r="D116" i="13"/>
  <c r="D833" i="13"/>
  <c r="E833" i="13" s="1"/>
  <c r="D834" i="13"/>
  <c r="E834" i="13" s="1"/>
  <c r="D835" i="13"/>
  <c r="E835" i="13" s="1"/>
  <c r="D836" i="13"/>
  <c r="E836" i="13" s="1"/>
  <c r="D837" i="13"/>
  <c r="E837" i="13" s="1"/>
  <c r="D838" i="13"/>
  <c r="E838" i="13" s="1"/>
  <c r="D18" i="13"/>
  <c r="E18" i="13" s="1"/>
  <c r="D839" i="13"/>
  <c r="E839" i="13" s="1"/>
  <c r="D417" i="13"/>
  <c r="E417" i="13" s="1"/>
  <c r="D840" i="13"/>
  <c r="E840" i="13" s="1"/>
  <c r="D111" i="13"/>
  <c r="D209" i="13"/>
  <c r="D841" i="13"/>
  <c r="E841" i="13" s="1"/>
  <c r="D842" i="13"/>
  <c r="E842" i="13" s="1"/>
  <c r="D843" i="13"/>
  <c r="E843" i="13" s="1"/>
  <c r="D522" i="13"/>
  <c r="E522" i="13" s="1"/>
  <c r="D844" i="13"/>
  <c r="E844" i="13" s="1"/>
  <c r="D845" i="13"/>
  <c r="E845" i="13" s="1"/>
  <c r="D846" i="13"/>
  <c r="E846" i="13" s="1"/>
  <c r="D847" i="13"/>
  <c r="E847" i="13" s="1"/>
  <c r="D848" i="13"/>
  <c r="E848" i="13" s="1"/>
  <c r="D171" i="13"/>
  <c r="E171" i="13" s="1"/>
  <c r="D76" i="13"/>
  <c r="E76" i="13" s="1"/>
  <c r="D849" i="13"/>
  <c r="E849" i="13" s="1"/>
  <c r="D563" i="13"/>
  <c r="E563" i="13" s="1"/>
  <c r="D850" i="13"/>
  <c r="E850" i="13" s="1"/>
  <c r="D851" i="13"/>
  <c r="E851" i="13" s="1"/>
  <c r="D148" i="13"/>
  <c r="E148" i="13" s="1"/>
  <c r="D852" i="13"/>
  <c r="E852" i="13" s="1"/>
  <c r="D36" i="13"/>
  <c r="D853" i="13"/>
  <c r="E853" i="13" s="1"/>
  <c r="D854" i="13"/>
  <c r="E854" i="13" s="1"/>
  <c r="D855" i="13"/>
  <c r="E855" i="13" s="1"/>
  <c r="D418" i="13"/>
  <c r="D359" i="13"/>
  <c r="E359" i="13" s="1"/>
  <c r="D434" i="13"/>
  <c r="E434" i="13" s="1"/>
  <c r="D856" i="13"/>
  <c r="E856" i="13" s="1"/>
  <c r="D45" i="13"/>
  <c r="E45" i="13" s="1"/>
  <c r="D360" i="13"/>
  <c r="E360" i="13" s="1"/>
  <c r="D857" i="13"/>
  <c r="E857" i="13" s="1"/>
  <c r="D858" i="13"/>
  <c r="E858" i="13" s="1"/>
  <c r="D859" i="13"/>
  <c r="E859" i="13" s="1"/>
  <c r="D625" i="13"/>
  <c r="E625" i="13" s="1"/>
  <c r="D564" i="13"/>
  <c r="E564" i="13" s="1"/>
  <c r="D860" i="13"/>
  <c r="E860" i="13" s="1"/>
  <c r="D626" i="13"/>
  <c r="E626" i="13" s="1"/>
  <c r="D861" i="13"/>
  <c r="E861" i="13" s="1"/>
  <c r="D395" i="13"/>
  <c r="E395" i="13" s="1"/>
  <c r="D48" i="13"/>
  <c r="D277" i="13"/>
  <c r="D627" i="13"/>
  <c r="E627" i="13" s="1"/>
  <c r="D862" i="13"/>
  <c r="E862" i="13" s="1"/>
  <c r="D303" i="13"/>
  <c r="E303" i="13" s="1"/>
  <c r="D287" i="13"/>
  <c r="E287" i="13" s="1"/>
  <c r="D565" i="13"/>
  <c r="E565" i="13" s="1"/>
  <c r="D863" i="13"/>
  <c r="E863" i="13" s="1"/>
  <c r="D864" i="13"/>
  <c r="E864" i="13" s="1"/>
  <c r="D865" i="13"/>
  <c r="E865" i="13" s="1"/>
  <c r="D628" i="13"/>
  <c r="E628" i="13" s="1"/>
  <c r="D38" i="13"/>
  <c r="E38" i="13" s="1"/>
  <c r="D866" i="13"/>
  <c r="E866" i="13" s="1"/>
  <c r="D867" i="13"/>
  <c r="E867" i="13" s="1"/>
  <c r="D435" i="13"/>
  <c r="E435" i="13" s="1"/>
  <c r="D629" i="13"/>
  <c r="E629" i="13" s="1"/>
  <c r="D630" i="13"/>
  <c r="E630" i="13" s="1"/>
  <c r="D10" i="13"/>
  <c r="E10" i="13" s="1"/>
  <c r="D868" i="13"/>
  <c r="E868" i="13" s="1"/>
  <c r="D869" i="13"/>
  <c r="E869" i="13" s="1"/>
  <c r="D870" i="13"/>
  <c r="E870" i="13" s="1"/>
  <c r="D396" i="13"/>
  <c r="E396" i="13" s="1"/>
  <c r="D871" i="13"/>
  <c r="E871" i="13" s="1"/>
  <c r="D631" i="13"/>
  <c r="E631" i="13" s="1"/>
  <c r="D872" i="13"/>
  <c r="E872" i="13" s="1"/>
  <c r="D523" i="13"/>
  <c r="E523" i="13" s="1"/>
  <c r="D524" i="13"/>
  <c r="E524" i="13" s="1"/>
  <c r="D873" i="13"/>
  <c r="E873" i="13" s="1"/>
  <c r="D874" i="13"/>
  <c r="E874" i="13" s="1"/>
  <c r="D210" i="13"/>
  <c r="E210" i="13" s="1"/>
  <c r="D83" i="13"/>
  <c r="E83" i="13" s="1"/>
  <c r="D632" i="13"/>
  <c r="E632" i="13" s="1"/>
  <c r="D875" i="13"/>
  <c r="E875" i="13" s="1"/>
  <c r="D566" i="13"/>
  <c r="E566" i="13" s="1"/>
  <c r="D140" i="13"/>
  <c r="E140" i="13" s="1"/>
  <c r="D252" i="13"/>
  <c r="E252" i="13" s="1"/>
  <c r="D876" i="13"/>
  <c r="E876" i="13" s="1"/>
  <c r="D68" i="13"/>
  <c r="D633" i="13"/>
  <c r="E633" i="13" s="1"/>
  <c r="D877" i="13"/>
  <c r="E877" i="13" s="1"/>
  <c r="D96" i="13"/>
  <c r="E96" i="13" s="1"/>
  <c r="D878" i="13"/>
  <c r="E878" i="13" s="1"/>
  <c r="D879" i="13"/>
  <c r="E879" i="13" s="1"/>
  <c r="D332" i="13"/>
  <c r="E332" i="13" s="1"/>
  <c r="D880" i="13"/>
  <c r="E880" i="13" s="1"/>
  <c r="D881" i="13"/>
  <c r="E881" i="13" s="1"/>
  <c r="D882" i="13"/>
  <c r="E882" i="13" s="1"/>
  <c r="D883" i="13"/>
  <c r="E883" i="13" s="1"/>
  <c r="D884" i="13"/>
  <c r="E884" i="13" s="1"/>
  <c r="D885" i="13"/>
  <c r="E885" i="13" s="1"/>
  <c r="D30" i="13"/>
  <c r="D886" i="13"/>
  <c r="E886" i="13" s="1"/>
  <c r="D887" i="13"/>
  <c r="E887" i="13" s="1"/>
  <c r="D888" i="13"/>
  <c r="E888" i="13" s="1"/>
  <c r="D889" i="13"/>
  <c r="E889" i="13" s="1"/>
  <c r="D211" i="13"/>
  <c r="E211" i="13" s="1"/>
  <c r="D525" i="13"/>
  <c r="E525" i="13" s="1"/>
  <c r="D890" i="13"/>
  <c r="E890" i="13" s="1"/>
  <c r="D891" i="13"/>
  <c r="E891" i="13" s="1"/>
  <c r="D892" i="13"/>
  <c r="E892" i="13" s="1"/>
  <c r="D893" i="13"/>
  <c r="E893" i="13" s="1"/>
  <c r="D894" i="13"/>
  <c r="E894" i="13" s="1"/>
  <c r="D895" i="13"/>
  <c r="E895" i="13" s="1"/>
  <c r="D896" i="13"/>
  <c r="E896" i="13" s="1"/>
  <c r="D897" i="13"/>
  <c r="E897" i="13" s="1"/>
  <c r="D436" i="13"/>
  <c r="D898" i="13"/>
  <c r="E898" i="13" s="1"/>
  <c r="D321" i="13"/>
  <c r="E321" i="13" s="1"/>
  <c r="D899" i="13"/>
  <c r="E899" i="13" s="1"/>
  <c r="D900" i="13"/>
  <c r="E900" i="13" s="1"/>
  <c r="D901" i="13"/>
  <c r="E901" i="13" s="1"/>
  <c r="D902" i="13"/>
  <c r="E902" i="13" s="1"/>
  <c r="D80" i="13"/>
  <c r="E80" i="13" s="1"/>
  <c r="D903" i="13"/>
  <c r="E903" i="13" s="1"/>
  <c r="D904" i="13"/>
  <c r="E904" i="13" s="1"/>
  <c r="D182" i="13"/>
  <c r="E182" i="13" s="1"/>
  <c r="D905" i="13"/>
  <c r="E905" i="13" s="1"/>
  <c r="D906" i="13"/>
  <c r="E906" i="13" s="1"/>
  <c r="D567" i="13"/>
  <c r="E567" i="13" s="1"/>
  <c r="D907" i="13"/>
  <c r="E907" i="13" s="1"/>
  <c r="D634" i="13"/>
  <c r="E634" i="13" s="1"/>
  <c r="D908" i="13"/>
  <c r="E908" i="13" s="1"/>
  <c r="D635" i="13"/>
  <c r="E635" i="13" s="1"/>
  <c r="D165" i="13"/>
  <c r="E165" i="13" s="1"/>
  <c r="D636" i="13"/>
  <c r="E636" i="13" s="1"/>
  <c r="D909" i="13"/>
  <c r="E909" i="13" s="1"/>
  <c r="D910" i="13"/>
  <c r="E910" i="13" s="1"/>
  <c r="D911" i="13"/>
  <c r="E911" i="13" s="1"/>
  <c r="D912" i="13"/>
  <c r="E912" i="13" s="1"/>
  <c r="D913" i="13"/>
  <c r="E913" i="13" s="1"/>
  <c r="D122" i="13"/>
  <c r="E122" i="13" s="1"/>
  <c r="D145" i="13"/>
  <c r="D914" i="13"/>
  <c r="E914" i="13" s="1"/>
  <c r="D915" i="13"/>
  <c r="E915" i="13" s="1"/>
  <c r="D916" i="13"/>
  <c r="E916" i="13" s="1"/>
  <c r="D526" i="13"/>
  <c r="E526" i="13" s="1"/>
  <c r="D917" i="13"/>
  <c r="E917" i="13" s="1"/>
  <c r="D918" i="13"/>
  <c r="E918" i="13" s="1"/>
  <c r="D361" i="13"/>
  <c r="E361" i="13" s="1"/>
  <c r="D212" i="13"/>
  <c r="E212" i="13" s="1"/>
  <c r="D919" i="13"/>
  <c r="E919" i="13" s="1"/>
  <c r="D920" i="13"/>
  <c r="E920" i="13" s="1"/>
  <c r="D921" i="13"/>
  <c r="E921" i="13" s="1"/>
  <c r="D922" i="13"/>
  <c r="E922" i="13" s="1"/>
  <c r="D419" i="13"/>
  <c r="D437" i="13"/>
  <c r="E437" i="13" s="1"/>
  <c r="D923" i="13"/>
  <c r="E923" i="13" s="1"/>
  <c r="D322" i="13"/>
  <c r="E322" i="13" s="1"/>
  <c r="D637" i="13"/>
  <c r="E637" i="13" s="1"/>
  <c r="D638" i="13"/>
  <c r="E638" i="13" s="1"/>
  <c r="D639" i="13"/>
  <c r="E639" i="13" s="1"/>
  <c r="D924" i="13"/>
  <c r="E924" i="13" s="1"/>
  <c r="D258" i="13"/>
  <c r="D925" i="13"/>
  <c r="E925" i="13" s="1"/>
  <c r="D926" i="13"/>
  <c r="E926" i="13" s="1"/>
  <c r="D927" i="13"/>
  <c r="E927" i="13" s="1"/>
  <c r="D420" i="13"/>
  <c r="E420" i="13" s="1"/>
  <c r="D640" i="13"/>
  <c r="E640" i="13" s="1"/>
  <c r="D362" i="13"/>
  <c r="E362" i="13" s="1"/>
  <c r="D568" i="13"/>
  <c r="E568" i="13" s="1"/>
  <c r="D928" i="13"/>
  <c r="E928" i="13" s="1"/>
  <c r="D29" i="13"/>
  <c r="E29" i="13" s="1"/>
  <c r="D641" i="13"/>
  <c r="E641" i="13" s="1"/>
  <c r="D929" i="13"/>
  <c r="E929" i="13" s="1"/>
  <c r="D930" i="13"/>
  <c r="E930" i="13" s="1"/>
  <c r="D323" i="13"/>
  <c r="E323" i="13" s="1"/>
  <c r="D642" i="13"/>
  <c r="E642" i="13" s="1"/>
  <c r="D931" i="13"/>
  <c r="E931" i="13" s="1"/>
  <c r="D932" i="13"/>
  <c r="E932" i="13" s="1"/>
  <c r="D933" i="13"/>
  <c r="E933" i="13" s="1"/>
  <c r="D934" i="13"/>
  <c r="E934" i="13" s="1"/>
  <c r="D8" i="13"/>
  <c r="D935" i="13"/>
  <c r="E935" i="13" s="1"/>
  <c r="D643" i="13"/>
  <c r="E643" i="13" s="1"/>
  <c r="D936" i="13"/>
  <c r="E936" i="13" s="1"/>
  <c r="D937" i="13"/>
  <c r="E937" i="13" s="1"/>
  <c r="D938" i="13"/>
  <c r="E938" i="13" s="1"/>
  <c r="D939" i="13"/>
  <c r="E939" i="13" s="1"/>
  <c r="D940" i="13"/>
  <c r="E940" i="13" s="1"/>
  <c r="D941" i="13"/>
  <c r="E941" i="13" s="1"/>
  <c r="D942" i="13"/>
  <c r="E942" i="13" s="1"/>
  <c r="D943" i="13"/>
  <c r="E943" i="13" s="1"/>
  <c r="D527" i="13"/>
  <c r="E527" i="13" s="1"/>
  <c r="D133" i="13"/>
  <c r="E133" i="13" s="1"/>
  <c r="D944" i="13"/>
  <c r="E944" i="13" s="1"/>
  <c r="D945" i="13"/>
  <c r="E945" i="13" s="1"/>
  <c r="D946" i="13"/>
  <c r="E946" i="13" s="1"/>
  <c r="D88" i="13"/>
  <c r="E88" i="13" s="1"/>
  <c r="D947" i="13"/>
  <c r="E947" i="13" s="1"/>
  <c r="D311" i="13"/>
  <c r="E311" i="13" s="1"/>
  <c r="D125" i="13"/>
  <c r="E125" i="13" s="1"/>
  <c r="D948" i="13"/>
  <c r="E948" i="13" s="1"/>
  <c r="D324" i="13"/>
  <c r="E324" i="13" s="1"/>
  <c r="D949" i="13"/>
  <c r="E949" i="13" s="1"/>
  <c r="D464" i="13"/>
  <c r="D363" i="13"/>
  <c r="E363" i="13" s="1"/>
  <c r="D202" i="13"/>
  <c r="E202" i="13" s="1"/>
  <c r="D157" i="13"/>
  <c r="D569" i="13"/>
  <c r="E569" i="13" s="1"/>
  <c r="D55" i="13"/>
  <c r="D950" i="13"/>
  <c r="E950" i="13" s="1"/>
  <c r="D951" i="13"/>
  <c r="E951" i="13" s="1"/>
  <c r="D341" i="13"/>
  <c r="E341" i="13" s="1"/>
  <c r="D952" i="13"/>
  <c r="E952" i="13" s="1"/>
  <c r="D953" i="13"/>
  <c r="E953" i="13" s="1"/>
  <c r="D954" i="13"/>
  <c r="E954" i="13" s="1"/>
  <c r="D955" i="13"/>
  <c r="E955" i="13" s="1"/>
  <c r="D956" i="13"/>
  <c r="E956" i="13" s="1"/>
  <c r="D957" i="13"/>
  <c r="E957" i="13" s="1"/>
  <c r="D364" i="13"/>
  <c r="E364" i="13" s="1"/>
  <c r="D139" i="13"/>
  <c r="E139" i="13" s="1"/>
  <c r="D421" i="13"/>
  <c r="E421" i="13" s="1"/>
  <c r="D422" i="13"/>
  <c r="E422" i="13" s="1"/>
  <c r="D958" i="13"/>
  <c r="E958" i="13" s="1"/>
  <c r="D959" i="13"/>
  <c r="E959" i="13" s="1"/>
  <c r="D960" i="13"/>
  <c r="E960" i="13" s="1"/>
  <c r="D35" i="13"/>
  <c r="E35" i="13" s="1"/>
  <c r="D961" i="13"/>
  <c r="E961" i="13" s="1"/>
  <c r="D962" i="13"/>
  <c r="E962" i="13" s="1"/>
  <c r="D963" i="13"/>
  <c r="E963" i="13" s="1"/>
  <c r="D465" i="13"/>
  <c r="E465" i="13" s="1"/>
  <c r="D964" i="13"/>
  <c r="E964" i="13" s="1"/>
  <c r="D965" i="13"/>
  <c r="E965" i="13" s="1"/>
  <c r="D494" i="13"/>
  <c r="E494" i="13" s="1"/>
  <c r="D966" i="13"/>
  <c r="E966" i="13" s="1"/>
  <c r="D184" i="13"/>
  <c r="E184" i="13" s="1"/>
  <c r="D967" i="13"/>
  <c r="E967" i="13" s="1"/>
  <c r="D968" i="13"/>
  <c r="E968" i="13" s="1"/>
  <c r="D969" i="13"/>
  <c r="E969" i="13" s="1"/>
  <c r="D970" i="13"/>
  <c r="E970" i="13" s="1"/>
  <c r="D644" i="13"/>
  <c r="E644" i="13" s="1"/>
  <c r="D971" i="13"/>
  <c r="E971" i="13" s="1"/>
  <c r="D141" i="13"/>
  <c r="E141" i="13" s="1"/>
  <c r="D972" i="13"/>
  <c r="E972" i="13" s="1"/>
  <c r="D299" i="13"/>
  <c r="E299" i="13" s="1"/>
  <c r="D973" i="13"/>
  <c r="E973" i="13" s="1"/>
  <c r="D974" i="13"/>
  <c r="E974" i="13" s="1"/>
  <c r="D975" i="13"/>
  <c r="E975" i="13" s="1"/>
  <c r="D466" i="13"/>
  <c r="E466" i="13" s="1"/>
  <c r="D645" i="13"/>
  <c r="E645" i="13" s="1"/>
  <c r="D570" i="13"/>
  <c r="D976" i="13"/>
  <c r="E976" i="13" s="1"/>
  <c r="D259" i="13"/>
  <c r="E259" i="13" s="1"/>
  <c r="D977" i="13"/>
  <c r="E977" i="13" s="1"/>
  <c r="D571" i="13"/>
  <c r="E571" i="13" s="1"/>
  <c r="D978" i="13"/>
  <c r="E978" i="13" s="1"/>
  <c r="D127" i="13"/>
  <c r="E127" i="13" s="1"/>
  <c r="D572" i="13"/>
  <c r="E572" i="13" s="1"/>
  <c r="D979" i="13"/>
  <c r="E979" i="13" s="1"/>
  <c r="D980" i="13"/>
  <c r="E980" i="13" s="1"/>
  <c r="D573" i="13"/>
  <c r="E573" i="13" s="1"/>
  <c r="D205" i="13"/>
  <c r="E205" i="13" s="1"/>
  <c r="D213" i="13"/>
  <c r="E213" i="13" s="1"/>
  <c r="D438" i="13"/>
  <c r="E438" i="13" s="1"/>
  <c r="D495" i="13"/>
  <c r="E495" i="13" s="1"/>
  <c r="D467" i="13"/>
  <c r="E467" i="13" s="1"/>
  <c r="D981" i="13"/>
  <c r="E981" i="13" s="1"/>
  <c r="D982" i="13"/>
  <c r="E982" i="13" s="1"/>
  <c r="D983" i="13"/>
  <c r="E983" i="13" s="1"/>
  <c r="D646" i="13"/>
  <c r="E646" i="13" s="1"/>
  <c r="D984" i="13"/>
  <c r="E984" i="13" s="1"/>
  <c r="D985" i="13"/>
  <c r="E985" i="13" s="1"/>
  <c r="D986" i="13"/>
  <c r="E986" i="13" s="1"/>
  <c r="D987" i="13"/>
  <c r="E987" i="13" s="1"/>
  <c r="D988" i="13"/>
  <c r="E988" i="13" s="1"/>
  <c r="D312" i="13"/>
  <c r="E312" i="13" s="1"/>
  <c r="D214" i="13"/>
  <c r="E214" i="13" s="1"/>
  <c r="D989" i="13"/>
  <c r="E989" i="13" s="1"/>
  <c r="D135" i="13"/>
  <c r="E135" i="13" s="1"/>
  <c r="D990" i="13"/>
  <c r="E990" i="13" s="1"/>
  <c r="D173" i="13"/>
  <c r="E173" i="13" s="1"/>
  <c r="D991" i="13"/>
  <c r="E991" i="13" s="1"/>
  <c r="D992" i="13"/>
  <c r="E992" i="13" s="1"/>
  <c r="D365" i="13"/>
  <c r="D253" i="13"/>
  <c r="E253" i="13" s="1"/>
  <c r="D574" i="13"/>
  <c r="E574" i="13" s="1"/>
  <c r="D222" i="13"/>
  <c r="E222" i="13" s="1"/>
  <c r="D993" i="13"/>
  <c r="E993" i="13" s="1"/>
  <c r="D994" i="13"/>
  <c r="E994" i="13" s="1"/>
  <c r="D995" i="13"/>
  <c r="E995" i="13" s="1"/>
  <c r="D575" i="13"/>
  <c r="E575" i="13" s="1"/>
  <c r="D996" i="13"/>
  <c r="E996" i="13" s="1"/>
  <c r="D468" i="13"/>
  <c r="D175" i="13"/>
  <c r="E175" i="13" s="1"/>
  <c r="D997" i="13"/>
  <c r="E997" i="13" s="1"/>
  <c r="D998" i="13"/>
  <c r="E998" i="13" s="1"/>
  <c r="D397" i="13"/>
  <c r="E397" i="13" s="1"/>
  <c r="D215" i="13"/>
  <c r="E215" i="13" s="1"/>
  <c r="D999" i="13"/>
  <c r="E999" i="13" s="1"/>
  <c r="D304" i="13"/>
  <c r="E304" i="13" s="1"/>
  <c r="D1000" i="13"/>
  <c r="E1000" i="13" s="1"/>
  <c r="D180" i="13"/>
  <c r="E180" i="13" s="1"/>
  <c r="D1001" i="13"/>
  <c r="E1001" i="13" s="1"/>
  <c r="D576" i="13"/>
  <c r="E576" i="13" s="1"/>
  <c r="D233" i="13"/>
  <c r="E233" i="13" s="1"/>
  <c r="D382" i="13"/>
  <c r="E382" i="13" s="1"/>
  <c r="D1002" i="13"/>
  <c r="E1002" i="13" s="1"/>
  <c r="D1003" i="13"/>
  <c r="E1003" i="13" s="1"/>
  <c r="D216" i="13"/>
  <c r="E216" i="13" s="1"/>
  <c r="D1004" i="13"/>
  <c r="E1004" i="13" s="1"/>
  <c r="D1005" i="13"/>
  <c r="E1005" i="13" s="1"/>
  <c r="D1006" i="13"/>
  <c r="E1006" i="13" s="1"/>
  <c r="D1007" i="13"/>
  <c r="E1007" i="13" s="1"/>
  <c r="D1008" i="13"/>
  <c r="E1008" i="13" s="1"/>
  <c r="D1009" i="13"/>
  <c r="E1009" i="13" s="1"/>
  <c r="D1010" i="13"/>
  <c r="E1010" i="13" s="1"/>
  <c r="D1011" i="13"/>
  <c r="E1011" i="13" s="1"/>
  <c r="D1012" i="13"/>
  <c r="E1012" i="13" s="1"/>
  <c r="D439" i="13"/>
  <c r="E439" i="13" s="1"/>
  <c r="D1013" i="13"/>
  <c r="E1013" i="13" s="1"/>
  <c r="D254" i="13"/>
  <c r="E254" i="13" s="1"/>
  <c r="D1014" i="13"/>
  <c r="E1014" i="13" s="1"/>
  <c r="D398" i="13"/>
  <c r="E398" i="13" s="1"/>
  <c r="D181" i="13"/>
  <c r="D1015" i="13"/>
  <c r="E1015" i="13" s="1"/>
  <c r="D1016" i="13"/>
  <c r="E1016" i="13" s="1"/>
  <c r="D1017" i="13"/>
  <c r="E1017" i="13" s="1"/>
  <c r="D1018" i="13"/>
  <c r="E1018" i="13" s="1"/>
  <c r="D1019" i="13"/>
  <c r="E1019" i="13" s="1"/>
  <c r="D1020" i="13"/>
  <c r="E1020" i="13" s="1"/>
  <c r="D1021" i="13"/>
  <c r="E1021" i="13" s="1"/>
  <c r="D1022" i="13"/>
  <c r="E1022" i="13" s="1"/>
  <c r="D1023" i="13"/>
  <c r="E1023" i="13" s="1"/>
  <c r="D647" i="13"/>
  <c r="E647" i="13" s="1"/>
  <c r="D648" i="13"/>
  <c r="E648" i="13" s="1"/>
  <c r="D1024" i="13"/>
  <c r="E1024" i="13" s="1"/>
  <c r="D1025" i="13"/>
  <c r="E1025" i="13" s="1"/>
  <c r="D1026" i="13"/>
  <c r="E1026" i="13" s="1"/>
  <c r="D1027" i="13"/>
  <c r="E1027" i="13" s="1"/>
  <c r="D366" i="13"/>
  <c r="E366" i="13" s="1"/>
  <c r="D1028" i="13"/>
  <c r="E1028" i="13" s="1"/>
  <c r="D496" i="13"/>
  <c r="E496" i="13" s="1"/>
  <c r="D1029" i="13"/>
  <c r="E1029" i="13" s="1"/>
  <c r="D186" i="13"/>
  <c r="D1030" i="13"/>
  <c r="E1030" i="13" s="1"/>
  <c r="D1031" i="13"/>
  <c r="E1031" i="13" s="1"/>
  <c r="D1032" i="13"/>
  <c r="E1032" i="13" s="1"/>
  <c r="D1033" i="13"/>
  <c r="E1033" i="13" s="1"/>
  <c r="D577" i="13"/>
  <c r="E577" i="13" s="1"/>
  <c r="D217" i="13"/>
  <c r="E217" i="13" s="1"/>
  <c r="D305" i="13"/>
  <c r="D93" i="13"/>
  <c r="D649" i="13"/>
  <c r="E649" i="13" s="1"/>
  <c r="D1034" i="13"/>
  <c r="E1034" i="13" s="1"/>
  <c r="D440" i="13"/>
  <c r="E440" i="13" s="1"/>
  <c r="D1035" i="13"/>
  <c r="E1035" i="13" s="1"/>
  <c r="D107" i="13"/>
  <c r="E107" i="13" s="1"/>
  <c r="D1036" i="13"/>
  <c r="E1036" i="13" s="1"/>
  <c r="D578" i="13"/>
  <c r="E578" i="13" s="1"/>
  <c r="D1037" i="13"/>
  <c r="E1037" i="13" s="1"/>
  <c r="D528" i="13"/>
  <c r="E528" i="13" s="1"/>
  <c r="D1038" i="13"/>
  <c r="E1038" i="13" s="1"/>
  <c r="D1039" i="13"/>
  <c r="E1039" i="13" s="1"/>
  <c r="D1040" i="13"/>
  <c r="E1040" i="13" s="1"/>
  <c r="D1041" i="13"/>
  <c r="E1041" i="13" s="1"/>
  <c r="D1042" i="13"/>
  <c r="E1042" i="13" s="1"/>
  <c r="D469" i="13"/>
  <c r="E469" i="13" s="1"/>
  <c r="D650" i="13"/>
  <c r="E650" i="13" s="1"/>
  <c r="D423" i="13"/>
  <c r="E423" i="13" s="1"/>
  <c r="D203" i="13"/>
  <c r="D1043" i="13"/>
  <c r="E1043" i="13" s="1"/>
  <c r="D1044" i="13"/>
  <c r="E1044" i="13" s="1"/>
  <c r="D63" i="13"/>
  <c r="D1045" i="13"/>
  <c r="E1045" i="13" s="1"/>
  <c r="D1046" i="13"/>
  <c r="E1046" i="13" s="1"/>
  <c r="D1047" i="13"/>
  <c r="E1047" i="13" s="1"/>
  <c r="D313" i="13"/>
  <c r="E313" i="13" s="1"/>
  <c r="D1048" i="13"/>
  <c r="E1048" i="13" s="1"/>
  <c r="D333" i="13"/>
  <c r="E333" i="13" s="1"/>
  <c r="D1049" i="13"/>
  <c r="E1049" i="13" s="1"/>
  <c r="D334" i="13"/>
  <c r="E334" i="13" s="1"/>
  <c r="D1050" i="13"/>
  <c r="E1050" i="13" s="1"/>
  <c r="D1051" i="13"/>
  <c r="E1051" i="13" s="1"/>
  <c r="D1052" i="13"/>
  <c r="E1052" i="13" s="1"/>
  <c r="D470" i="13"/>
  <c r="E470" i="13" s="1"/>
  <c r="D1053" i="13"/>
  <c r="E1053" i="13" s="1"/>
  <c r="D1054" i="13"/>
  <c r="E1054" i="13" s="1"/>
  <c r="D306" i="13"/>
  <c r="E306" i="13" s="1"/>
  <c r="D1055" i="13"/>
  <c r="E1055" i="13" s="1"/>
  <c r="D1056" i="13"/>
  <c r="E1056" i="13" s="1"/>
  <c r="D1057" i="13"/>
  <c r="E1057" i="13" s="1"/>
  <c r="D1058" i="13"/>
  <c r="E1058" i="13" s="1"/>
  <c r="D367" i="13"/>
  <c r="E367" i="13" s="1"/>
  <c r="D497" i="13"/>
  <c r="E497" i="13" s="1"/>
  <c r="D1059" i="13"/>
  <c r="E1059" i="13" s="1"/>
  <c r="D1060" i="13"/>
  <c r="E1060" i="13" s="1"/>
  <c r="D471" i="13"/>
  <c r="D114" i="13"/>
  <c r="D399" i="13"/>
  <c r="E399" i="13" s="1"/>
  <c r="D1061" i="13"/>
  <c r="E1061" i="13" s="1"/>
  <c r="D1062" i="13"/>
  <c r="E1062" i="13" s="1"/>
  <c r="D651" i="13"/>
  <c r="E651" i="13" s="1"/>
  <c r="D1063" i="13"/>
  <c r="E1063" i="13" s="1"/>
  <c r="D1064" i="13"/>
  <c r="E1064" i="13" s="1"/>
  <c r="D1065" i="13"/>
  <c r="E1065" i="13" s="1"/>
  <c r="D1066" i="13"/>
  <c r="E1066" i="13" s="1"/>
  <c r="D472" i="13"/>
  <c r="E472" i="13" s="1"/>
  <c r="D652" i="13"/>
  <c r="E652" i="13" s="1"/>
  <c r="D1067" i="13"/>
  <c r="E1067" i="13" s="1"/>
  <c r="D653" i="13"/>
  <c r="E653" i="13" s="1"/>
  <c r="D498" i="13"/>
  <c r="E498" i="13" s="1"/>
  <c r="D1068" i="13"/>
  <c r="E1068" i="13" s="1"/>
  <c r="D1069" i="13"/>
  <c r="E1069" i="13" s="1"/>
  <c r="D1070" i="13"/>
  <c r="E1070" i="13" s="1"/>
  <c r="D654" i="13"/>
  <c r="E654" i="13" s="1"/>
  <c r="D123" i="13"/>
  <c r="D579" i="13"/>
  <c r="E579" i="13" s="1"/>
  <c r="D529" i="13"/>
  <c r="E529" i="13" s="1"/>
  <c r="D1071" i="13"/>
  <c r="E1071" i="13" s="1"/>
  <c r="D1072" i="13"/>
  <c r="E1072" i="13" s="1"/>
  <c r="D1073" i="13"/>
  <c r="E1073" i="13" s="1"/>
  <c r="D655" i="13"/>
  <c r="E655" i="13" s="1"/>
  <c r="D656" i="13"/>
  <c r="E656" i="13" s="1"/>
  <c r="D473" i="13"/>
  <c r="E473" i="13" s="1"/>
  <c r="D1074" i="13"/>
  <c r="E1074" i="13" s="1"/>
  <c r="D1075" i="13"/>
  <c r="E1075" i="13" s="1"/>
  <c r="D1076" i="13"/>
  <c r="E1076" i="13" s="1"/>
  <c r="D342" i="13"/>
  <c r="E342" i="13" s="1"/>
  <c r="D227" i="13"/>
  <c r="E227" i="13" s="1"/>
  <c r="D1077" i="13"/>
  <c r="E1077" i="13" s="1"/>
  <c r="D441" i="13"/>
  <c r="E441" i="13" s="1"/>
  <c r="D368" i="13"/>
  <c r="E368" i="13" s="1"/>
  <c r="D442" i="13"/>
  <c r="E442" i="13" s="1"/>
  <c r="D530" i="13"/>
  <c r="E530" i="13" s="1"/>
  <c r="D31" i="13"/>
  <c r="D657" i="13"/>
  <c r="E657" i="13" s="1"/>
  <c r="D179" i="13"/>
  <c r="D278" i="13"/>
  <c r="E278" i="13" s="1"/>
  <c r="D383" i="13"/>
  <c r="E383" i="13" s="1"/>
  <c r="D242" i="13"/>
  <c r="D98" i="13"/>
  <c r="D1078" i="13"/>
  <c r="E1078" i="13" s="1"/>
  <c r="D260" i="13"/>
  <c r="E260" i="13" s="1"/>
  <c r="D424" i="13"/>
  <c r="E424" i="13" s="1"/>
  <c r="D99" i="13"/>
  <c r="E99" i="13" s="1"/>
  <c r="D1079" i="13"/>
  <c r="E1079" i="13" s="1"/>
  <c r="D343" i="13"/>
  <c r="E343" i="13" s="1"/>
  <c r="D109" i="13"/>
  <c r="D1080" i="13"/>
  <c r="E1080" i="13" s="1"/>
  <c r="D580" i="13"/>
  <c r="E580" i="13" s="1"/>
  <c r="D268" i="13"/>
  <c r="E268" i="13" s="1"/>
  <c r="D1081" i="13"/>
  <c r="E1081" i="13" s="1"/>
  <c r="D474" i="13"/>
  <c r="E474" i="13" s="1"/>
  <c r="D443" i="13"/>
  <c r="E443" i="13" s="1"/>
  <c r="D400" i="13"/>
  <c r="E400" i="13" s="1"/>
  <c r="D1082" i="13"/>
  <c r="E1082" i="13" s="1"/>
  <c r="D1083" i="13"/>
  <c r="E1083" i="13" s="1"/>
  <c r="D1084" i="13"/>
  <c r="E1084" i="13" s="1"/>
  <c r="D1085" i="13"/>
  <c r="E1085" i="13" s="1"/>
  <c r="D425" i="13"/>
  <c r="E425" i="13" s="1"/>
  <c r="D1086" i="13"/>
  <c r="E1086" i="13" s="1"/>
  <c r="D26" i="13"/>
  <c r="D384" i="13"/>
  <c r="E384" i="13" s="1"/>
  <c r="D1087" i="13"/>
  <c r="E1087" i="13" s="1"/>
  <c r="D1088" i="13"/>
  <c r="E1088" i="13" s="1"/>
  <c r="D269" i="13"/>
  <c r="E269" i="13" s="1"/>
  <c r="D1089" i="13"/>
  <c r="E1089" i="13" s="1"/>
  <c r="D153" i="13"/>
  <c r="E153" i="13" s="1"/>
  <c r="D1090" i="13"/>
  <c r="E1090" i="13" s="1"/>
  <c r="D1091" i="13"/>
  <c r="E1091" i="13" s="1"/>
  <c r="D1092" i="13"/>
  <c r="E1092" i="13" s="1"/>
  <c r="D1093" i="13"/>
  <c r="E1093" i="13" s="1"/>
  <c r="D1094" i="13"/>
  <c r="E1094" i="13" s="1"/>
  <c r="D1095" i="13"/>
  <c r="E1095" i="13" s="1"/>
  <c r="D1096" i="13"/>
  <c r="E1096" i="13" s="1"/>
  <c r="D1097" i="13"/>
  <c r="E1097" i="13" s="1"/>
  <c r="D499" i="13"/>
  <c r="E499" i="13" s="1"/>
  <c r="D1098" i="13"/>
  <c r="E1098" i="13" s="1"/>
  <c r="D58" i="13"/>
  <c r="D1099" i="13"/>
  <c r="E1099" i="13" s="1"/>
  <c r="D1100" i="13"/>
  <c r="E1100" i="13" s="1"/>
  <c r="D1101" i="13"/>
  <c r="E1101" i="13" s="1"/>
  <c r="D500" i="13"/>
  <c r="E500" i="13" s="1"/>
  <c r="D1102" i="13"/>
  <c r="E1102" i="13" s="1"/>
  <c r="D1103" i="13"/>
  <c r="E1103" i="13" s="1"/>
  <c r="D124" i="13"/>
  <c r="E124" i="13" s="1"/>
  <c r="D1104" i="13"/>
  <c r="E1104" i="13" s="1"/>
  <c r="D1105" i="13"/>
  <c r="E1105" i="13" s="1"/>
  <c r="D501" i="13"/>
  <c r="D1106" i="13"/>
  <c r="E1106" i="13" s="1"/>
  <c r="D475" i="13"/>
  <c r="E475" i="13" s="1"/>
  <c r="D1107" i="13"/>
  <c r="E1107" i="13" s="1"/>
  <c r="D344" i="13"/>
  <c r="E344" i="13" s="1"/>
  <c r="D1108" i="13"/>
  <c r="E1108" i="13" s="1"/>
  <c r="D1109" i="13"/>
  <c r="E1109" i="13" s="1"/>
  <c r="D136" i="13"/>
  <c r="D1110" i="13"/>
  <c r="E1110" i="13" s="1"/>
  <c r="D33" i="13"/>
  <c r="E33" i="13" s="1"/>
  <c r="D658" i="13"/>
  <c r="E658" i="13" s="1"/>
  <c r="D1111" i="13"/>
  <c r="E1111" i="13" s="1"/>
  <c r="D502" i="13"/>
  <c r="E502" i="13" s="1"/>
  <c r="D1112" i="13"/>
  <c r="E1112" i="13" s="1"/>
  <c r="D1113" i="13"/>
  <c r="E1113" i="13" s="1"/>
  <c r="D14" i="13"/>
  <c r="D187" i="13"/>
  <c r="E187" i="13" s="1"/>
  <c r="D581" i="13"/>
  <c r="E581" i="13" s="1"/>
  <c r="D1114" i="13"/>
  <c r="E1114" i="13" s="1"/>
  <c r="D279" i="13"/>
  <c r="E279" i="13" s="1"/>
  <c r="D1115" i="13"/>
  <c r="E1115" i="13" s="1"/>
  <c r="D1116" i="13"/>
  <c r="E1116" i="13" s="1"/>
  <c r="D1117" i="13"/>
  <c r="E1117" i="13" s="1"/>
  <c r="D1118" i="13"/>
  <c r="E1118" i="13" s="1"/>
  <c r="D1119" i="13"/>
  <c r="E1119" i="13" s="1"/>
  <c r="D1120" i="13"/>
  <c r="E1120" i="13" s="1"/>
  <c r="D1121" i="13"/>
  <c r="E1121" i="13" s="1"/>
  <c r="D1122" i="13"/>
  <c r="E1122" i="13" s="1"/>
  <c r="D1123" i="13"/>
  <c r="D1124" i="13"/>
  <c r="E1124" i="13" s="1"/>
  <c r="D243" i="13"/>
  <c r="E243" i="13" s="1"/>
  <c r="D1125" i="13"/>
  <c r="E1125" i="13" s="1"/>
  <c r="D1126" i="13"/>
  <c r="E1126" i="13" s="1"/>
  <c r="D270" i="13"/>
  <c r="E270" i="13" s="1"/>
  <c r="D582" i="13"/>
  <c r="E582" i="13" s="1"/>
  <c r="D1127" i="13"/>
  <c r="E1127" i="13" s="1"/>
  <c r="D1128" i="13"/>
  <c r="E1128" i="13" s="1"/>
  <c r="D659" i="13"/>
  <c r="E659" i="13" s="1"/>
  <c r="D101" i="13"/>
  <c r="E101" i="13" s="1"/>
  <c r="D238" i="13"/>
  <c r="E238" i="13" s="1"/>
  <c r="D426" i="13"/>
  <c r="E426" i="13" s="1"/>
  <c r="D1129" i="13"/>
  <c r="E1129" i="13" s="1"/>
  <c r="D1130" i="13"/>
  <c r="E1130" i="13" s="1"/>
  <c r="D166" i="13"/>
  <c r="D1131" i="13"/>
  <c r="E1131" i="13" s="1"/>
  <c r="D1132" i="13"/>
  <c r="E1132" i="13" s="1"/>
  <c r="D1133" i="13"/>
  <c r="E1133" i="13" s="1"/>
  <c r="D1134" i="13"/>
  <c r="E1134" i="13" s="1"/>
  <c r="D1135" i="13"/>
  <c r="E1135" i="13" s="1"/>
  <c r="D1136" i="13"/>
  <c r="E1136" i="13" s="1"/>
  <c r="D1137" i="13"/>
  <c r="E1137" i="13" s="1"/>
  <c r="D1138" i="13"/>
  <c r="E1138" i="13" s="1"/>
  <c r="D1139" i="13"/>
  <c r="E1139" i="13" s="1"/>
  <c r="D1140" i="13"/>
  <c r="E1140" i="13" s="1"/>
  <c r="D223" i="13"/>
  <c r="E223" i="13" s="1"/>
  <c r="D1141" i="13"/>
  <c r="E1141" i="13" s="1"/>
  <c r="D1142" i="13"/>
  <c r="E1142" i="13" s="1"/>
  <c r="D1143" i="13"/>
  <c r="E1143" i="13" s="1"/>
  <c r="D1144" i="13"/>
  <c r="E1144" i="13" s="1"/>
  <c r="D1145" i="13"/>
  <c r="E1145" i="13" s="1"/>
  <c r="D1146" i="13"/>
  <c r="E1146" i="13" s="1"/>
  <c r="D1147" i="13"/>
  <c r="E1147" i="13" s="1"/>
  <c r="D1148" i="13"/>
  <c r="E1148" i="13" s="1"/>
  <c r="D1149" i="13"/>
  <c r="E1149" i="13" s="1"/>
  <c r="D660" i="13"/>
  <c r="E660" i="13" s="1"/>
  <c r="D2" i="13"/>
  <c r="D1150" i="13"/>
  <c r="E1150" i="13" s="1"/>
  <c r="D280" i="13"/>
  <c r="E280" i="13" s="1"/>
  <c r="D1151" i="13"/>
  <c r="E1151" i="13" s="1"/>
  <c r="D661" i="13"/>
  <c r="E661" i="13" s="1"/>
  <c r="D1152" i="13"/>
  <c r="E1152" i="13" s="1"/>
  <c r="D1153" i="13"/>
  <c r="E1153" i="13" s="1"/>
  <c r="D662" i="13"/>
  <c r="E662" i="13" s="1"/>
  <c r="D1154" i="13"/>
  <c r="E1154" i="13" s="1"/>
  <c r="D1155" i="13"/>
  <c r="E1155" i="13" s="1"/>
  <c r="D1156" i="13"/>
  <c r="E1156" i="13" s="1"/>
  <c r="D1157" i="13"/>
  <c r="E1157" i="13" s="1"/>
  <c r="D1158" i="13"/>
  <c r="E1158" i="13" s="1"/>
  <c r="D325" i="13"/>
  <c r="D1159" i="13"/>
  <c r="E1159" i="13" s="1"/>
  <c r="D531" i="13"/>
  <c r="E531" i="13" s="1"/>
  <c r="D401" i="13"/>
  <c r="E401" i="13" s="1"/>
  <c r="D402" i="13"/>
  <c r="E402" i="13" s="1"/>
  <c r="D112" i="13"/>
  <c r="E112" i="13" s="1"/>
  <c r="D39" i="13"/>
  <c r="D255" i="13"/>
  <c r="E255" i="13" s="1"/>
  <c r="D294" i="13"/>
  <c r="E294" i="13" s="1"/>
  <c r="D345" i="13"/>
  <c r="E345" i="13" s="1"/>
  <c r="D1160" i="13"/>
  <c r="E1160" i="13" s="1"/>
  <c r="D503" i="13"/>
  <c r="E503" i="13" s="1"/>
  <c r="D663" i="13"/>
  <c r="E663" i="13" s="1"/>
  <c r="D1161" i="13"/>
  <c r="E1161" i="13" s="1"/>
  <c r="D664" i="13"/>
  <c r="E664" i="13" s="1"/>
  <c r="D1162" i="13"/>
  <c r="E1162" i="13" s="1"/>
  <c r="D665" i="13"/>
  <c r="D1163" i="13"/>
  <c r="E1163" i="13" s="1"/>
  <c r="D1164" i="13"/>
  <c r="E1164" i="13" s="1"/>
  <c r="D108" i="13"/>
  <c r="D1165" i="13"/>
  <c r="E1165" i="13" s="1"/>
  <c r="D1166" i="13"/>
  <c r="E1166" i="13" s="1"/>
  <c r="D666" i="13"/>
  <c r="E666" i="13" s="1"/>
  <c r="D1167" i="13"/>
  <c r="E1167" i="13" s="1"/>
  <c r="D532" i="13"/>
  <c r="E532" i="13" s="1"/>
  <c r="D28" i="13"/>
  <c r="E28" i="13" s="1"/>
  <c r="D1168" i="13"/>
  <c r="E1168" i="13" s="1"/>
  <c r="D667" i="13"/>
  <c r="E667" i="13" s="1"/>
  <c r="D1169" i="13"/>
  <c r="E1169" i="13" s="1"/>
  <c r="D504" i="13"/>
  <c r="E504" i="13" s="1"/>
  <c r="D74" i="13"/>
  <c r="D427" i="13"/>
  <c r="E427" i="13" s="1"/>
  <c r="D1170" i="13"/>
  <c r="E1170" i="13" s="1"/>
  <c r="D1171" i="13"/>
  <c r="E1171" i="13" s="1"/>
  <c r="D1172" i="13"/>
  <c r="E1172" i="13" s="1"/>
  <c r="D13" i="13"/>
  <c r="D1173" i="13"/>
  <c r="E1173" i="13" s="1"/>
  <c r="D119" i="13"/>
  <c r="E119" i="13" s="1"/>
  <c r="D115" i="13"/>
  <c r="E115" i="13" s="1"/>
  <c r="D1174" i="13"/>
  <c r="E1174" i="13" s="1"/>
  <c r="D346" i="13"/>
  <c r="E346" i="13" s="1"/>
  <c r="D1175" i="13"/>
  <c r="E1175" i="13" s="1"/>
  <c r="D583" i="13"/>
  <c r="E583" i="13" s="1"/>
  <c r="D1176" i="13"/>
  <c r="E1176" i="13" s="1"/>
  <c r="D403" i="13"/>
  <c r="E403" i="13" s="1"/>
  <c r="D160" i="13"/>
  <c r="E160" i="13" s="1"/>
  <c r="D1177" i="13"/>
  <c r="E1177" i="13" s="1"/>
  <c r="D196" i="13"/>
  <c r="E196" i="13" s="1"/>
  <c r="D60" i="13"/>
  <c r="E60" i="13" s="1"/>
  <c r="D1178" i="13"/>
  <c r="E1178" i="13" s="1"/>
  <c r="D1179" i="13"/>
  <c r="E1179" i="13" s="1"/>
  <c r="D1180" i="13"/>
  <c r="E1180" i="13" s="1"/>
  <c r="D295" i="13"/>
  <c r="E295" i="13" s="1"/>
  <c r="D137" i="13"/>
  <c r="E137" i="13" s="1"/>
  <c r="D190" i="13"/>
  <c r="E190" i="13" s="1"/>
  <c r="D191" i="13"/>
  <c r="D533" i="13"/>
  <c r="E533" i="13" s="1"/>
  <c r="D584" i="13"/>
  <c r="E584" i="13" s="1"/>
  <c r="D197" i="13"/>
  <c r="E197" i="13" s="1"/>
  <c r="D1181" i="13"/>
  <c r="E1181" i="13" s="1"/>
  <c r="D32" i="13"/>
  <c r="E32" i="13" s="1"/>
  <c r="D585" i="13"/>
  <c r="E585" i="13" s="1"/>
  <c r="D188" i="13"/>
  <c r="E188" i="13" s="1"/>
  <c r="D1182" i="13"/>
  <c r="E1182" i="13" s="1"/>
  <c r="D1183" i="13"/>
  <c r="E1183" i="13" s="1"/>
  <c r="D1184" i="13"/>
  <c r="E1184" i="13" s="1"/>
  <c r="D1185" i="13"/>
  <c r="E1185" i="13" s="1"/>
  <c r="D89" i="13"/>
  <c r="E89" i="13" s="1"/>
  <c r="D100" i="13"/>
  <c r="D105" i="13"/>
  <c r="D21" i="13"/>
  <c r="D1186" i="13"/>
  <c r="E1186" i="13" s="1"/>
  <c r="D668" i="13"/>
  <c r="E668" i="13" s="1"/>
  <c r="D669" i="13"/>
  <c r="E669" i="13" s="1"/>
  <c r="D1187" i="13"/>
  <c r="E1187" i="13" s="1"/>
  <c r="D505" i="13"/>
  <c r="E505" i="13" s="1"/>
  <c r="D1188" i="13"/>
  <c r="E1188" i="13" s="1"/>
  <c r="D1189" i="13"/>
  <c r="E1189" i="13" s="1"/>
  <c r="D1190" i="13"/>
  <c r="E1190" i="13" s="1"/>
  <c r="D239" i="13"/>
  <c r="E239" i="13" s="1"/>
  <c r="D1191" i="13"/>
  <c r="E1191" i="13" s="1"/>
  <c r="D670" i="13"/>
  <c r="E670" i="13" s="1"/>
  <c r="D121" i="13"/>
  <c r="E121" i="13" s="1"/>
  <c r="D1192" i="13"/>
  <c r="E1192" i="13" s="1"/>
  <c r="D1193" i="13"/>
  <c r="E1193" i="13" s="1"/>
  <c r="D1194" i="13"/>
  <c r="E1194" i="13" s="1"/>
  <c r="D1195" i="13"/>
  <c r="E1195" i="13" s="1"/>
  <c r="D103" i="13"/>
  <c r="D1196" i="13"/>
  <c r="E1196" i="13" s="1"/>
  <c r="D1197" i="13"/>
  <c r="E1197" i="13" s="1"/>
  <c r="D586" i="13"/>
  <c r="E586" i="13" s="1"/>
  <c r="D118" i="13"/>
  <c r="E118" i="13" s="1"/>
  <c r="D1198" i="13"/>
  <c r="E1198" i="13" s="1"/>
  <c r="D1199" i="13"/>
  <c r="E1199" i="13" s="1"/>
  <c r="D1200" i="13"/>
  <c r="E1200" i="13" s="1"/>
  <c r="D1201" i="13"/>
  <c r="E1201" i="13" s="1"/>
  <c r="D161" i="13"/>
  <c r="E161" i="13" s="1"/>
  <c r="D104" i="13"/>
  <c r="E104" i="13" s="1"/>
  <c r="D314" i="13"/>
  <c r="E314" i="13" s="1"/>
  <c r="D1202" i="13"/>
  <c r="E1202" i="13" s="1"/>
  <c r="D244" i="13"/>
  <c r="E244" i="13" s="1"/>
  <c r="D1203" i="13"/>
  <c r="E1203" i="13" s="1"/>
  <c r="D56" i="13"/>
  <c r="D404" i="13"/>
  <c r="E404" i="13" s="1"/>
  <c r="D1204" i="13"/>
  <c r="E1204" i="13" s="1"/>
  <c r="D1205" i="13"/>
  <c r="E1205" i="13" s="1"/>
  <c r="D335" i="13"/>
  <c r="E335" i="13" s="1"/>
  <c r="D146" i="13"/>
  <c r="D59" i="13"/>
  <c r="E59" i="13" s="1"/>
  <c r="D1206" i="13"/>
  <c r="E1206" i="13" s="1"/>
  <c r="D1207" i="13"/>
  <c r="E1207" i="13" s="1"/>
  <c r="D587" i="13"/>
  <c r="E587" i="13" s="1"/>
  <c r="D1208" i="13"/>
  <c r="E1208" i="13" s="1"/>
  <c r="D671" i="13"/>
  <c r="E671" i="13" s="1"/>
  <c r="D1209" i="13"/>
  <c r="E1209" i="13" s="1"/>
  <c r="D1210" i="13"/>
  <c r="E1210" i="13" s="1"/>
  <c r="D1211" i="13"/>
  <c r="E1211" i="13" s="1"/>
  <c r="D428" i="13"/>
  <c r="E428" i="13" s="1"/>
  <c r="D506" i="13"/>
  <c r="E506" i="13" s="1"/>
  <c r="D1212" i="13"/>
  <c r="E1212" i="13" s="1"/>
  <c r="D507" i="13"/>
  <c r="E507" i="13" s="1"/>
  <c r="D12" i="13"/>
  <c r="E12" i="13" s="1"/>
  <c r="D1213" i="13"/>
  <c r="E1213" i="13" s="1"/>
  <c r="D1214" i="13"/>
  <c r="E1214" i="13" s="1"/>
  <c r="D1215" i="13"/>
  <c r="E1215" i="13" s="1"/>
  <c r="D1216" i="13"/>
  <c r="D1217" i="13"/>
  <c r="E1217" i="13" s="1"/>
  <c r="D1218" i="13"/>
  <c r="E1218" i="13" s="1"/>
  <c r="D1219" i="13"/>
  <c r="E1219" i="13" s="1"/>
  <c r="D1220" i="13"/>
  <c r="E1220" i="13" s="1"/>
  <c r="D1221" i="13"/>
  <c r="E1221" i="13" s="1"/>
  <c r="D151" i="13"/>
  <c r="E151" i="13" s="1"/>
  <c r="D1222" i="13"/>
  <c r="E1222" i="13" s="1"/>
  <c r="D1223" i="13"/>
  <c r="E1223" i="13" s="1"/>
  <c r="D1224" i="13"/>
  <c r="E1224" i="13" s="1"/>
  <c r="D672" i="13"/>
  <c r="E672" i="13" s="1"/>
  <c r="D172" i="13"/>
  <c r="E172" i="13" s="1"/>
  <c r="D1225" i="13"/>
  <c r="E1225" i="13" s="1"/>
  <c r="D1226" i="13"/>
  <c r="E1226" i="13" s="1"/>
  <c r="D1227" i="13"/>
  <c r="E1227" i="13" s="1"/>
  <c r="D143" i="13"/>
  <c r="E143" i="13" s="1"/>
  <c r="D1228" i="13"/>
  <c r="E1228" i="13" s="1"/>
  <c r="D1229" i="13"/>
  <c r="E1229" i="13" s="1"/>
  <c r="D1230" i="13"/>
  <c r="E1230" i="13" s="1"/>
  <c r="D444" i="13"/>
  <c r="E444" i="13" s="1"/>
  <c r="D1231" i="13"/>
  <c r="E1231" i="13" s="1"/>
  <c r="D534" i="13"/>
  <c r="E534" i="13" s="1"/>
  <c r="D92" i="13"/>
  <c r="D1232" i="13"/>
  <c r="E1232" i="13" s="1"/>
  <c r="D1233" i="13"/>
  <c r="E1233" i="13" s="1"/>
  <c r="D1234" i="13"/>
  <c r="E1234" i="13" s="1"/>
  <c r="D1235" i="13"/>
  <c r="E1235" i="13" s="1"/>
  <c r="D535" i="13"/>
  <c r="D44" i="13"/>
  <c r="E44" i="13" s="1"/>
  <c r="D1236" i="13"/>
  <c r="E1236" i="13" s="1"/>
  <c r="D1237" i="13"/>
  <c r="D1238" i="13"/>
  <c r="E1238" i="13" s="1"/>
  <c r="D1239" i="13"/>
  <c r="E1239" i="13" s="1"/>
  <c r="D1240" i="13"/>
  <c r="E1240" i="13" s="1"/>
  <c r="D445" i="13"/>
  <c r="E445" i="13" s="1"/>
  <c r="D673" i="13"/>
  <c r="E673" i="13" s="1"/>
  <c r="D1241" i="13"/>
  <c r="E1241" i="13" s="1"/>
  <c r="D1242" i="13"/>
  <c r="E1242" i="13" s="1"/>
  <c r="D1243" i="13"/>
  <c r="E1243" i="13" s="1"/>
  <c r="D1244" i="13"/>
  <c r="E1244" i="13" s="1"/>
  <c r="D1245" i="13"/>
  <c r="E1245" i="13" s="1"/>
  <c r="D674" i="13"/>
  <c r="D1246" i="13"/>
  <c r="E1246" i="13" s="1"/>
  <c r="D1247" i="13"/>
  <c r="E1247" i="13" s="1"/>
  <c r="D1248" i="13"/>
  <c r="E1248" i="13" s="1"/>
  <c r="D1249" i="13"/>
  <c r="E1249" i="13" s="1"/>
  <c r="D1250" i="13"/>
  <c r="E1250" i="13" s="1"/>
  <c r="D476" i="13"/>
  <c r="E476" i="13" s="1"/>
  <c r="D1251" i="13"/>
  <c r="E1251" i="13" s="1"/>
  <c r="D138" i="13"/>
  <c r="E138" i="13" s="1"/>
  <c r="D588" i="13"/>
  <c r="E588" i="13" s="1"/>
  <c r="D1252" i="13"/>
  <c r="E1252" i="13" s="1"/>
  <c r="D675" i="13"/>
  <c r="E675" i="13" s="1"/>
  <c r="D676" i="13"/>
  <c r="E676" i="13" s="1"/>
  <c r="D1253" i="13"/>
  <c r="E1253" i="13" s="1"/>
  <c r="D1254" i="13"/>
  <c r="E1254" i="13" s="1"/>
  <c r="D589" i="13"/>
  <c r="E589" i="13" s="1"/>
  <c r="D1255" i="13"/>
  <c r="E1255" i="13" s="1"/>
  <c r="D1256" i="13"/>
  <c r="E1256" i="13" s="1"/>
  <c r="D590" i="13"/>
  <c r="E590" i="13" s="1"/>
  <c r="D300" i="13"/>
  <c r="D1257" i="13"/>
  <c r="E1257" i="13" s="1"/>
  <c r="D117" i="13"/>
  <c r="E117" i="13" s="1"/>
  <c r="D1258" i="13"/>
  <c r="E1258" i="13" s="1"/>
  <c r="D591" i="13"/>
  <c r="E591" i="13" s="1"/>
  <c r="D477" i="13"/>
  <c r="E477" i="13" s="1"/>
  <c r="D261" i="13"/>
  <c r="E261" i="13" s="1"/>
  <c r="D1259" i="13"/>
  <c r="E1259" i="13" s="1"/>
  <c r="D102" i="13"/>
  <c r="E102" i="13" s="1"/>
  <c r="D1260" i="13"/>
  <c r="E1260" i="13" s="1"/>
  <c r="D385" i="13"/>
  <c r="E385" i="13" s="1"/>
  <c r="D1261" i="13"/>
  <c r="E1261" i="13" s="1"/>
  <c r="D1262" i="13"/>
  <c r="E1262" i="13" s="1"/>
  <c r="D405" i="13"/>
  <c r="E405" i="13" s="1"/>
  <c r="D204" i="13"/>
  <c r="E204" i="13" s="1"/>
  <c r="D1263" i="13"/>
  <c r="E1263" i="13" s="1"/>
  <c r="D152" i="13"/>
  <c r="E152" i="13" s="1"/>
  <c r="D1264" i="13"/>
  <c r="E1264" i="13" s="1"/>
  <c r="D1265" i="13"/>
  <c r="E1265" i="13" s="1"/>
  <c r="D1266" i="13"/>
  <c r="E1266" i="13" s="1"/>
  <c r="D1267" i="13"/>
  <c r="E1267" i="13" s="1"/>
  <c r="D86" i="13"/>
  <c r="D386" i="13"/>
  <c r="E386" i="13" s="1"/>
  <c r="D1268" i="13"/>
  <c r="E1268" i="13" s="1"/>
  <c r="D281" i="13"/>
  <c r="E281" i="13" s="1"/>
  <c r="D592" i="13"/>
  <c r="E592" i="13" s="1"/>
  <c r="D1269" i="13"/>
  <c r="E1269" i="13" s="1"/>
  <c r="D315" i="13"/>
  <c r="E315" i="13" s="1"/>
  <c r="D1270" i="13"/>
  <c r="E1270" i="13" s="1"/>
  <c r="D1271" i="13"/>
  <c r="E1271" i="13" s="1"/>
  <c r="D536" i="13"/>
  <c r="E536" i="13" s="1"/>
  <c r="D677" i="13"/>
  <c r="E677" i="13" s="1"/>
  <c r="D1272" i="13"/>
  <c r="E1272" i="13" s="1"/>
  <c r="D228" i="13"/>
  <c r="E228" i="13" s="1"/>
  <c r="D1273" i="13"/>
  <c r="E1273" i="13" s="1"/>
  <c r="D1274" i="13"/>
  <c r="E1274" i="13" s="1"/>
  <c r="D537" i="13"/>
  <c r="E537" i="13" s="1"/>
  <c r="D1275" i="13"/>
  <c r="E1275" i="13" s="1"/>
  <c r="D1276" i="13"/>
  <c r="E1276" i="13" s="1"/>
  <c r="D162" i="13"/>
  <c r="E162" i="13" s="1"/>
  <c r="D296" i="13"/>
  <c r="E296" i="13" s="1"/>
  <c r="D678" i="13"/>
  <c r="E678" i="13" s="1"/>
  <c r="D1277" i="13"/>
  <c r="E1277" i="13" s="1"/>
  <c r="D1278" i="13"/>
  <c r="E1278" i="13" s="1"/>
  <c r="D1279" i="13"/>
  <c r="E1279" i="13" s="1"/>
  <c r="D1280" i="13"/>
  <c r="E1280" i="13" s="1"/>
  <c r="D679" i="13"/>
  <c r="E679" i="13" s="1"/>
  <c r="D1281" i="13"/>
  <c r="E1281" i="13" s="1"/>
  <c r="D301" i="13"/>
  <c r="E301" i="13" s="1"/>
  <c r="D508" i="13"/>
  <c r="E508" i="13" s="1"/>
  <c r="D509" i="13"/>
  <c r="E509" i="13" s="1"/>
  <c r="D446" i="13"/>
  <c r="E446" i="13" s="1"/>
  <c r="D24" i="13"/>
  <c r="E24" i="13" s="1"/>
  <c r="D1282" i="13"/>
  <c r="E1282" i="13" s="1"/>
  <c r="D1283" i="13"/>
  <c r="E1283" i="13" s="1"/>
  <c r="D1284" i="13"/>
  <c r="E1284" i="13" s="1"/>
  <c r="D1285" i="13"/>
  <c r="E1285" i="13" s="1"/>
  <c r="D1286" i="13"/>
  <c r="E1286" i="13" s="1"/>
  <c r="D206" i="13"/>
  <c r="E206" i="13" s="1"/>
  <c r="D680" i="13"/>
  <c r="E680" i="13" s="1"/>
  <c r="D1287" i="13"/>
  <c r="E1287" i="13" s="1"/>
  <c r="D1288" i="13"/>
  <c r="E1288" i="13" s="1"/>
  <c r="D1289" i="13"/>
  <c r="E1289" i="13" s="1"/>
  <c r="D538" i="13"/>
  <c r="E538" i="13" s="1"/>
  <c r="D1290" i="13"/>
  <c r="E1290" i="13" s="1"/>
  <c r="D218" i="13"/>
  <c r="E218" i="13" s="1"/>
  <c r="D1291" i="13"/>
  <c r="E1291" i="13" s="1"/>
  <c r="D288" i="13"/>
  <c r="D245" i="13"/>
  <c r="E245" i="13" s="1"/>
  <c r="D230" i="13"/>
  <c r="E230" i="13" s="1"/>
  <c r="D347" i="13"/>
  <c r="E347" i="13" s="1"/>
  <c r="D406" i="13"/>
  <c r="D1292" i="13"/>
  <c r="E1292" i="13" s="1"/>
  <c r="D681" i="13"/>
  <c r="E681" i="13" s="1"/>
  <c r="D75" i="13"/>
  <c r="D539" i="13"/>
  <c r="E539" i="13" s="1"/>
  <c r="D110" i="13"/>
  <c r="E110" i="13" s="1"/>
  <c r="D1293" i="13"/>
  <c r="E1293" i="13" s="1"/>
  <c r="D307" i="13"/>
  <c r="E307" i="13" s="1"/>
  <c r="D326" i="13"/>
  <c r="E326" i="13" s="1"/>
  <c r="D1294" i="13"/>
  <c r="E1294" i="13" s="1"/>
  <c r="D308" i="13"/>
  <c r="E308" i="13" s="1"/>
  <c r="D1295" i="13"/>
  <c r="E1295" i="13" s="1"/>
  <c r="D1296" i="13"/>
  <c r="E1296" i="13" s="1"/>
  <c r="D1297" i="13"/>
  <c r="E1297" i="13" s="1"/>
  <c r="D369" i="13"/>
  <c r="E369" i="13" s="1"/>
  <c r="D593" i="13"/>
  <c r="E593" i="13" s="1"/>
  <c r="D82" i="13"/>
  <c r="E82" i="13" s="1"/>
  <c r="D1298" i="13"/>
  <c r="E1298" i="13" s="1"/>
  <c r="D682" i="13"/>
  <c r="E682" i="13" s="1"/>
  <c r="D1299" i="13"/>
  <c r="E1299" i="13" s="1"/>
  <c r="D1300" i="13"/>
  <c r="E1300" i="13" s="1"/>
  <c r="D309" i="13"/>
  <c r="E309" i="13" s="1"/>
  <c r="D69" i="13"/>
  <c r="D348" i="13"/>
  <c r="E348" i="13" s="1"/>
  <c r="D1301" i="13"/>
  <c r="E1301" i="13" s="1"/>
  <c r="D594" i="13"/>
  <c r="E594" i="13" s="1"/>
  <c r="D1302" i="13"/>
  <c r="E1302" i="13" s="1"/>
  <c r="D149" i="13"/>
  <c r="D1303" i="13"/>
  <c r="E1303" i="13" s="1"/>
  <c r="D1304" i="13"/>
  <c r="E1304" i="13" s="1"/>
  <c r="D167" i="13"/>
  <c r="D43" i="13"/>
  <c r="D1305" i="13"/>
  <c r="E1305" i="13" s="1"/>
  <c r="D1306" i="13"/>
  <c r="E1306" i="13" s="1"/>
  <c r="D1307" i="13"/>
  <c r="E1307" i="13" s="1"/>
  <c r="D1308" i="13"/>
  <c r="E1308" i="13" s="1"/>
  <c r="D1309" i="13"/>
  <c r="E1309" i="13" s="1"/>
  <c r="D510" i="13"/>
  <c r="E510" i="13" s="1"/>
  <c r="D407" i="13"/>
  <c r="E407" i="13" s="1"/>
  <c r="D683" i="13"/>
  <c r="E683" i="13" s="1"/>
  <c r="D316" i="13"/>
  <c r="E316" i="13" s="1"/>
  <c r="D540" i="13"/>
  <c r="E540" i="13" s="1"/>
  <c r="D274" i="13"/>
  <c r="E274" i="13" s="1"/>
  <c r="D1310" i="13"/>
  <c r="E1310" i="13" s="1"/>
  <c r="D1311" i="13"/>
  <c r="E1311" i="13" s="1"/>
  <c r="D1312" i="13"/>
  <c r="E1312" i="13" s="1"/>
  <c r="D1313" i="13"/>
  <c r="E1313" i="13" s="1"/>
  <c r="D1314" i="13"/>
  <c r="E1314" i="13" s="1"/>
  <c r="D1315" i="13"/>
  <c r="E1315" i="13" s="1"/>
  <c r="D77" i="13"/>
  <c r="D1316" i="13"/>
  <c r="E1316" i="13" s="1"/>
  <c r="D207" i="13"/>
  <c r="E207" i="13" s="1"/>
  <c r="D1317" i="13"/>
  <c r="E1317" i="13" s="1"/>
  <c r="D1318" i="13"/>
  <c r="E1318" i="13" s="1"/>
  <c r="D79" i="13"/>
  <c r="E79" i="13" s="1"/>
  <c r="D1319" i="13"/>
  <c r="E1319" i="13" s="1"/>
  <c r="D1320" i="13"/>
  <c r="D87" i="13"/>
  <c r="D1321" i="13"/>
  <c r="E1321" i="13" s="1"/>
  <c r="D478" i="13"/>
  <c r="E478" i="13" s="1"/>
  <c r="D62" i="13"/>
  <c r="E62" i="13" s="1"/>
  <c r="D479" i="13"/>
  <c r="D1322" i="13"/>
  <c r="E1322" i="13" s="1"/>
  <c r="D349" i="13"/>
  <c r="E349" i="13" s="1"/>
  <c r="D541" i="13"/>
  <c r="E541" i="13" s="1"/>
  <c r="D1323" i="13"/>
  <c r="E1323" i="13" s="1"/>
  <c r="D542" i="13"/>
  <c r="E542" i="13" s="1"/>
  <c r="D231" i="13"/>
  <c r="E231" i="13" s="1"/>
  <c r="D1324" i="13"/>
  <c r="E1324" i="13" s="1"/>
  <c r="D595" i="13"/>
  <c r="E595" i="13" s="1"/>
  <c r="D1325" i="13"/>
  <c r="E1325" i="13" s="1"/>
  <c r="D684" i="13"/>
  <c r="E684" i="13" s="1"/>
  <c r="D282" i="13"/>
  <c r="E282" i="13" s="1"/>
  <c r="D317" i="13"/>
  <c r="E317" i="13" s="1"/>
  <c r="D1326" i="13"/>
  <c r="E1326" i="13" s="1"/>
  <c r="D1327" i="13"/>
  <c r="E1327" i="13" s="1"/>
  <c r="D41" i="13"/>
  <c r="E41" i="13" s="1"/>
  <c r="D1328" i="13"/>
  <c r="E1328" i="13" s="1"/>
  <c r="D1329" i="13"/>
  <c r="E1329" i="13" s="1"/>
  <c r="D447" i="13"/>
  <c r="E447" i="13" s="1"/>
  <c r="D1330" i="13"/>
  <c r="E1330" i="13" s="1"/>
  <c r="D1331" i="13"/>
  <c r="E1331" i="13" s="1"/>
  <c r="D685" i="13"/>
  <c r="E685" i="13" s="1"/>
  <c r="D1332" i="13"/>
  <c r="E1332" i="13" s="1"/>
  <c r="D1333" i="13"/>
  <c r="E1333" i="13" s="1"/>
  <c r="D198" i="13"/>
  <c r="D1334" i="13"/>
  <c r="E1334" i="13" s="1"/>
  <c r="D61" i="13"/>
  <c r="E61" i="13" s="1"/>
  <c r="D370" i="13"/>
  <c r="D1335" i="13"/>
  <c r="E1335" i="13" s="1"/>
  <c r="D1336" i="13"/>
  <c r="E1336" i="13" s="1"/>
  <c r="D1337" i="13"/>
  <c r="E1337" i="13" s="1"/>
  <c r="D1338" i="13"/>
  <c r="E1338" i="13" s="1"/>
  <c r="D1339" i="13"/>
  <c r="E1339" i="13" s="1"/>
  <c r="D1340" i="13"/>
  <c r="E1340" i="13" s="1"/>
  <c r="D1341" i="13"/>
  <c r="E1341" i="13" s="1"/>
  <c r="D275" i="13"/>
  <c r="E275" i="13" s="1"/>
  <c r="D371" i="13"/>
  <c r="E371" i="13" s="1"/>
  <c r="D686" i="13"/>
  <c r="E686" i="13" s="1"/>
  <c r="D1342" i="13"/>
  <c r="E1342" i="13" s="1"/>
  <c r="D71" i="13"/>
  <c r="D543" i="13"/>
  <c r="E543" i="13" s="1"/>
  <c r="D350" i="13"/>
  <c r="E350" i="13" s="1"/>
  <c r="D310" i="13"/>
  <c r="E310" i="13" s="1"/>
  <c r="D126" i="13"/>
  <c r="E126" i="13" s="1"/>
  <c r="D351" i="13"/>
  <c r="E351" i="13" s="1"/>
  <c r="D1343" i="13"/>
  <c r="E1343" i="13" s="1"/>
  <c r="D1344" i="13"/>
  <c r="E1344" i="13" s="1"/>
  <c r="D1345" i="13"/>
  <c r="E1345" i="13" s="1"/>
  <c r="D544" i="13"/>
  <c r="E544" i="13" s="1"/>
  <c r="D1346" i="13"/>
  <c r="E1346" i="13" s="1"/>
  <c r="D1347" i="13"/>
  <c r="E1347" i="13" s="1"/>
  <c r="D219" i="13"/>
  <c r="D596" i="13"/>
  <c r="E596" i="13" s="1"/>
  <c r="D327" i="13"/>
  <c r="E327" i="13" s="1"/>
  <c r="D318" i="13"/>
  <c r="E318" i="13" s="1"/>
  <c r="D1348" i="13"/>
  <c r="E1348" i="13" s="1"/>
  <c r="D1349" i="13"/>
  <c r="E1349" i="13" s="1"/>
  <c r="D1350" i="13"/>
  <c r="E1350" i="13" s="1"/>
  <c r="D23" i="13"/>
  <c r="D545" i="13"/>
  <c r="E545" i="13" s="1"/>
  <c r="D319" i="13"/>
  <c r="E319" i="13" s="1"/>
  <c r="D1351" i="13"/>
  <c r="E1351" i="13" s="1"/>
  <c r="D687" i="13"/>
  <c r="E687" i="13" s="1"/>
  <c r="D387" i="13"/>
  <c r="E387" i="13" s="1"/>
  <c r="D546" i="13"/>
  <c r="E546" i="13" s="1"/>
  <c r="D1352" i="13"/>
  <c r="E1352" i="13" s="1"/>
  <c r="D1353" i="13"/>
  <c r="E1353" i="13" s="1"/>
  <c r="D4" i="13"/>
  <c r="E4" i="13" s="1"/>
  <c r="D511" i="13"/>
  <c r="E511" i="13" s="1"/>
  <c r="D302" i="13"/>
  <c r="D688" i="13"/>
  <c r="E688" i="13" s="1"/>
  <c r="D1354" i="13"/>
  <c r="E1354" i="13" s="1"/>
  <c r="D1355" i="13"/>
  <c r="E1355" i="13" s="1"/>
  <c r="D1356" i="13"/>
  <c r="E1356" i="13" s="1"/>
  <c r="D1357" i="13"/>
  <c r="E1357" i="13" s="1"/>
  <c r="D283" i="13"/>
  <c r="D229" i="13"/>
  <c r="E229" i="13" s="1"/>
  <c r="D512" i="13"/>
  <c r="E512" i="13" s="1"/>
  <c r="D480" i="13"/>
  <c r="E480" i="13" s="1"/>
  <c r="D1358" i="13"/>
  <c r="E1358" i="13" s="1"/>
  <c r="D513" i="13"/>
  <c r="E513" i="13" s="1"/>
  <c r="D448" i="13"/>
  <c r="E448" i="13" s="1"/>
  <c r="D352" i="13"/>
  <c r="E352" i="13" s="1"/>
  <c r="D328" i="13"/>
  <c r="E328" i="13" s="1"/>
  <c r="D449" i="13"/>
  <c r="E449" i="13" s="1"/>
  <c r="D547" i="13"/>
  <c r="E547" i="13" s="1"/>
  <c r="D130" i="13"/>
  <c r="E130" i="13" s="1"/>
  <c r="D597" i="13"/>
  <c r="E597" i="13" s="1"/>
  <c r="D1359" i="13"/>
  <c r="E1359" i="13" s="1"/>
  <c r="D147" i="13"/>
  <c r="E147" i="13" s="1"/>
  <c r="D1360" i="13"/>
  <c r="E1360" i="13" s="1"/>
  <c r="D1361" i="13"/>
  <c r="E1361" i="13" s="1"/>
  <c r="D1362" i="13"/>
  <c r="E1362" i="13" s="1"/>
  <c r="D1363" i="13"/>
  <c r="E1363" i="13" s="1"/>
  <c r="D1364" i="13"/>
  <c r="E1364" i="13" s="1"/>
  <c r="D1365" i="13"/>
  <c r="E1365" i="13" s="1"/>
  <c r="D70" i="13"/>
  <c r="E70" i="13" s="1"/>
  <c r="D1366" i="13"/>
  <c r="E1366" i="13" s="1"/>
  <c r="D1367" i="13"/>
  <c r="E1367" i="13" s="1"/>
  <c r="D53" i="13"/>
  <c r="D689" i="13"/>
  <c r="E689" i="13" s="1"/>
  <c r="D1368" i="13"/>
  <c r="E1368" i="13" s="1"/>
  <c r="D1369" i="13"/>
  <c r="E1369" i="13" s="1"/>
  <c r="D1370" i="13"/>
  <c r="E1370" i="13" s="1"/>
  <c r="D1371" i="13"/>
  <c r="E1371" i="13" s="1"/>
  <c r="D1372" i="13"/>
  <c r="E1372" i="13" s="1"/>
  <c r="D17" i="13"/>
  <c r="D1373" i="13"/>
  <c r="E1373" i="13" s="1"/>
  <c r="D1374" i="13"/>
  <c r="E1374" i="13" s="1"/>
  <c r="D1375" i="13"/>
  <c r="E1375" i="13" s="1"/>
  <c r="D1376" i="13"/>
  <c r="E1376" i="13" s="1"/>
  <c r="D1377" i="13"/>
  <c r="E1377" i="13" s="1"/>
  <c r="D51" i="13"/>
  <c r="D1378" i="13"/>
  <c r="E1378" i="13" s="1"/>
  <c r="D246" i="13"/>
  <c r="E246" i="13" s="1"/>
  <c r="D66" i="13"/>
  <c r="E66" i="13" s="1"/>
  <c r="D1379" i="13"/>
  <c r="E1379" i="13" s="1"/>
  <c r="D1380" i="13"/>
  <c r="E1380" i="13" s="1"/>
  <c r="D85" i="13"/>
  <c r="E85" i="13" s="1"/>
  <c r="D388" i="13"/>
  <c r="E388" i="13" s="1"/>
  <c r="D1381" i="13"/>
  <c r="E1381" i="13" s="1"/>
  <c r="D19" i="13"/>
  <c r="E19" i="13" s="1"/>
  <c r="D1382" i="13"/>
  <c r="E1382" i="13" s="1"/>
  <c r="D1383" i="13"/>
  <c r="E1383" i="13" s="1"/>
  <c r="D1384" i="13"/>
  <c r="E1384" i="13" s="1"/>
  <c r="D1385" i="13"/>
  <c r="E1385" i="13" s="1"/>
  <c r="D1386" i="13"/>
  <c r="E1386" i="13" s="1"/>
  <c r="D142" i="13"/>
  <c r="E142" i="13" s="1"/>
  <c r="D1387" i="13"/>
  <c r="E1387" i="13" s="1"/>
  <c r="D1388" i="13"/>
  <c r="E1388" i="13" s="1"/>
  <c r="D1389" i="13"/>
  <c r="E1389" i="13" s="1"/>
  <c r="D1390" i="13"/>
  <c r="E1390" i="13" s="1"/>
  <c r="D1391" i="13"/>
  <c r="E1391" i="13" s="1"/>
  <c r="D1392" i="13"/>
  <c r="E1392" i="13" s="1"/>
  <c r="D1393" i="13"/>
  <c r="E1393" i="13" s="1"/>
  <c r="D1394" i="13"/>
  <c r="E1394" i="13" s="1"/>
  <c r="D297" i="13"/>
  <c r="E297" i="13" s="1"/>
  <c r="D1395" i="13"/>
  <c r="E1395" i="13" s="1"/>
  <c r="D1396" i="13"/>
  <c r="E1396" i="13" s="1"/>
  <c r="D1397" i="13"/>
  <c r="E1397" i="13" s="1"/>
  <c r="D408" i="13"/>
  <c r="E408" i="13" s="1"/>
  <c r="D1398" i="13"/>
  <c r="E1398" i="13" s="1"/>
  <c r="D1399" i="13"/>
  <c r="E1399" i="13" s="1"/>
  <c r="D409" i="13"/>
  <c r="E409" i="13" s="1"/>
  <c r="D234" i="13"/>
  <c r="E234" i="13" s="1"/>
  <c r="D1400" i="13"/>
  <c r="E1400" i="13" s="1"/>
  <c r="D690" i="13"/>
  <c r="E690" i="13" s="1"/>
  <c r="D1401" i="13"/>
  <c r="E1401" i="13" s="1"/>
  <c r="D1402" i="13"/>
  <c r="E1402" i="13" s="1"/>
  <c r="D1403" i="13"/>
  <c r="E1403" i="13" s="1"/>
  <c r="D1404" i="13"/>
  <c r="E1404" i="13" s="1"/>
  <c r="D1405" i="13"/>
  <c r="E1405" i="13" s="1"/>
  <c r="D11" i="13"/>
  <c r="D1406" i="13"/>
  <c r="E1406" i="13" s="1"/>
  <c r="D514" i="13"/>
  <c r="E514" i="13" s="1"/>
  <c r="D1407" i="13"/>
  <c r="E1407" i="13" s="1"/>
  <c r="D1408" i="13"/>
  <c r="E1408" i="13" s="1"/>
  <c r="D1409" i="13"/>
  <c r="E1409" i="13" s="1"/>
  <c r="D1410" i="13"/>
  <c r="E1410" i="13" s="1"/>
  <c r="D481" i="13"/>
  <c r="D1411" i="13"/>
  <c r="E1411" i="13" s="1"/>
  <c r="D247" i="13"/>
  <c r="E247" i="13" s="1"/>
  <c r="D1412" i="13"/>
  <c r="E1412" i="13" s="1"/>
  <c r="D1413" i="13"/>
  <c r="E1413" i="13" s="1"/>
  <c r="D353" i="13"/>
  <c r="E353" i="13" s="1"/>
  <c r="D1414" i="13"/>
  <c r="E1414" i="13" s="1"/>
  <c r="D1415" i="13"/>
  <c r="E1415" i="13" s="1"/>
  <c r="D1416" i="13"/>
  <c r="E1416" i="13" s="1"/>
  <c r="D1417" i="13"/>
  <c r="E1417" i="13" s="1"/>
  <c r="D1418" i="13"/>
  <c r="E1418" i="13" s="1"/>
  <c r="D1419" i="13"/>
  <c r="E1419" i="13" s="1"/>
  <c r="D1420" i="13"/>
  <c r="E1420" i="13" s="1"/>
  <c r="D691" i="13"/>
  <c r="E691" i="13" s="1"/>
  <c r="D1421" i="13"/>
  <c r="E1421" i="13" s="1"/>
  <c r="D1422" i="13"/>
  <c r="E1422" i="13" s="1"/>
  <c r="D692" i="13"/>
  <c r="E692" i="13" s="1"/>
  <c r="D1423" i="13"/>
  <c r="E1423" i="13" s="1"/>
  <c r="D1424" i="13"/>
  <c r="E1424" i="13" s="1"/>
  <c r="D329" i="13"/>
  <c r="E329" i="13" s="1"/>
  <c r="D1425" i="13"/>
  <c r="E1425" i="13" s="1"/>
  <c r="D1426" i="13"/>
  <c r="E1426" i="13" s="1"/>
  <c r="D1427" i="13"/>
  <c r="E1427" i="13" s="1"/>
  <c r="D271" i="13"/>
  <c r="D548" i="13"/>
  <c r="E548" i="13" s="1"/>
  <c r="D549" i="13"/>
  <c r="E549" i="13" s="1"/>
  <c r="D1428" i="13"/>
  <c r="E1428" i="13" s="1"/>
  <c r="D550" i="13"/>
  <c r="E550" i="13" s="1"/>
  <c r="D185" i="13"/>
  <c r="E185" i="13" s="1"/>
  <c r="D551" i="13"/>
  <c r="E551" i="13" s="1"/>
  <c r="D482" i="13"/>
  <c r="E482" i="13" s="1"/>
  <c r="D169" i="13"/>
  <c r="D1429" i="13"/>
  <c r="E1429" i="13" s="1"/>
  <c r="D1430" i="13"/>
  <c r="E1430" i="13" s="1"/>
  <c r="D298" i="13"/>
  <c r="E298" i="13" s="1"/>
  <c r="D354" i="13"/>
  <c r="E354" i="13" s="1"/>
  <c r="D1431" i="13"/>
  <c r="E1431" i="13" s="1"/>
  <c r="D256" i="13"/>
  <c r="D1432" i="13"/>
  <c r="E1432" i="13" s="1"/>
  <c r="D598" i="13"/>
  <c r="E598" i="13" s="1"/>
  <c r="D450" i="13"/>
  <c r="E450" i="13" s="1"/>
  <c r="D1433" i="13"/>
  <c r="E1433" i="13" s="1"/>
  <c r="D1434" i="13"/>
  <c r="E1434" i="13" s="1"/>
  <c r="D34" i="13"/>
  <c r="D1435" i="13"/>
  <c r="E1435" i="13" s="1"/>
  <c r="D1436" i="13"/>
  <c r="E1436" i="13" s="1"/>
  <c r="D1437" i="13"/>
  <c r="E1437" i="13" s="1"/>
  <c r="D1438" i="13"/>
  <c r="E1438" i="13" s="1"/>
  <c r="D451" i="13"/>
  <c r="E451" i="13" s="1"/>
  <c r="D289" i="13"/>
  <c r="E289" i="13" s="1"/>
  <c r="D320" i="13"/>
  <c r="E320" i="13" s="1"/>
  <c r="D1439" i="13"/>
  <c r="E1439" i="13" s="1"/>
  <c r="D220" i="13"/>
  <c r="E220" i="13" s="1"/>
  <c r="D290" i="13"/>
  <c r="E290" i="13" s="1"/>
  <c r="D389" i="13"/>
  <c r="E389" i="13" s="1"/>
  <c r="D552" i="13"/>
  <c r="D1440" i="13"/>
  <c r="E1440" i="13" s="1"/>
  <c r="D1441" i="13"/>
  <c r="E1441" i="13" s="1"/>
  <c r="D1442" i="13"/>
  <c r="E1442" i="13" s="1"/>
  <c r="D515" i="13"/>
  <c r="E515" i="13" s="1"/>
  <c r="D693" i="13"/>
  <c r="E693" i="13" s="1"/>
  <c r="D1443" i="13"/>
  <c r="E1443" i="13" s="1"/>
  <c r="D483" i="13"/>
  <c r="E483" i="13" s="1"/>
  <c r="D1444" i="13"/>
  <c r="E1444" i="13" s="1"/>
  <c r="D1445" i="13"/>
  <c r="E1445" i="13" s="1"/>
  <c r="D694" i="13"/>
  <c r="E694" i="13" s="1"/>
  <c r="D429" i="13"/>
  <c r="E429" i="13" s="1"/>
  <c r="D1446" i="13"/>
  <c r="E1446" i="13" s="1"/>
  <c r="D240" i="13"/>
  <c r="D235" i="13"/>
  <c r="E235" i="13" s="1"/>
  <c r="D284" i="13"/>
  <c r="E284" i="13" s="1"/>
  <c r="D695" i="13"/>
  <c r="E695" i="13" s="1"/>
  <c r="D1447" i="13"/>
  <c r="E1447" i="13" s="1"/>
  <c r="D1448" i="13"/>
  <c r="E1448" i="13" s="1"/>
  <c r="D248" i="13"/>
  <c r="E248" i="13" s="1"/>
  <c r="D1449" i="13"/>
  <c r="E1449" i="13" s="1"/>
  <c r="D1450" i="13"/>
  <c r="E1450" i="13" s="1"/>
  <c r="D84" i="13"/>
  <c r="E84" i="13" s="1"/>
  <c r="D1451" i="13"/>
  <c r="E1451" i="13" s="1"/>
  <c r="D696" i="13"/>
  <c r="E696" i="13" s="1"/>
  <c r="D452" i="13"/>
  <c r="E452" i="13" s="1"/>
  <c r="D1452" i="13"/>
  <c r="E1452" i="13" s="1"/>
  <c r="D1453" i="13"/>
  <c r="E1453" i="13" s="1"/>
  <c r="D697" i="13"/>
  <c r="E697" i="13" s="1"/>
  <c r="D698" i="13"/>
  <c r="E698" i="13" s="1"/>
  <c r="D1454" i="13"/>
  <c r="E1454" i="13" s="1"/>
  <c r="D1455" i="13"/>
  <c r="E1455" i="13" s="1"/>
  <c r="D599" i="13"/>
  <c r="E599" i="13" s="1"/>
  <c r="D1456" i="13"/>
  <c r="E1456" i="13" s="1"/>
  <c r="D1457" i="13"/>
  <c r="E1457" i="13" s="1"/>
  <c r="D553" i="13"/>
  <c r="E553" i="13" s="1"/>
  <c r="D1458" i="13"/>
  <c r="E1458" i="13" s="1"/>
  <c r="D453" i="13"/>
  <c r="E453" i="13" s="1"/>
  <c r="D22" i="13"/>
  <c r="E22" i="13" s="1"/>
  <c r="D1459" i="13"/>
  <c r="E1459" i="13" s="1"/>
  <c r="D72" i="13"/>
  <c r="E72" i="13" s="1"/>
  <c r="D199" i="13"/>
  <c r="E199" i="13" s="1"/>
  <c r="D484" i="13"/>
  <c r="E484" i="13" s="1"/>
  <c r="D600" i="13"/>
  <c r="D176" i="13"/>
  <c r="D699" i="13"/>
  <c r="E699" i="13" s="1"/>
  <c r="D1460" i="13"/>
  <c r="E1460" i="13" s="1"/>
  <c r="D1461" i="13"/>
  <c r="E1461" i="13" s="1"/>
  <c r="D554" i="13"/>
  <c r="E554" i="13" s="1"/>
  <c r="D1462" i="13"/>
  <c r="E1462" i="13" s="1"/>
  <c r="D1463" i="13"/>
  <c r="E1463" i="13" s="1"/>
  <c r="D516" i="13"/>
  <c r="E516" i="13" s="1"/>
  <c r="D1464" i="13"/>
  <c r="E1464" i="13" s="1"/>
  <c r="D78" i="13"/>
  <c r="E78" i="13" s="1"/>
  <c r="D1465" i="13"/>
  <c r="E1465" i="13" s="1"/>
  <c r="D25" i="13"/>
  <c r="E25" i="13" s="1"/>
  <c r="D1466" i="13"/>
  <c r="E1466" i="13" s="1"/>
  <c r="D1467" i="13"/>
  <c r="E1467" i="13" s="1"/>
  <c r="D1468" i="13"/>
  <c r="E1468" i="13" s="1"/>
  <c r="D1469" i="13"/>
  <c r="E1469" i="13" s="1"/>
  <c r="D700" i="13"/>
  <c r="E700" i="13" s="1"/>
  <c r="D1470" i="13"/>
  <c r="E1470" i="13" s="1"/>
  <c r="D50" i="13"/>
  <c r="D1471" i="13"/>
  <c r="E1471" i="13" s="1"/>
  <c r="D1472" i="13"/>
  <c r="E1472" i="13" s="1"/>
  <c r="D330" i="13"/>
  <c r="E330" i="13" s="1"/>
  <c r="D372" i="13"/>
  <c r="E372" i="13" s="1"/>
  <c r="D1473" i="13"/>
  <c r="E1473" i="13" s="1"/>
  <c r="D1474" i="13"/>
  <c r="E1474" i="13" s="1"/>
  <c r="D601" i="13"/>
  <c r="E601" i="13" s="1"/>
  <c r="D485" i="13"/>
  <c r="E485" i="13" s="1"/>
  <c r="D373" i="13"/>
  <c r="E373" i="13" s="1"/>
  <c r="D410" i="13"/>
  <c r="E410" i="13" s="1"/>
  <c r="D1475" i="13"/>
  <c r="E1475" i="13" s="1"/>
  <c r="D454" i="13"/>
  <c r="E454" i="13" s="1"/>
  <c r="D1476" i="13"/>
  <c r="E1476" i="13" s="1"/>
  <c r="D1477" i="13"/>
  <c r="E1477" i="13" s="1"/>
  <c r="D257" i="13"/>
  <c r="D1478" i="13"/>
  <c r="E1478" i="13" s="1"/>
  <c r="D1479" i="13"/>
  <c r="E1479" i="13" s="1"/>
  <c r="D52" i="13"/>
  <c r="E52" i="13" s="1"/>
  <c r="D1480" i="13"/>
  <c r="E1480" i="13" s="1"/>
  <c r="D1481" i="13"/>
  <c r="E1481" i="13" s="1"/>
  <c r="D1482" i="13"/>
  <c r="E1482" i="13" s="1"/>
  <c r="D336" i="13"/>
  <c r="D49" i="13"/>
  <c r="E49" i="13" s="1"/>
  <c r="D1483" i="13"/>
  <c r="E1483" i="13" s="1"/>
  <c r="D1484" i="13"/>
  <c r="E1484" i="13" s="1"/>
  <c r="D285" i="13"/>
  <c r="D701" i="13"/>
  <c r="E701" i="13" s="1"/>
  <c r="D1485" i="13"/>
  <c r="E1485" i="13" s="1"/>
  <c r="D5" i="13"/>
  <c r="D1486" i="13"/>
  <c r="E1486" i="13" s="1"/>
  <c r="D6" i="13"/>
  <c r="E6" i="13" s="1"/>
  <c r="D1487" i="13"/>
  <c r="E1487" i="13" s="1"/>
  <c r="D1488" i="13"/>
  <c r="E1488" i="13" s="1"/>
  <c r="D602" i="13"/>
  <c r="E602" i="13" s="1"/>
  <c r="D702" i="13"/>
  <c r="E702" i="13" s="1"/>
  <c r="D1489" i="13"/>
  <c r="E1489" i="13" s="1"/>
  <c r="D1490" i="13"/>
  <c r="E1490" i="13" s="1"/>
  <c r="D262" i="13"/>
  <c r="E262" i="13" s="1"/>
  <c r="D486" i="13"/>
  <c r="E486" i="13" s="1"/>
  <c r="D1491" i="13"/>
  <c r="E1491" i="13" s="1"/>
  <c r="D555" i="13"/>
  <c r="D236" i="13"/>
  <c r="E236" i="13" s="1"/>
  <c r="D1492" i="13"/>
  <c r="E1492" i="13" s="1"/>
  <c r="D57" i="13"/>
  <c r="D374" i="13"/>
  <c r="E374" i="13" s="1"/>
  <c r="D1493" i="13"/>
  <c r="E1493" i="13" s="1"/>
  <c r="D237" i="13"/>
  <c r="E237" i="13" s="1"/>
  <c r="D1494" i="13"/>
  <c r="D1495" i="13"/>
  <c r="E1495" i="13" s="1"/>
  <c r="D1496" i="13"/>
  <c r="E1496" i="13" s="1"/>
  <c r="D1497" i="13"/>
  <c r="E1497" i="13" s="1"/>
  <c r="D154" i="13"/>
  <c r="D1498" i="13"/>
  <c r="E1498" i="13" s="1"/>
  <c r="D556" i="13"/>
  <c r="E556" i="13" s="1"/>
  <c r="D1499" i="13"/>
  <c r="E1499" i="13" s="1"/>
  <c r="D1500" i="13"/>
  <c r="D1501" i="13"/>
  <c r="E1501" i="13" s="1"/>
  <c r="D1502" i="13"/>
  <c r="E1502" i="13" s="1"/>
  <c r="D1503" i="13"/>
  <c r="E1503" i="13" s="1"/>
  <c r="D46" i="13"/>
  <c r="E46" i="13" s="1"/>
  <c r="D1504" i="13"/>
  <c r="E1504" i="13" s="1"/>
  <c r="D703" i="13"/>
  <c r="E703" i="13" s="1"/>
  <c r="D224" i="13"/>
  <c r="D1505" i="13"/>
  <c r="E1505" i="13" s="1"/>
  <c r="D1506" i="13"/>
  <c r="E1506" i="13" s="1"/>
  <c r="D375" i="13"/>
  <c r="E375" i="13" s="1"/>
  <c r="D1507" i="13"/>
  <c r="E1507" i="13" s="1"/>
  <c r="D1508" i="13"/>
  <c r="E1508" i="13" s="1"/>
  <c r="D1509" i="13"/>
  <c r="E1509" i="13" s="1"/>
  <c r="D1510" i="13"/>
  <c r="E1510" i="13" s="1"/>
  <c r="D603" i="13"/>
  <c r="E603" i="13" s="1"/>
  <c r="D1511" i="13"/>
  <c r="E1511" i="13" s="1"/>
  <c r="D1512" i="13"/>
  <c r="E1512" i="13" s="1"/>
  <c r="D1513" i="13"/>
  <c r="E1513" i="13" s="1"/>
  <c r="D189" i="13"/>
  <c r="D604" i="13"/>
  <c r="E604" i="13" s="1"/>
  <c r="D128" i="13"/>
  <c r="E128" i="13" s="1"/>
  <c r="D1514" i="13"/>
  <c r="E1514" i="13" s="1"/>
  <c r="D704" i="13"/>
  <c r="E704" i="13" s="1"/>
  <c r="D67" i="13"/>
  <c r="E67" i="13" s="1"/>
  <c r="D286" i="13"/>
  <c r="E286" i="13" s="1"/>
  <c r="D131" i="13"/>
  <c r="E131" i="13" s="1"/>
  <c r="D90" i="13"/>
  <c r="D1515" i="13"/>
  <c r="E1515" i="13" s="1"/>
  <c r="D192" i="13"/>
  <c r="E192" i="13" s="1"/>
  <c r="D47" i="13"/>
  <c r="E47" i="13" s="1"/>
  <c r="D1516" i="13"/>
  <c r="E1516" i="13" s="1"/>
  <c r="D200" i="13"/>
  <c r="D1517" i="13"/>
  <c r="E1517" i="13" s="1"/>
  <c r="D1518" i="13"/>
  <c r="E1518" i="13" s="1"/>
  <c r="D1519" i="13"/>
  <c r="E1519" i="13" s="1"/>
  <c r="D455" i="13"/>
  <c r="E455" i="13" s="1"/>
  <c r="D605" i="13"/>
  <c r="E605" i="13" s="1"/>
  <c r="D1520" i="13"/>
  <c r="E1520" i="13" s="1"/>
  <c r="D1521" i="13"/>
  <c r="E1521" i="13" s="1"/>
  <c r="D1522" i="13"/>
  <c r="E1522" i="13" s="1"/>
  <c r="D1523" i="13"/>
  <c r="E1523" i="13" s="1"/>
  <c r="D355" i="13"/>
  <c r="E355" i="13" s="1"/>
  <c r="D1524" i="13"/>
  <c r="E1524" i="13" s="1"/>
  <c r="D390" i="13"/>
  <c r="E390" i="13" s="1"/>
  <c r="D1525" i="13"/>
  <c r="E1525" i="13" s="1"/>
  <c r="D456" i="13"/>
  <c r="E456" i="13" s="1"/>
  <c r="D705" i="13"/>
  <c r="E705" i="13" s="1"/>
  <c r="D1526" i="13"/>
  <c r="E1526" i="13" s="1"/>
  <c r="D337" i="13"/>
  <c r="E337" i="13" s="1"/>
  <c r="D411" i="13"/>
  <c r="E411" i="13" s="1"/>
  <c r="D91" i="13"/>
  <c r="D158" i="13"/>
  <c r="E158" i="13" s="1"/>
  <c r="D94" i="13"/>
  <c r="E94" i="13" s="1"/>
  <c r="D706" i="13"/>
  <c r="E706" i="13" s="1"/>
  <c r="D1527" i="13"/>
  <c r="E1527" i="13" s="1"/>
  <c r="D1528" i="13"/>
  <c r="E1528" i="13" s="1"/>
  <c r="D1529" i="13"/>
  <c r="E1529" i="13" s="1"/>
  <c r="D1530" i="13"/>
  <c r="E1530" i="13" s="1"/>
  <c r="D1531" i="13"/>
  <c r="E1531" i="13" s="1"/>
  <c r="D1532" i="13"/>
  <c r="E1532" i="13" s="1"/>
  <c r="D1533" i="13"/>
  <c r="E1533" i="13" s="1"/>
  <c r="D1534" i="13"/>
  <c r="E1534" i="13" s="1"/>
  <c r="D1535" i="13"/>
  <c r="E1535" i="13" s="1"/>
  <c r="D1536" i="13"/>
  <c r="E1536" i="13" s="1"/>
  <c r="D1537" i="13"/>
  <c r="E1537" i="13" s="1"/>
  <c r="D1538" i="13"/>
  <c r="E1538" i="13" s="1"/>
  <c r="D241" i="13"/>
  <c r="E241" i="13" s="1"/>
  <c r="D1539" i="13"/>
  <c r="E1539" i="13" s="1"/>
  <c r="D1540" i="13"/>
  <c r="E1540" i="13" s="1"/>
  <c r="D1541" i="13"/>
  <c r="E1541" i="13" s="1"/>
  <c r="D1542" i="13"/>
  <c r="E1542" i="13" s="1"/>
  <c r="D1543" i="13"/>
  <c r="E1543" i="13" s="1"/>
  <c r="D1544" i="13"/>
  <c r="E1544" i="13" s="1"/>
  <c r="D707" i="13"/>
  <c r="E707" i="13" s="1"/>
  <c r="D1545" i="13"/>
  <c r="E1545" i="13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F58" i="1" s="1"/>
  <c r="E2" i="1"/>
  <c r="BM2" i="2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M108" i="2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205" i="2"/>
  <c r="BM206" i="2"/>
  <c r="BM207" i="2"/>
  <c r="BM208" i="2"/>
  <c r="BM209" i="2"/>
  <c r="BM210" i="2"/>
  <c r="BM211" i="2"/>
  <c r="BM212" i="2"/>
  <c r="BM213" i="2"/>
  <c r="BM214" i="2"/>
  <c r="BM215" i="2"/>
  <c r="BM216" i="2"/>
  <c r="BM217" i="2"/>
  <c r="BM218" i="2"/>
  <c r="BM219" i="2"/>
  <c r="BM220" i="2"/>
  <c r="BM221" i="2"/>
  <c r="BM222" i="2"/>
  <c r="BM223" i="2"/>
  <c r="BM224" i="2"/>
  <c r="BM225" i="2"/>
  <c r="BM226" i="2"/>
  <c r="BM227" i="2"/>
  <c r="BM228" i="2"/>
  <c r="BM229" i="2"/>
  <c r="BM230" i="2"/>
  <c r="BM231" i="2"/>
  <c r="BM232" i="2"/>
  <c r="BM233" i="2"/>
  <c r="BM234" i="2"/>
  <c r="BM235" i="2"/>
  <c r="BM236" i="2"/>
  <c r="BM237" i="2"/>
  <c r="BM238" i="2"/>
  <c r="BM239" i="2"/>
  <c r="BM240" i="2"/>
  <c r="BM241" i="2"/>
  <c r="BM242" i="2"/>
  <c r="BM243" i="2"/>
  <c r="BM244" i="2"/>
  <c r="BM245" i="2"/>
  <c r="BM246" i="2"/>
  <c r="BM247" i="2"/>
  <c r="BM248" i="2"/>
  <c r="BM249" i="2"/>
  <c r="BM250" i="2"/>
  <c r="BM251" i="2"/>
  <c r="BM252" i="2"/>
  <c r="BM253" i="2"/>
  <c r="BM254" i="2"/>
  <c r="BM255" i="2"/>
  <c r="BM256" i="2"/>
  <c r="BM257" i="2"/>
  <c r="BM258" i="2"/>
  <c r="BM259" i="2"/>
  <c r="BM260" i="2"/>
  <c r="BM261" i="2"/>
  <c r="BM262" i="2"/>
  <c r="BM263" i="2"/>
  <c r="BM264" i="2"/>
  <c r="BM265" i="2"/>
  <c r="BM266" i="2"/>
  <c r="BM267" i="2"/>
  <c r="BM268" i="2"/>
  <c r="BM269" i="2"/>
  <c r="BM270" i="2"/>
  <c r="BM271" i="2"/>
  <c r="BM272" i="2"/>
  <c r="BM273" i="2"/>
  <c r="BM274" i="2"/>
  <c r="BM275" i="2"/>
  <c r="BM276" i="2"/>
  <c r="BM277" i="2"/>
  <c r="BM278" i="2"/>
  <c r="BM279" i="2"/>
  <c r="BM280" i="2"/>
  <c r="BM281" i="2"/>
  <c r="BM282" i="2"/>
  <c r="BM283" i="2"/>
  <c r="BM284" i="2"/>
  <c r="BM285" i="2"/>
  <c r="BM286" i="2"/>
  <c r="BM287" i="2"/>
  <c r="BM288" i="2"/>
  <c r="BM289" i="2"/>
  <c r="BM290" i="2"/>
  <c r="BM291" i="2"/>
  <c r="BM292" i="2"/>
  <c r="BM293" i="2"/>
  <c r="BM294" i="2"/>
  <c r="BM295" i="2"/>
  <c r="BM296" i="2"/>
  <c r="BM297" i="2"/>
  <c r="BM298" i="2"/>
  <c r="BM299" i="2"/>
  <c r="BM300" i="2"/>
  <c r="BM301" i="2"/>
  <c r="BM302" i="2"/>
  <c r="BM303" i="2"/>
  <c r="BM304" i="2"/>
  <c r="BM305" i="2"/>
  <c r="BM306" i="2"/>
  <c r="BM307" i="2"/>
  <c r="BM308" i="2"/>
  <c r="BM309" i="2"/>
  <c r="BM310" i="2"/>
  <c r="BM311" i="2"/>
  <c r="BM312" i="2"/>
  <c r="BM313" i="2"/>
  <c r="BM314" i="2"/>
  <c r="BM315" i="2"/>
  <c r="BM316" i="2"/>
  <c r="BM317" i="2"/>
  <c r="BM318" i="2"/>
  <c r="BM319" i="2"/>
  <c r="BM320" i="2"/>
  <c r="BM321" i="2"/>
  <c r="BM322" i="2"/>
  <c r="BM323" i="2"/>
  <c r="BM324" i="2"/>
  <c r="BM325" i="2"/>
  <c r="BM326" i="2"/>
  <c r="BM327" i="2"/>
  <c r="BM328" i="2"/>
  <c r="BM329" i="2"/>
  <c r="BM330" i="2"/>
  <c r="BM331" i="2"/>
  <c r="BM332" i="2"/>
  <c r="BM333" i="2"/>
  <c r="BM334" i="2"/>
  <c r="BM335" i="2"/>
  <c r="BM336" i="2"/>
  <c r="BM337" i="2"/>
  <c r="BM338" i="2"/>
  <c r="BM339" i="2"/>
  <c r="BM340" i="2"/>
  <c r="BM341" i="2"/>
  <c r="BM342" i="2"/>
  <c r="BM343" i="2"/>
  <c r="BM344" i="2"/>
  <c r="BM345" i="2"/>
  <c r="BM346" i="2"/>
  <c r="BM347" i="2"/>
  <c r="BM348" i="2"/>
  <c r="BM349" i="2"/>
  <c r="BM350" i="2"/>
  <c r="BM351" i="2"/>
  <c r="BM352" i="2"/>
  <c r="BM353" i="2"/>
  <c r="BM354" i="2"/>
  <c r="BM355" i="2"/>
  <c r="BM356" i="2"/>
  <c r="BM357" i="2"/>
  <c r="BM358" i="2"/>
  <c r="BM359" i="2"/>
  <c r="BM360" i="2"/>
  <c r="BM361" i="2"/>
  <c r="BM362" i="2"/>
  <c r="BM363" i="2"/>
  <c r="BM364" i="2"/>
  <c r="BM365" i="2"/>
  <c r="BM366" i="2"/>
  <c r="BM367" i="2"/>
  <c r="BM368" i="2"/>
  <c r="BM369" i="2"/>
  <c r="BM370" i="2"/>
  <c r="BM371" i="2"/>
  <c r="BM372" i="2"/>
  <c r="BM373" i="2"/>
  <c r="BM374" i="2"/>
  <c r="BM375" i="2"/>
  <c r="BM376" i="2"/>
  <c r="BM377" i="2"/>
  <c r="BM378" i="2"/>
  <c r="BM379" i="2"/>
  <c r="BM380" i="2"/>
  <c r="BM381" i="2"/>
  <c r="BM382" i="2"/>
  <c r="BM383" i="2"/>
  <c r="BM384" i="2"/>
  <c r="BM385" i="2"/>
  <c r="BM386" i="2"/>
  <c r="BM387" i="2"/>
  <c r="BM388" i="2"/>
  <c r="BM389" i="2"/>
  <c r="BM390" i="2"/>
  <c r="BM391" i="2"/>
  <c r="BM392" i="2"/>
  <c r="BM393" i="2"/>
  <c r="BM394" i="2"/>
  <c r="BM395" i="2"/>
  <c r="BM396" i="2"/>
  <c r="BM397" i="2"/>
  <c r="BM398" i="2"/>
  <c r="BM399" i="2"/>
  <c r="BM400" i="2"/>
  <c r="BM401" i="2"/>
  <c r="BM402" i="2"/>
  <c r="BM403" i="2"/>
  <c r="BM404" i="2"/>
  <c r="BM405" i="2"/>
  <c r="BM406" i="2"/>
  <c r="BM407" i="2"/>
  <c r="BM408" i="2"/>
  <c r="BM409" i="2"/>
  <c r="BM410" i="2"/>
  <c r="BM411" i="2"/>
  <c r="BM412" i="2"/>
  <c r="BM413" i="2"/>
  <c r="BM414" i="2"/>
  <c r="BM415" i="2"/>
  <c r="BM416" i="2"/>
  <c r="BM417" i="2"/>
  <c r="BM418" i="2"/>
  <c r="BM419" i="2"/>
  <c r="BM420" i="2"/>
  <c r="BM421" i="2"/>
  <c r="BM422" i="2"/>
  <c r="BM423" i="2"/>
  <c r="BM424" i="2"/>
  <c r="BM425" i="2"/>
  <c r="BM426" i="2"/>
  <c r="BM427" i="2"/>
  <c r="BM428" i="2"/>
  <c r="BM429" i="2"/>
  <c r="BM430" i="2"/>
  <c r="BM431" i="2"/>
  <c r="BM432" i="2"/>
  <c r="BM433" i="2"/>
  <c r="BM434" i="2"/>
  <c r="BM435" i="2"/>
  <c r="BM436" i="2"/>
  <c r="BM437" i="2"/>
  <c r="BM438" i="2"/>
  <c r="BM439" i="2"/>
  <c r="BM440" i="2"/>
  <c r="BM441" i="2"/>
  <c r="BM442" i="2"/>
  <c r="BM443" i="2"/>
  <c r="BM444" i="2"/>
  <c r="BM445" i="2"/>
  <c r="BM446" i="2"/>
  <c r="BM447" i="2"/>
  <c r="BM448" i="2"/>
  <c r="BM449" i="2"/>
  <c r="BM450" i="2"/>
  <c r="BM451" i="2"/>
  <c r="BM452" i="2"/>
  <c r="BM453" i="2"/>
  <c r="BM454" i="2"/>
  <c r="BM455" i="2"/>
  <c r="BM456" i="2"/>
  <c r="BM457" i="2"/>
  <c r="BM458" i="2"/>
  <c r="BM459" i="2"/>
  <c r="BM460" i="2"/>
  <c r="BM461" i="2"/>
  <c r="BM462" i="2"/>
  <c r="BM463" i="2"/>
  <c r="BM464" i="2"/>
  <c r="BM465" i="2"/>
  <c r="BM466" i="2"/>
  <c r="BM467" i="2"/>
  <c r="BM468" i="2"/>
  <c r="BM469" i="2"/>
  <c r="BM470" i="2"/>
  <c r="BM471" i="2"/>
  <c r="BM472" i="2"/>
  <c r="BM473" i="2"/>
  <c r="BM474" i="2"/>
  <c r="BM475" i="2"/>
  <c r="BM476" i="2"/>
  <c r="BM477" i="2"/>
  <c r="BM478" i="2"/>
  <c r="BM479" i="2"/>
  <c r="BM480" i="2"/>
  <c r="BM481" i="2"/>
  <c r="BM482" i="2"/>
  <c r="BM483" i="2"/>
  <c r="BM484" i="2"/>
  <c r="BM485" i="2"/>
  <c r="BM486" i="2"/>
  <c r="BM487" i="2"/>
  <c r="BM488" i="2"/>
  <c r="BM489" i="2"/>
  <c r="BM490" i="2"/>
  <c r="BM491" i="2"/>
  <c r="BM492" i="2"/>
  <c r="BM493" i="2"/>
  <c r="BM494" i="2"/>
  <c r="BM495" i="2"/>
  <c r="BM496" i="2"/>
  <c r="BM497" i="2"/>
  <c r="BM498" i="2"/>
  <c r="BM499" i="2"/>
  <c r="BM500" i="2"/>
  <c r="BM501" i="2"/>
  <c r="BM502" i="2"/>
  <c r="BM503" i="2"/>
  <c r="BM504" i="2"/>
  <c r="BM505" i="2"/>
  <c r="BM506" i="2"/>
  <c r="BM507" i="2"/>
  <c r="BM508" i="2"/>
  <c r="BM509" i="2"/>
  <c r="BM510" i="2"/>
  <c r="BM511" i="2"/>
  <c r="BM512" i="2"/>
  <c r="BM513" i="2"/>
  <c r="BM514" i="2"/>
  <c r="BM515" i="2"/>
  <c r="BM516" i="2"/>
  <c r="BM517" i="2"/>
  <c r="BM518" i="2"/>
  <c r="BM519" i="2"/>
  <c r="BM520" i="2"/>
  <c r="BM521" i="2"/>
  <c r="BM522" i="2"/>
  <c r="BM523" i="2"/>
  <c r="BM524" i="2"/>
  <c r="BM525" i="2"/>
  <c r="BM526" i="2"/>
  <c r="BM527" i="2"/>
  <c r="BM528" i="2"/>
  <c r="BM529" i="2"/>
  <c r="BM530" i="2"/>
  <c r="BM531" i="2"/>
  <c r="BM532" i="2"/>
  <c r="BM533" i="2"/>
  <c r="BM534" i="2"/>
  <c r="BM535" i="2"/>
  <c r="BM536" i="2"/>
  <c r="BM537" i="2"/>
  <c r="BM538" i="2"/>
  <c r="BM539" i="2"/>
  <c r="BM540" i="2"/>
  <c r="BM541" i="2"/>
  <c r="BM542" i="2"/>
  <c r="BM543" i="2"/>
  <c r="BM544" i="2"/>
  <c r="BM545" i="2"/>
  <c r="BM546" i="2"/>
  <c r="BM547" i="2"/>
  <c r="BM548" i="2"/>
  <c r="BM549" i="2"/>
  <c r="BM550" i="2"/>
  <c r="BM551" i="2"/>
  <c r="BM552" i="2"/>
  <c r="BM553" i="2"/>
  <c r="BM554" i="2"/>
  <c r="BM555" i="2"/>
  <c r="BM556" i="2"/>
  <c r="BM557" i="2"/>
  <c r="BM558" i="2"/>
  <c r="BM559" i="2"/>
  <c r="BM560" i="2"/>
  <c r="BM561" i="2"/>
  <c r="BM562" i="2"/>
  <c r="BM563" i="2"/>
  <c r="BM564" i="2"/>
  <c r="BM565" i="2"/>
  <c r="BM566" i="2"/>
  <c r="BM567" i="2"/>
  <c r="BM568" i="2"/>
  <c r="BM569" i="2"/>
  <c r="BM570" i="2"/>
  <c r="BM571" i="2"/>
  <c r="BM572" i="2"/>
  <c r="BM573" i="2"/>
  <c r="BM574" i="2"/>
  <c r="BM575" i="2"/>
  <c r="BM576" i="2"/>
  <c r="BM577" i="2"/>
  <c r="BM578" i="2"/>
  <c r="BM579" i="2"/>
  <c r="BM580" i="2"/>
  <c r="BM581" i="2"/>
  <c r="BM582" i="2"/>
  <c r="BM583" i="2"/>
  <c r="BM584" i="2"/>
  <c r="BM585" i="2"/>
  <c r="BM586" i="2"/>
  <c r="BM587" i="2"/>
  <c r="BM588" i="2"/>
  <c r="BM589" i="2"/>
  <c r="BM590" i="2"/>
  <c r="BM591" i="2"/>
  <c r="BM592" i="2"/>
  <c r="BM593" i="2"/>
  <c r="BM594" i="2"/>
  <c r="BM595" i="2"/>
  <c r="BM596" i="2"/>
  <c r="BM597" i="2"/>
  <c r="BM598" i="2"/>
  <c r="BM599" i="2"/>
  <c r="BM600" i="2"/>
  <c r="BM601" i="2"/>
  <c r="BM602" i="2"/>
  <c r="BM603" i="2"/>
  <c r="BM604" i="2"/>
  <c r="BM605" i="2"/>
  <c r="BM606" i="2"/>
  <c r="BM607" i="2"/>
  <c r="BM608" i="2"/>
  <c r="BM609" i="2"/>
  <c r="BM610" i="2"/>
  <c r="BM611" i="2"/>
  <c r="BM612" i="2"/>
  <c r="BM613" i="2"/>
  <c r="BM614" i="2"/>
  <c r="BM615" i="2"/>
  <c r="BM616" i="2"/>
  <c r="BM617" i="2"/>
  <c r="BM618" i="2"/>
  <c r="BM619" i="2"/>
  <c r="BM620" i="2"/>
  <c r="BM621" i="2"/>
  <c r="BM622" i="2"/>
  <c r="BM623" i="2"/>
  <c r="BM624" i="2"/>
  <c r="BM625" i="2"/>
  <c r="BM626" i="2"/>
  <c r="BM627" i="2"/>
  <c r="BM628" i="2"/>
  <c r="BM629" i="2"/>
  <c r="BM630" i="2"/>
  <c r="BM631" i="2"/>
  <c r="BM632" i="2"/>
  <c r="BM633" i="2"/>
  <c r="BM634" i="2"/>
  <c r="BM635" i="2"/>
  <c r="BM636" i="2"/>
  <c r="BM637" i="2"/>
  <c r="BM638" i="2"/>
  <c r="BM639" i="2"/>
  <c r="BM640" i="2"/>
  <c r="BM641" i="2"/>
  <c r="BM642" i="2"/>
  <c r="BM643" i="2"/>
  <c r="BM644" i="2"/>
  <c r="BM645" i="2"/>
  <c r="BM646" i="2"/>
  <c r="BM647" i="2"/>
  <c r="BM648" i="2"/>
  <c r="BM649" i="2"/>
  <c r="BM650" i="2"/>
  <c r="BM651" i="2"/>
  <c r="BM652" i="2"/>
  <c r="BM653" i="2"/>
  <c r="BM654" i="2"/>
  <c r="BM655" i="2"/>
  <c r="BM656" i="2"/>
  <c r="BM657" i="2"/>
  <c r="BM658" i="2"/>
  <c r="BM659" i="2"/>
  <c r="BM660" i="2"/>
  <c r="BM661" i="2"/>
  <c r="BM662" i="2"/>
  <c r="BM663" i="2"/>
  <c r="BM664" i="2"/>
  <c r="BM665" i="2"/>
  <c r="BM666" i="2"/>
  <c r="BM667" i="2"/>
  <c r="BM668" i="2"/>
  <c r="BM669" i="2"/>
  <c r="BM670" i="2"/>
  <c r="BM671" i="2"/>
  <c r="BM672" i="2"/>
  <c r="BM673" i="2"/>
  <c r="BM674" i="2"/>
  <c r="BM675" i="2"/>
  <c r="BM676" i="2"/>
  <c r="BM677" i="2"/>
  <c r="BM678" i="2"/>
  <c r="BM679" i="2"/>
  <c r="BM680" i="2"/>
  <c r="BM681" i="2"/>
  <c r="BM682" i="2"/>
  <c r="BM683" i="2"/>
  <c r="BM684" i="2"/>
  <c r="BM685" i="2"/>
  <c r="BM686" i="2"/>
  <c r="BM687" i="2"/>
  <c r="BM688" i="2"/>
  <c r="BM689" i="2"/>
  <c r="BM690" i="2"/>
  <c r="BM691" i="2"/>
  <c r="BM692" i="2"/>
  <c r="BM693" i="2"/>
  <c r="BM694" i="2"/>
  <c r="BM695" i="2"/>
  <c r="BM696" i="2"/>
  <c r="BM697" i="2"/>
  <c r="BM698" i="2"/>
  <c r="BM699" i="2"/>
  <c r="BM700" i="2"/>
  <c r="BM701" i="2"/>
  <c r="BM702" i="2"/>
  <c r="BM703" i="2"/>
  <c r="BM704" i="2"/>
  <c r="BM705" i="2"/>
  <c r="BM706" i="2"/>
  <c r="BM707" i="2"/>
  <c r="BM708" i="2"/>
  <c r="BM709" i="2"/>
  <c r="BM710" i="2"/>
  <c r="BM711" i="2"/>
  <c r="BM712" i="2"/>
  <c r="BM713" i="2"/>
  <c r="BM714" i="2"/>
  <c r="BM715" i="2"/>
  <c r="BM716" i="2"/>
  <c r="BM717" i="2"/>
  <c r="BM718" i="2"/>
  <c r="BM719" i="2"/>
  <c r="BM720" i="2"/>
  <c r="BM721" i="2"/>
  <c r="BM722" i="2"/>
  <c r="BM723" i="2"/>
  <c r="BM724" i="2"/>
  <c r="BM725" i="2"/>
  <c r="BM726" i="2"/>
  <c r="BM727" i="2"/>
  <c r="BM728" i="2"/>
  <c r="BM729" i="2"/>
  <c r="BM730" i="2"/>
  <c r="BM731" i="2"/>
  <c r="BM732" i="2"/>
  <c r="BM733" i="2"/>
  <c r="BM734" i="2"/>
  <c r="BM735" i="2"/>
  <c r="BM736" i="2"/>
  <c r="BM737" i="2"/>
  <c r="BM738" i="2"/>
  <c r="BM739" i="2"/>
  <c r="BM740" i="2"/>
  <c r="BM741" i="2"/>
  <c r="BM742" i="2"/>
  <c r="BM743" i="2"/>
  <c r="BM744" i="2"/>
  <c r="BM745" i="2"/>
  <c r="BM746" i="2"/>
  <c r="BM747" i="2"/>
  <c r="BM748" i="2"/>
  <c r="BM749" i="2"/>
  <c r="BM750" i="2"/>
  <c r="BM751" i="2"/>
  <c r="BM752" i="2"/>
  <c r="BM753" i="2"/>
  <c r="BM754" i="2"/>
  <c r="BM755" i="2"/>
  <c r="BM756" i="2"/>
  <c r="BM757" i="2"/>
  <c r="BM758" i="2"/>
  <c r="BM759" i="2"/>
  <c r="BM760" i="2"/>
  <c r="BM761" i="2"/>
  <c r="BM762" i="2"/>
  <c r="BM763" i="2"/>
  <c r="BM764" i="2"/>
  <c r="BM765" i="2"/>
  <c r="BM766" i="2"/>
  <c r="BM767" i="2"/>
  <c r="BM768" i="2"/>
  <c r="BM769" i="2"/>
  <c r="BM770" i="2"/>
  <c r="BM771" i="2"/>
  <c r="BM772" i="2"/>
  <c r="BM773" i="2"/>
  <c r="BM774" i="2"/>
  <c r="BM775" i="2"/>
  <c r="BM776" i="2"/>
  <c r="BM777" i="2"/>
  <c r="BM778" i="2"/>
  <c r="BM779" i="2"/>
  <c r="BM780" i="2"/>
  <c r="BM781" i="2"/>
  <c r="BM782" i="2"/>
  <c r="BM783" i="2"/>
  <c r="BM784" i="2"/>
  <c r="BM785" i="2"/>
  <c r="BM786" i="2"/>
  <c r="BM787" i="2"/>
  <c r="BM788" i="2"/>
  <c r="BM789" i="2"/>
  <c r="BM790" i="2"/>
  <c r="BM791" i="2"/>
  <c r="BM792" i="2"/>
  <c r="BM793" i="2"/>
  <c r="BM794" i="2"/>
  <c r="BM795" i="2"/>
  <c r="BM796" i="2"/>
  <c r="BM797" i="2"/>
  <c r="BM798" i="2"/>
  <c r="BM799" i="2"/>
  <c r="BM800" i="2"/>
  <c r="BM801" i="2"/>
  <c r="BM802" i="2"/>
  <c r="BM803" i="2"/>
  <c r="BM804" i="2"/>
  <c r="BM805" i="2"/>
  <c r="BM806" i="2"/>
  <c r="BM807" i="2"/>
  <c r="BM808" i="2"/>
  <c r="BM809" i="2"/>
  <c r="BM810" i="2"/>
  <c r="BM811" i="2"/>
  <c r="BM812" i="2"/>
  <c r="BM813" i="2"/>
  <c r="BM814" i="2"/>
  <c r="BM815" i="2"/>
  <c r="BM816" i="2"/>
  <c r="BM817" i="2"/>
  <c r="BM818" i="2"/>
  <c r="BM819" i="2"/>
  <c r="BM820" i="2"/>
  <c r="BM821" i="2"/>
  <c r="BM822" i="2"/>
  <c r="BM823" i="2"/>
  <c r="BM824" i="2"/>
  <c r="BM825" i="2"/>
  <c r="BM826" i="2"/>
  <c r="BM827" i="2"/>
  <c r="BM828" i="2"/>
  <c r="BM829" i="2"/>
  <c r="BM830" i="2"/>
  <c r="BM831" i="2"/>
  <c r="BM832" i="2"/>
  <c r="BM833" i="2"/>
  <c r="BM834" i="2"/>
  <c r="BM835" i="2"/>
  <c r="BM836" i="2"/>
  <c r="BM837" i="2"/>
  <c r="BM838" i="2"/>
  <c r="BM839" i="2"/>
  <c r="BM840" i="2"/>
  <c r="BM841" i="2"/>
  <c r="BM842" i="2"/>
  <c r="BM843" i="2"/>
  <c r="BM844" i="2"/>
  <c r="BM845" i="2"/>
  <c r="BM846" i="2"/>
  <c r="BM847" i="2"/>
  <c r="BM848" i="2"/>
  <c r="BM849" i="2"/>
  <c r="BM850" i="2"/>
  <c r="BM851" i="2"/>
  <c r="BM852" i="2"/>
  <c r="BM853" i="2"/>
  <c r="BM854" i="2"/>
  <c r="BM855" i="2"/>
  <c r="BM856" i="2"/>
  <c r="BM857" i="2"/>
  <c r="BM858" i="2"/>
  <c r="BM859" i="2"/>
  <c r="BM860" i="2"/>
  <c r="BM861" i="2"/>
  <c r="BM862" i="2"/>
  <c r="BM863" i="2"/>
  <c r="BM864" i="2"/>
  <c r="BM865" i="2"/>
  <c r="BM866" i="2"/>
  <c r="BM867" i="2"/>
  <c r="BM868" i="2"/>
  <c r="BM869" i="2"/>
  <c r="BM870" i="2"/>
  <c r="BM871" i="2"/>
  <c r="BM872" i="2"/>
  <c r="BM873" i="2"/>
  <c r="BM874" i="2"/>
  <c r="BM875" i="2"/>
  <c r="BM876" i="2"/>
  <c r="BM877" i="2"/>
  <c r="BM878" i="2"/>
  <c r="BM879" i="2"/>
  <c r="BM880" i="2"/>
  <c r="BM881" i="2"/>
  <c r="BM882" i="2"/>
  <c r="BM883" i="2"/>
  <c r="BM884" i="2"/>
  <c r="BM885" i="2"/>
  <c r="BM886" i="2"/>
  <c r="BM887" i="2"/>
  <c r="BM888" i="2"/>
  <c r="BM889" i="2"/>
  <c r="BM890" i="2"/>
  <c r="BM891" i="2"/>
  <c r="BM892" i="2"/>
  <c r="BM893" i="2"/>
  <c r="BM894" i="2"/>
  <c r="BM895" i="2"/>
  <c r="BM896" i="2"/>
  <c r="BM897" i="2"/>
  <c r="BM898" i="2"/>
  <c r="BM899" i="2"/>
  <c r="BM900" i="2"/>
  <c r="BM901" i="2"/>
  <c r="BM902" i="2"/>
  <c r="BM903" i="2"/>
  <c r="BM904" i="2"/>
  <c r="BM905" i="2"/>
  <c r="BM906" i="2"/>
  <c r="BM907" i="2"/>
  <c r="BM908" i="2"/>
  <c r="BM909" i="2"/>
  <c r="BM910" i="2"/>
  <c r="BM911" i="2"/>
  <c r="BM912" i="2"/>
  <c r="BM913" i="2"/>
  <c r="BM914" i="2"/>
  <c r="BM915" i="2"/>
  <c r="BM916" i="2"/>
  <c r="BM917" i="2"/>
  <c r="BM918" i="2"/>
  <c r="BM919" i="2"/>
  <c r="BM920" i="2"/>
  <c r="BM921" i="2"/>
  <c r="BM922" i="2"/>
  <c r="BM923" i="2"/>
  <c r="BM924" i="2"/>
  <c r="BM925" i="2"/>
  <c r="BM926" i="2"/>
  <c r="BM927" i="2"/>
  <c r="BM928" i="2"/>
  <c r="BM929" i="2"/>
  <c r="BM930" i="2"/>
  <c r="BM931" i="2"/>
  <c r="BM932" i="2"/>
  <c r="BM933" i="2"/>
  <c r="BM934" i="2"/>
  <c r="BM935" i="2"/>
  <c r="BM936" i="2"/>
  <c r="BM937" i="2"/>
  <c r="BM938" i="2"/>
  <c r="BM939" i="2"/>
  <c r="BM940" i="2"/>
  <c r="BM941" i="2"/>
  <c r="BM942" i="2"/>
  <c r="BM943" i="2"/>
  <c r="BM944" i="2"/>
  <c r="BM945" i="2"/>
  <c r="BM946" i="2"/>
  <c r="BM947" i="2"/>
  <c r="BM948" i="2"/>
  <c r="BM949" i="2"/>
  <c r="BM950" i="2"/>
  <c r="BM951" i="2"/>
  <c r="BM952" i="2"/>
  <c r="BM953" i="2"/>
  <c r="BM954" i="2"/>
  <c r="BM955" i="2"/>
  <c r="BM956" i="2"/>
  <c r="BM957" i="2"/>
  <c r="BM958" i="2"/>
  <c r="BM959" i="2"/>
  <c r="BM960" i="2"/>
  <c r="BM961" i="2"/>
  <c r="BM962" i="2"/>
  <c r="BM963" i="2"/>
  <c r="BM964" i="2"/>
  <c r="BM965" i="2"/>
  <c r="BM966" i="2"/>
  <c r="BM967" i="2"/>
  <c r="BM968" i="2"/>
  <c r="BM969" i="2"/>
  <c r="BM970" i="2"/>
  <c r="BM971" i="2"/>
  <c r="BM972" i="2"/>
  <c r="BM973" i="2"/>
  <c r="BM974" i="2"/>
  <c r="BM975" i="2"/>
  <c r="BM976" i="2"/>
  <c r="BM977" i="2"/>
  <c r="BM978" i="2"/>
  <c r="BM979" i="2"/>
  <c r="BM980" i="2"/>
  <c r="BM981" i="2"/>
  <c r="BM982" i="2"/>
  <c r="BM983" i="2"/>
  <c r="BM984" i="2"/>
  <c r="BM985" i="2"/>
  <c r="BM986" i="2"/>
  <c r="BM987" i="2"/>
  <c r="BM988" i="2"/>
  <c r="BM989" i="2"/>
  <c r="BM990" i="2"/>
  <c r="BM991" i="2"/>
  <c r="BM992" i="2"/>
  <c r="BM993" i="2"/>
  <c r="BM994" i="2"/>
  <c r="BM995" i="2"/>
  <c r="BM996" i="2"/>
  <c r="BM997" i="2"/>
  <c r="BM998" i="2"/>
  <c r="BM999" i="2"/>
  <c r="BM1000" i="2"/>
  <c r="BM1001" i="2"/>
  <c r="BM1002" i="2"/>
  <c r="BM1003" i="2"/>
  <c r="BM1004" i="2"/>
  <c r="BM1005" i="2"/>
  <c r="BM1006" i="2"/>
  <c r="BM1007" i="2"/>
  <c r="BM1008" i="2"/>
  <c r="BM1009" i="2"/>
  <c r="BM1010" i="2"/>
  <c r="BM1011" i="2"/>
  <c r="BM1012" i="2"/>
  <c r="BM1013" i="2"/>
  <c r="BM1014" i="2"/>
  <c r="BM1015" i="2"/>
  <c r="BM1016" i="2"/>
  <c r="BM1017" i="2"/>
  <c r="BM1018" i="2"/>
  <c r="BM1019" i="2"/>
  <c r="BM1020" i="2"/>
  <c r="BM1021" i="2"/>
  <c r="BM1022" i="2"/>
  <c r="BM1023" i="2"/>
  <c r="BM1024" i="2"/>
  <c r="BM1025" i="2"/>
  <c r="BM1026" i="2"/>
  <c r="BM1027" i="2"/>
  <c r="BM1028" i="2"/>
  <c r="BM1029" i="2"/>
  <c r="BM1030" i="2"/>
  <c r="BM1031" i="2"/>
  <c r="BM1032" i="2"/>
  <c r="BM1033" i="2"/>
  <c r="BM1034" i="2"/>
  <c r="BM1035" i="2"/>
  <c r="BM1036" i="2"/>
  <c r="BM1037" i="2"/>
  <c r="BM1038" i="2"/>
  <c r="BM1039" i="2"/>
  <c r="BM1040" i="2"/>
  <c r="BM1041" i="2"/>
  <c r="BM1042" i="2"/>
  <c r="BM1043" i="2"/>
  <c r="BM1044" i="2"/>
  <c r="BM1045" i="2"/>
  <c r="BM1046" i="2"/>
  <c r="BM1047" i="2"/>
  <c r="BM1048" i="2"/>
  <c r="BM1049" i="2"/>
  <c r="BM1050" i="2"/>
  <c r="BM1051" i="2"/>
  <c r="BM1052" i="2"/>
  <c r="BM1053" i="2"/>
  <c r="BM1054" i="2"/>
  <c r="BM1055" i="2"/>
  <c r="BM1056" i="2"/>
  <c r="BM1057" i="2"/>
  <c r="BM1058" i="2"/>
  <c r="BM1059" i="2"/>
  <c r="BM1060" i="2"/>
  <c r="BM1061" i="2"/>
  <c r="BM1062" i="2"/>
  <c r="BM1063" i="2"/>
  <c r="BM1064" i="2"/>
  <c r="BM1065" i="2"/>
  <c r="BM1066" i="2"/>
  <c r="BM1067" i="2"/>
  <c r="BM1068" i="2"/>
  <c r="BM1069" i="2"/>
  <c r="BM1070" i="2"/>
  <c r="BM1071" i="2"/>
  <c r="BM1072" i="2"/>
  <c r="BM1073" i="2"/>
  <c r="BM1074" i="2"/>
  <c r="BM1075" i="2"/>
  <c r="BM1076" i="2"/>
  <c r="BM1077" i="2"/>
  <c r="BM1078" i="2"/>
  <c r="BM1079" i="2"/>
  <c r="BM1080" i="2"/>
  <c r="BM1081" i="2"/>
  <c r="BM1082" i="2"/>
  <c r="BM1083" i="2"/>
  <c r="BM1084" i="2"/>
  <c r="BM1085" i="2"/>
  <c r="BM1086" i="2"/>
  <c r="BM1087" i="2"/>
  <c r="BM1088" i="2"/>
  <c r="BM1089" i="2"/>
  <c r="BM1090" i="2"/>
  <c r="BM1091" i="2"/>
  <c r="BM1092" i="2"/>
  <c r="BM1093" i="2"/>
  <c r="BM1094" i="2"/>
  <c r="BM1095" i="2"/>
  <c r="BM1096" i="2"/>
  <c r="BM1097" i="2"/>
  <c r="BM1098" i="2"/>
  <c r="BM1099" i="2"/>
  <c r="BM1100" i="2"/>
  <c r="BM1101" i="2"/>
  <c r="BM1102" i="2"/>
  <c r="BM1103" i="2"/>
  <c r="BM1104" i="2"/>
  <c r="BM1105" i="2"/>
  <c r="BM1106" i="2"/>
  <c r="BM1107" i="2"/>
  <c r="BM1108" i="2"/>
  <c r="BM1109" i="2"/>
  <c r="BM1110" i="2"/>
  <c r="BM1111" i="2"/>
  <c r="BM1112" i="2"/>
  <c r="BM1113" i="2"/>
  <c r="BM1114" i="2"/>
  <c r="BM1115" i="2"/>
  <c r="BM1116" i="2"/>
  <c r="BM1117" i="2"/>
  <c r="BM1118" i="2"/>
  <c r="BM1119" i="2"/>
  <c r="BM1120" i="2"/>
  <c r="BM1121" i="2"/>
  <c r="BM1122" i="2"/>
  <c r="BM1123" i="2"/>
  <c r="BM1124" i="2"/>
  <c r="BM1125" i="2"/>
  <c r="BM1126" i="2"/>
  <c r="BM1127" i="2"/>
  <c r="BM1128" i="2"/>
  <c r="BM1129" i="2"/>
  <c r="BM1130" i="2"/>
  <c r="BM1131" i="2"/>
  <c r="BM1132" i="2"/>
  <c r="BM1133" i="2"/>
  <c r="BM1134" i="2"/>
  <c r="BM1135" i="2"/>
  <c r="BM1136" i="2"/>
  <c r="BM1137" i="2"/>
  <c r="BM1138" i="2"/>
  <c r="BM1139" i="2"/>
  <c r="BM1140" i="2"/>
  <c r="BM1141" i="2"/>
  <c r="BM1142" i="2"/>
  <c r="BM1143" i="2"/>
  <c r="BM1144" i="2"/>
  <c r="BM1145" i="2"/>
  <c r="BM1146" i="2"/>
  <c r="BM1147" i="2"/>
  <c r="BM1148" i="2"/>
  <c r="BM1149" i="2"/>
  <c r="BM1150" i="2"/>
  <c r="BM1151" i="2"/>
  <c r="BM1152" i="2"/>
  <c r="BM1153" i="2"/>
  <c r="BM1154" i="2"/>
  <c r="BM1155" i="2"/>
  <c r="BM1156" i="2"/>
  <c r="BM1157" i="2"/>
  <c r="BM1158" i="2"/>
  <c r="BM1159" i="2"/>
  <c r="BM1160" i="2"/>
  <c r="BM1161" i="2"/>
  <c r="BM1162" i="2"/>
  <c r="BM1163" i="2"/>
  <c r="BM1164" i="2"/>
  <c r="BM1165" i="2"/>
  <c r="BM1166" i="2"/>
  <c r="BM1167" i="2"/>
  <c r="BM1168" i="2"/>
  <c r="BM1169" i="2"/>
  <c r="BM1170" i="2"/>
  <c r="BM1171" i="2"/>
  <c r="BM1172" i="2"/>
  <c r="BM1173" i="2"/>
  <c r="BM1174" i="2"/>
  <c r="BM1175" i="2"/>
  <c r="BM1176" i="2"/>
  <c r="BM1177" i="2"/>
  <c r="BM1178" i="2"/>
  <c r="BM1179" i="2"/>
  <c r="BM1180" i="2"/>
  <c r="BM1181" i="2"/>
  <c r="BM1182" i="2"/>
  <c r="BM1183" i="2"/>
  <c r="BM1184" i="2"/>
  <c r="BM1185" i="2"/>
  <c r="BM1186" i="2"/>
  <c r="BM1187" i="2"/>
  <c r="BM1188" i="2"/>
  <c r="BM1189" i="2"/>
  <c r="BM1190" i="2"/>
  <c r="BM1191" i="2"/>
  <c r="BM1192" i="2"/>
  <c r="BM1193" i="2"/>
  <c r="BM1194" i="2"/>
  <c r="BM1195" i="2"/>
  <c r="BM1196" i="2"/>
  <c r="BM1197" i="2"/>
  <c r="BM1198" i="2"/>
  <c r="BM1199" i="2"/>
  <c r="BM1200" i="2"/>
  <c r="BM1201" i="2"/>
  <c r="BM1202" i="2"/>
  <c r="BM1203" i="2"/>
  <c r="BM1204" i="2"/>
  <c r="BM1205" i="2"/>
  <c r="BM1206" i="2"/>
  <c r="BM1207" i="2"/>
  <c r="BM1208" i="2"/>
  <c r="BM1209" i="2"/>
  <c r="BM1210" i="2"/>
  <c r="BM1211" i="2"/>
  <c r="BM1212" i="2"/>
  <c r="BM1213" i="2"/>
  <c r="BM1214" i="2"/>
  <c r="BM1215" i="2"/>
  <c r="BM1216" i="2"/>
  <c r="BM1217" i="2"/>
  <c r="BM1218" i="2"/>
  <c r="BM1219" i="2"/>
  <c r="BM1220" i="2"/>
  <c r="BM1221" i="2"/>
  <c r="BM1222" i="2"/>
  <c r="BM1223" i="2"/>
  <c r="BM1224" i="2"/>
  <c r="BM1225" i="2"/>
  <c r="BM1226" i="2"/>
  <c r="BM1227" i="2"/>
  <c r="BM1228" i="2"/>
  <c r="BM1229" i="2"/>
  <c r="BM1230" i="2"/>
  <c r="BM1231" i="2"/>
  <c r="BM1232" i="2"/>
  <c r="BM1233" i="2"/>
  <c r="BM1234" i="2"/>
  <c r="BM1235" i="2"/>
  <c r="BM1236" i="2"/>
  <c r="BM1237" i="2"/>
  <c r="BM1238" i="2"/>
  <c r="BM1239" i="2"/>
  <c r="BM1240" i="2"/>
  <c r="BM1241" i="2"/>
  <c r="BM1242" i="2"/>
  <c r="BM1243" i="2"/>
  <c r="BM1244" i="2"/>
  <c r="BM1245" i="2"/>
  <c r="BM1246" i="2"/>
  <c r="BM1247" i="2"/>
  <c r="BM1248" i="2"/>
  <c r="BM1249" i="2"/>
  <c r="BM1250" i="2"/>
  <c r="BM1251" i="2"/>
  <c r="BM1252" i="2"/>
  <c r="BM1253" i="2"/>
  <c r="BM1254" i="2"/>
  <c r="BM1255" i="2"/>
  <c r="BM1256" i="2"/>
  <c r="BM1257" i="2"/>
  <c r="BM1258" i="2"/>
  <c r="BM1259" i="2"/>
  <c r="BM1260" i="2"/>
  <c r="BM1261" i="2"/>
  <c r="BM1262" i="2"/>
  <c r="BM1263" i="2"/>
  <c r="BM1264" i="2"/>
  <c r="BM1265" i="2"/>
  <c r="BM1266" i="2"/>
  <c r="BM1267" i="2"/>
  <c r="BM1268" i="2"/>
  <c r="BM1269" i="2"/>
  <c r="BM1270" i="2"/>
  <c r="BM1271" i="2"/>
  <c r="BM1272" i="2"/>
  <c r="BM1273" i="2"/>
  <c r="BM1274" i="2"/>
  <c r="BM1275" i="2"/>
  <c r="BM1276" i="2"/>
  <c r="BM1277" i="2"/>
  <c r="BM1278" i="2"/>
  <c r="BM1279" i="2"/>
  <c r="BM1280" i="2"/>
  <c r="BM1281" i="2"/>
  <c r="BM1282" i="2"/>
  <c r="BM1283" i="2"/>
  <c r="BM1284" i="2"/>
  <c r="BM1285" i="2"/>
  <c r="BM1286" i="2"/>
  <c r="BM1287" i="2"/>
  <c r="BM1288" i="2"/>
  <c r="BM1289" i="2"/>
  <c r="BM1290" i="2"/>
  <c r="BM1291" i="2"/>
  <c r="BM1292" i="2"/>
  <c r="BM1293" i="2"/>
  <c r="BM1294" i="2"/>
  <c r="BM1295" i="2"/>
  <c r="BM1296" i="2"/>
  <c r="BM1297" i="2"/>
  <c r="BM1298" i="2"/>
  <c r="BM1299" i="2"/>
  <c r="BM1300" i="2"/>
  <c r="BM1301" i="2"/>
  <c r="BM1302" i="2"/>
  <c r="BM1303" i="2"/>
  <c r="BM1304" i="2"/>
  <c r="BM1305" i="2"/>
  <c r="BM1306" i="2"/>
  <c r="BM1307" i="2"/>
  <c r="BM1308" i="2"/>
  <c r="BM1309" i="2"/>
  <c r="BM1310" i="2"/>
  <c r="BM1311" i="2"/>
  <c r="BM1312" i="2"/>
  <c r="BM1313" i="2"/>
  <c r="BM1314" i="2"/>
  <c r="BM1315" i="2"/>
  <c r="BM1316" i="2"/>
  <c r="BM1317" i="2"/>
  <c r="BM1318" i="2"/>
  <c r="BM1319" i="2"/>
  <c r="BM1320" i="2"/>
  <c r="BM1321" i="2"/>
  <c r="BM1322" i="2"/>
  <c r="BM1323" i="2"/>
  <c r="BM1324" i="2"/>
  <c r="BM1325" i="2"/>
  <c r="BM1326" i="2"/>
  <c r="BM1327" i="2"/>
  <c r="BM1328" i="2"/>
  <c r="BM1329" i="2"/>
  <c r="BM1330" i="2"/>
  <c r="BM1331" i="2"/>
  <c r="BM1332" i="2"/>
  <c r="BM1333" i="2"/>
  <c r="BM1334" i="2"/>
  <c r="BM1335" i="2"/>
  <c r="BM1336" i="2"/>
  <c r="BM1337" i="2"/>
  <c r="BM1338" i="2"/>
  <c r="BM1339" i="2"/>
  <c r="BM1340" i="2"/>
  <c r="BM1341" i="2"/>
  <c r="BM1342" i="2"/>
  <c r="BM1343" i="2"/>
  <c r="BM1344" i="2"/>
  <c r="BM1345" i="2"/>
  <c r="BM1346" i="2"/>
  <c r="BM1347" i="2"/>
  <c r="BM1348" i="2"/>
  <c r="BM1349" i="2"/>
  <c r="BM1350" i="2"/>
  <c r="BM1351" i="2"/>
  <c r="BM1352" i="2"/>
  <c r="BM1353" i="2"/>
  <c r="BM1354" i="2"/>
  <c r="BM1355" i="2"/>
  <c r="BM1356" i="2"/>
  <c r="BM1357" i="2"/>
  <c r="BM1358" i="2"/>
  <c r="BM1359" i="2"/>
  <c r="BM1360" i="2"/>
  <c r="BM1361" i="2"/>
  <c r="BM1362" i="2"/>
  <c r="BM1363" i="2"/>
  <c r="BM1364" i="2"/>
  <c r="BM1365" i="2"/>
  <c r="BM1366" i="2"/>
  <c r="BM1367" i="2"/>
  <c r="BM1368" i="2"/>
  <c r="BM1369" i="2"/>
  <c r="BM1370" i="2"/>
  <c r="BM1371" i="2"/>
  <c r="BM1372" i="2"/>
  <c r="BM1373" i="2"/>
  <c r="BM1374" i="2"/>
  <c r="BM1375" i="2"/>
  <c r="BM1376" i="2"/>
  <c r="BM1377" i="2"/>
  <c r="BM1378" i="2"/>
  <c r="BM1379" i="2"/>
  <c r="BM1380" i="2"/>
  <c r="BM1381" i="2"/>
  <c r="BM1382" i="2"/>
  <c r="BM1383" i="2"/>
  <c r="BM1384" i="2"/>
  <c r="BM1385" i="2"/>
  <c r="BM1386" i="2"/>
  <c r="BM1387" i="2"/>
  <c r="BM1388" i="2"/>
  <c r="BM1389" i="2"/>
  <c r="BM1390" i="2"/>
  <c r="BM1391" i="2"/>
  <c r="BM1392" i="2"/>
  <c r="BM1393" i="2"/>
  <c r="BM1394" i="2"/>
  <c r="BM1395" i="2"/>
  <c r="BM1396" i="2"/>
  <c r="BM1397" i="2"/>
  <c r="BM1398" i="2"/>
  <c r="BM1399" i="2"/>
  <c r="BM1400" i="2"/>
  <c r="BM1401" i="2"/>
  <c r="BM1402" i="2"/>
  <c r="BM1403" i="2"/>
  <c r="BM1404" i="2"/>
  <c r="BM1405" i="2"/>
  <c r="BM1406" i="2"/>
  <c r="BM1407" i="2"/>
  <c r="BM1408" i="2"/>
  <c r="BM1409" i="2"/>
  <c r="BM1410" i="2"/>
  <c r="BM1411" i="2"/>
  <c r="BM1412" i="2"/>
  <c r="BM1413" i="2"/>
  <c r="BM1414" i="2"/>
  <c r="BM1415" i="2"/>
  <c r="BM1416" i="2"/>
  <c r="BM1417" i="2"/>
  <c r="BM1418" i="2"/>
  <c r="BM1419" i="2"/>
  <c r="BM1420" i="2"/>
  <c r="BM1421" i="2"/>
  <c r="BM1422" i="2"/>
  <c r="BM1423" i="2"/>
  <c r="BM1424" i="2"/>
  <c r="BM1425" i="2"/>
  <c r="BM1426" i="2"/>
  <c r="BM1427" i="2"/>
  <c r="BM1428" i="2"/>
  <c r="BM1429" i="2"/>
  <c r="BM1430" i="2"/>
  <c r="BM1431" i="2"/>
  <c r="BM1432" i="2"/>
  <c r="BM1433" i="2"/>
  <c r="BM1434" i="2"/>
  <c r="BM1435" i="2"/>
  <c r="BM1436" i="2"/>
  <c r="BM1437" i="2"/>
  <c r="BM1438" i="2"/>
  <c r="BM1439" i="2"/>
  <c r="BM1440" i="2"/>
  <c r="BM1441" i="2"/>
  <c r="BM1442" i="2"/>
  <c r="BM1443" i="2"/>
  <c r="BM1444" i="2"/>
  <c r="BM1445" i="2"/>
  <c r="BM1446" i="2"/>
  <c r="BM1447" i="2"/>
  <c r="BM1448" i="2"/>
  <c r="BM1449" i="2"/>
  <c r="BM1450" i="2"/>
  <c r="BM1451" i="2"/>
  <c r="BM1452" i="2"/>
  <c r="BM1453" i="2"/>
  <c r="BM1454" i="2"/>
  <c r="BM1455" i="2"/>
  <c r="BM1456" i="2"/>
  <c r="BM1457" i="2"/>
  <c r="BM1458" i="2"/>
  <c r="BM1459" i="2"/>
  <c r="BM1460" i="2"/>
  <c r="BM1461" i="2"/>
  <c r="BM1462" i="2"/>
  <c r="BM1463" i="2"/>
  <c r="BM1464" i="2"/>
  <c r="BM1465" i="2"/>
  <c r="BM1466" i="2"/>
  <c r="BM1467" i="2"/>
  <c r="BM1468" i="2"/>
  <c r="BM1469" i="2"/>
  <c r="BM1470" i="2"/>
  <c r="BM1471" i="2"/>
  <c r="BM1472" i="2"/>
  <c r="BM1473" i="2"/>
  <c r="BM1474" i="2"/>
  <c r="BM1475" i="2"/>
  <c r="BM1476" i="2"/>
  <c r="BM1477" i="2"/>
  <c r="BM1478" i="2"/>
  <c r="BM1479" i="2"/>
  <c r="BM1480" i="2"/>
  <c r="BM1481" i="2"/>
  <c r="BM1482" i="2"/>
  <c r="BM1483" i="2"/>
  <c r="BM1484" i="2"/>
  <c r="BM1485" i="2"/>
  <c r="BM1486" i="2"/>
  <c r="BM1487" i="2"/>
  <c r="BM1488" i="2"/>
  <c r="BM1489" i="2"/>
  <c r="BM1490" i="2"/>
  <c r="BM1491" i="2"/>
  <c r="BM1492" i="2"/>
  <c r="BM1493" i="2"/>
  <c r="BM1494" i="2"/>
  <c r="BM1495" i="2"/>
  <c r="BM1496" i="2"/>
  <c r="BM1497" i="2"/>
  <c r="BM1498" i="2"/>
  <c r="BM1499" i="2"/>
  <c r="BM1500" i="2"/>
  <c r="BM1501" i="2"/>
  <c r="BM1502" i="2"/>
  <c r="BM1503" i="2"/>
  <c r="BM1504" i="2"/>
  <c r="BM1505" i="2"/>
  <c r="BM1506" i="2"/>
  <c r="BM1507" i="2"/>
  <c r="BM1508" i="2"/>
  <c r="BM1509" i="2"/>
  <c r="BM1510" i="2"/>
  <c r="BM1511" i="2"/>
  <c r="BM1512" i="2"/>
  <c r="BM1513" i="2"/>
  <c r="BM1514" i="2"/>
  <c r="BM1515" i="2"/>
  <c r="BM1516" i="2"/>
  <c r="BM1517" i="2"/>
  <c r="BM1518" i="2"/>
  <c r="BM1519" i="2"/>
  <c r="BM1520" i="2"/>
  <c r="BM1521" i="2"/>
  <c r="BM1522" i="2"/>
  <c r="BM1523" i="2"/>
  <c r="BM1524" i="2"/>
  <c r="BM1525" i="2"/>
  <c r="BM1526" i="2"/>
  <c r="BM1527" i="2"/>
  <c r="BM1528" i="2"/>
  <c r="BM1529" i="2"/>
  <c r="BM1530" i="2"/>
  <c r="BM1531" i="2"/>
  <c r="BM1532" i="2"/>
  <c r="BM1533" i="2"/>
  <c r="BM1534" i="2"/>
  <c r="BM1535" i="2"/>
  <c r="BM1536" i="2"/>
  <c r="BM1537" i="2"/>
  <c r="BM1538" i="2"/>
  <c r="BM1539" i="2"/>
  <c r="BM1540" i="2"/>
  <c r="BM1541" i="2"/>
  <c r="BM1542" i="2"/>
  <c r="BM1543" i="2"/>
  <c r="BM1544" i="2"/>
  <c r="BM1545" i="2"/>
  <c r="B58" i="1"/>
  <c r="BO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8" i="2"/>
  <c r="BO39" i="2"/>
  <c r="BO40" i="2"/>
  <c r="BO36" i="2"/>
  <c r="BO37" i="2"/>
  <c r="BO41" i="2"/>
  <c r="BO42" i="2"/>
  <c r="BO43" i="2"/>
  <c r="BO44" i="2"/>
  <c r="BO45" i="2"/>
  <c r="BO47" i="2"/>
  <c r="BO48" i="2"/>
  <c r="BO46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4" i="2"/>
  <c r="BO83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40" i="2"/>
  <c r="BO141" i="2"/>
  <c r="BO142" i="2"/>
  <c r="BO143" i="2"/>
  <c r="BO144" i="2"/>
  <c r="BO145" i="2"/>
  <c r="BO146" i="2"/>
  <c r="BO147" i="2"/>
  <c r="BO149" i="2"/>
  <c r="BO148" i="2"/>
  <c r="BO150" i="2"/>
  <c r="BO151" i="2"/>
  <c r="BO152" i="2"/>
  <c r="BO154" i="2"/>
  <c r="BO153" i="2"/>
  <c r="BO135" i="2"/>
  <c r="BO136" i="2"/>
  <c r="BO137" i="2"/>
  <c r="BO138" i="2"/>
  <c r="BO139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207" i="2"/>
  <c r="BO208" i="2"/>
  <c r="BO209" i="2"/>
  <c r="BO196" i="2"/>
  <c r="BO197" i="2"/>
  <c r="BO198" i="2"/>
  <c r="BO199" i="2"/>
  <c r="BO200" i="2"/>
  <c r="BO201" i="2"/>
  <c r="BO202" i="2"/>
  <c r="BO203" i="2"/>
  <c r="BO204" i="2"/>
  <c r="BO205" i="2"/>
  <c r="BO206" i="2"/>
  <c r="BO210" i="2"/>
  <c r="BO211" i="2"/>
  <c r="BO212" i="2"/>
  <c r="BO213" i="2"/>
  <c r="BO214" i="2"/>
  <c r="BO215" i="2"/>
  <c r="BO216" i="2"/>
  <c r="BO217" i="2"/>
  <c r="BO218" i="2"/>
  <c r="BO219" i="2"/>
  <c r="BO220" i="2"/>
  <c r="BO221" i="2"/>
  <c r="BO222" i="2"/>
  <c r="BO223" i="2"/>
  <c r="BO224" i="2"/>
  <c r="BO225" i="2"/>
  <c r="BO226" i="2"/>
  <c r="BO227" i="2"/>
  <c r="BO228" i="2"/>
  <c r="BO229" i="2"/>
  <c r="BO230" i="2"/>
  <c r="BO231" i="2"/>
  <c r="BO232" i="2"/>
  <c r="BO233" i="2"/>
  <c r="BO234" i="2"/>
  <c r="BO235" i="2"/>
  <c r="BO236" i="2"/>
  <c r="BO237" i="2"/>
  <c r="BO238" i="2"/>
  <c r="BO239" i="2"/>
  <c r="BO240" i="2"/>
  <c r="BO241" i="2"/>
  <c r="BO242" i="2"/>
  <c r="BO243" i="2"/>
  <c r="BO244" i="2"/>
  <c r="BO245" i="2"/>
  <c r="BO246" i="2"/>
  <c r="BO247" i="2"/>
  <c r="BO248" i="2"/>
  <c r="BO249" i="2"/>
  <c r="BO250" i="2"/>
  <c r="BO251" i="2"/>
  <c r="BO252" i="2"/>
  <c r="BO253" i="2"/>
  <c r="BO254" i="2"/>
  <c r="BO255" i="2"/>
  <c r="BO256" i="2"/>
  <c r="BO257" i="2"/>
  <c r="BO258" i="2"/>
  <c r="BO259" i="2"/>
  <c r="BO260" i="2"/>
  <c r="BO261" i="2"/>
  <c r="BO262" i="2"/>
  <c r="BO263" i="2"/>
  <c r="BO264" i="2"/>
  <c r="BO265" i="2"/>
  <c r="BO266" i="2"/>
  <c r="BO267" i="2"/>
  <c r="BO268" i="2"/>
  <c r="BO269" i="2"/>
  <c r="BO270" i="2"/>
  <c r="BO271" i="2"/>
  <c r="BO272" i="2"/>
  <c r="BO273" i="2"/>
  <c r="BO274" i="2"/>
  <c r="BO275" i="2"/>
  <c r="BO276" i="2"/>
  <c r="BO277" i="2"/>
  <c r="BO278" i="2"/>
  <c r="BO279" i="2"/>
  <c r="BO280" i="2"/>
  <c r="BO281" i="2"/>
  <c r="BO282" i="2"/>
  <c r="BO283" i="2"/>
  <c r="BO284" i="2"/>
  <c r="BO285" i="2"/>
  <c r="BO286" i="2"/>
  <c r="BO287" i="2"/>
  <c r="BO288" i="2"/>
  <c r="BO289" i="2"/>
  <c r="BO290" i="2"/>
  <c r="BO291" i="2"/>
  <c r="BO297" i="2"/>
  <c r="BO298" i="2"/>
  <c r="BO299" i="2"/>
  <c r="BO300" i="2"/>
  <c r="BO301" i="2"/>
  <c r="BO302" i="2"/>
  <c r="BO303" i="2"/>
  <c r="BO304" i="2"/>
  <c r="BO305" i="2"/>
  <c r="BO306" i="2"/>
  <c r="BO307" i="2"/>
  <c r="BO308" i="2"/>
  <c r="BO309" i="2"/>
  <c r="BO310" i="2"/>
  <c r="BO311" i="2"/>
  <c r="BO312" i="2"/>
  <c r="BO313" i="2"/>
  <c r="BO314" i="2"/>
  <c r="BO315" i="2"/>
  <c r="BO316" i="2"/>
  <c r="BO317" i="2"/>
  <c r="BO318" i="2"/>
  <c r="BO319" i="2"/>
  <c r="BO320" i="2"/>
  <c r="BO321" i="2"/>
  <c r="BO412" i="2"/>
  <c r="BO322" i="2"/>
  <c r="BO323" i="2"/>
  <c r="BO324" i="2"/>
  <c r="BO325" i="2"/>
  <c r="BO326" i="2"/>
  <c r="BO327" i="2"/>
  <c r="BO328" i="2"/>
  <c r="BO329" i="2"/>
  <c r="BO330" i="2"/>
  <c r="BO331" i="2"/>
  <c r="BO332" i="2"/>
  <c r="BO333" i="2"/>
  <c r="BO334" i="2"/>
  <c r="BO335" i="2"/>
  <c r="BO336" i="2"/>
  <c r="BO337" i="2"/>
  <c r="BO338" i="2"/>
  <c r="BO339" i="2"/>
  <c r="BO340" i="2"/>
  <c r="BO341" i="2"/>
  <c r="BO342" i="2"/>
  <c r="BO343" i="2"/>
  <c r="BO344" i="2"/>
  <c r="BO345" i="2"/>
  <c r="BO346" i="2"/>
  <c r="BO347" i="2"/>
  <c r="BO348" i="2"/>
  <c r="BO349" i="2"/>
  <c r="BO350" i="2"/>
  <c r="BO351" i="2"/>
  <c r="BO352" i="2"/>
  <c r="BO353" i="2"/>
  <c r="BO354" i="2"/>
  <c r="BO355" i="2"/>
  <c r="BO356" i="2"/>
  <c r="BO357" i="2"/>
  <c r="BO358" i="2"/>
  <c r="BO359" i="2"/>
  <c r="BO360" i="2"/>
  <c r="BO361" i="2"/>
  <c r="BO362" i="2"/>
  <c r="BO363" i="2"/>
  <c r="BO364" i="2"/>
  <c r="BO365" i="2"/>
  <c r="BO366" i="2"/>
  <c r="BO367" i="2"/>
  <c r="BO368" i="2"/>
  <c r="BO369" i="2"/>
  <c r="BO370" i="2"/>
  <c r="BO371" i="2"/>
  <c r="BO372" i="2"/>
  <c r="BO373" i="2"/>
  <c r="BO374" i="2"/>
  <c r="BO375" i="2"/>
  <c r="BO376" i="2"/>
  <c r="BO377" i="2"/>
  <c r="BO378" i="2"/>
  <c r="BO379" i="2"/>
  <c r="BO380" i="2"/>
  <c r="BO381" i="2"/>
  <c r="BO382" i="2"/>
  <c r="BO383" i="2"/>
  <c r="BO384" i="2"/>
  <c r="BO385" i="2"/>
  <c r="BO386" i="2"/>
  <c r="BO387" i="2"/>
  <c r="BO388" i="2"/>
  <c r="BO389" i="2"/>
  <c r="BO390" i="2"/>
  <c r="BO391" i="2"/>
  <c r="BO392" i="2"/>
  <c r="BO393" i="2"/>
  <c r="BO394" i="2"/>
  <c r="BO395" i="2"/>
  <c r="BO396" i="2"/>
  <c r="BO397" i="2"/>
  <c r="BO398" i="2"/>
  <c r="BO399" i="2"/>
  <c r="BO400" i="2"/>
  <c r="BO401" i="2"/>
  <c r="BO402" i="2"/>
  <c r="BO403" i="2"/>
  <c r="BO404" i="2"/>
  <c r="BO405" i="2"/>
  <c r="BO406" i="2"/>
  <c r="BO407" i="2"/>
  <c r="BO408" i="2"/>
  <c r="BO409" i="2"/>
  <c r="BO410" i="2"/>
  <c r="BO411" i="2"/>
  <c r="BO413" i="2"/>
  <c r="BO414" i="2"/>
  <c r="BO415" i="2"/>
  <c r="BO416" i="2"/>
  <c r="BO417" i="2"/>
  <c r="BO418" i="2"/>
  <c r="BO419" i="2"/>
  <c r="BO420" i="2"/>
  <c r="BO423" i="2"/>
  <c r="BO421" i="2"/>
  <c r="BO422" i="2"/>
  <c r="BO424" i="2"/>
  <c r="BO425" i="2"/>
  <c r="BO426" i="2"/>
  <c r="BO427" i="2"/>
  <c r="BO428" i="2"/>
  <c r="BO429" i="2"/>
  <c r="BO430" i="2"/>
  <c r="BO431" i="2"/>
  <c r="BO432" i="2"/>
  <c r="BO433" i="2"/>
  <c r="BO434" i="2"/>
  <c r="BO435" i="2"/>
  <c r="BO436" i="2"/>
  <c r="BO437" i="2"/>
  <c r="BO438" i="2"/>
  <c r="BO439" i="2"/>
  <c r="BO440" i="2"/>
  <c r="BO441" i="2"/>
  <c r="BO442" i="2"/>
  <c r="BO443" i="2"/>
  <c r="BO444" i="2"/>
  <c r="BO445" i="2"/>
  <c r="BO446" i="2"/>
  <c r="BO447" i="2"/>
  <c r="BO448" i="2"/>
  <c r="BO449" i="2"/>
  <c r="BO450" i="2"/>
  <c r="BO451" i="2"/>
  <c r="BO452" i="2"/>
  <c r="BO453" i="2"/>
  <c r="BO454" i="2"/>
  <c r="BO455" i="2"/>
  <c r="BO456" i="2"/>
  <c r="BO457" i="2"/>
  <c r="BO458" i="2"/>
  <c r="BO459" i="2"/>
  <c r="BO460" i="2"/>
  <c r="BO461" i="2"/>
  <c r="BO462" i="2"/>
  <c r="BO463" i="2"/>
  <c r="BO464" i="2"/>
  <c r="BO465" i="2"/>
  <c r="BO466" i="2"/>
  <c r="BO467" i="2"/>
  <c r="BO468" i="2"/>
  <c r="BO469" i="2"/>
  <c r="BO470" i="2"/>
  <c r="BO471" i="2"/>
  <c r="BO472" i="2"/>
  <c r="BO473" i="2"/>
  <c r="BO474" i="2"/>
  <c r="BO475" i="2"/>
  <c r="BO476" i="2"/>
  <c r="BO477" i="2"/>
  <c r="BO478" i="2"/>
  <c r="BO479" i="2"/>
  <c r="BO480" i="2"/>
  <c r="BO481" i="2"/>
  <c r="BO482" i="2"/>
  <c r="BO483" i="2"/>
  <c r="BO484" i="2"/>
  <c r="BO485" i="2"/>
  <c r="BO486" i="2"/>
  <c r="BO487" i="2"/>
  <c r="BO488" i="2"/>
  <c r="BO489" i="2"/>
  <c r="BO490" i="2"/>
  <c r="BO491" i="2"/>
  <c r="BO492" i="2"/>
  <c r="BO493" i="2"/>
  <c r="BO494" i="2"/>
  <c r="BO495" i="2"/>
  <c r="BO496" i="2"/>
  <c r="BO498" i="2"/>
  <c r="BO499" i="2"/>
  <c r="BO500" i="2"/>
  <c r="BO501" i="2"/>
  <c r="BO502" i="2"/>
  <c r="BO503" i="2"/>
  <c r="BO504" i="2"/>
  <c r="BO505" i="2"/>
  <c r="BO506" i="2"/>
  <c r="BO507" i="2"/>
  <c r="BO508" i="2"/>
  <c r="BO509" i="2"/>
  <c r="BO510" i="2"/>
  <c r="BO511" i="2"/>
  <c r="BO512" i="2"/>
  <c r="BO513" i="2"/>
  <c r="BO514" i="2"/>
  <c r="BO515" i="2"/>
  <c r="BO516" i="2"/>
  <c r="BO517" i="2"/>
  <c r="BO518" i="2"/>
  <c r="BO519" i="2"/>
  <c r="BO520" i="2"/>
  <c r="BO521" i="2"/>
  <c r="BO522" i="2"/>
  <c r="BO523" i="2"/>
  <c r="BO524" i="2"/>
  <c r="BO525" i="2"/>
  <c r="BO526" i="2"/>
  <c r="BO527" i="2"/>
  <c r="BO528" i="2"/>
  <c r="BO529" i="2"/>
  <c r="BO530" i="2"/>
  <c r="BO531" i="2"/>
  <c r="BO532" i="2"/>
  <c r="BO533" i="2"/>
  <c r="BO534" i="2"/>
  <c r="BO535" i="2"/>
  <c r="BO536" i="2"/>
  <c r="BO537" i="2"/>
  <c r="BO538" i="2"/>
  <c r="BO539" i="2"/>
  <c r="BO540" i="2"/>
  <c r="BO541" i="2"/>
  <c r="BO542" i="2"/>
  <c r="BO543" i="2"/>
  <c r="BO544" i="2"/>
  <c r="BO545" i="2"/>
  <c r="BO546" i="2"/>
  <c r="BO547" i="2"/>
  <c r="BO548" i="2"/>
  <c r="BO549" i="2"/>
  <c r="BO550" i="2"/>
  <c r="BO551" i="2"/>
  <c r="BO552" i="2"/>
  <c r="BO553" i="2"/>
  <c r="BO497" i="2"/>
  <c r="BO554" i="2"/>
  <c r="BO555" i="2"/>
  <c r="BO556" i="2"/>
  <c r="BO557" i="2"/>
  <c r="BO558" i="2"/>
  <c r="BO559" i="2"/>
  <c r="BO560" i="2"/>
  <c r="BO561" i="2"/>
  <c r="BO562" i="2"/>
  <c r="BO563" i="2"/>
  <c r="BO564" i="2"/>
  <c r="BO565" i="2"/>
  <c r="BO566" i="2"/>
  <c r="BO567" i="2"/>
  <c r="BO568" i="2"/>
  <c r="BO569" i="2"/>
  <c r="BO570" i="2"/>
  <c r="BO571" i="2"/>
  <c r="BO572" i="2"/>
  <c r="BO573" i="2"/>
  <c r="BO574" i="2"/>
  <c r="BO292" i="2"/>
  <c r="BO293" i="2"/>
  <c r="BO294" i="2"/>
  <c r="BO295" i="2"/>
  <c r="BO296" i="2"/>
  <c r="BO575" i="2"/>
  <c r="BO576" i="2"/>
  <c r="BO577" i="2"/>
  <c r="BO578" i="2"/>
  <c r="BO579" i="2"/>
  <c r="BO580" i="2"/>
  <c r="BO581" i="2"/>
  <c r="BO586" i="2"/>
  <c r="BO587" i="2"/>
  <c r="BO588" i="2"/>
  <c r="BO589" i="2"/>
  <c r="BO590" i="2"/>
  <c r="BO591" i="2"/>
  <c r="BO592" i="2"/>
  <c r="BO593" i="2"/>
  <c r="BO594" i="2"/>
  <c r="BO595" i="2"/>
  <c r="BO596" i="2"/>
  <c r="BO597" i="2"/>
  <c r="BO598" i="2"/>
  <c r="BO599" i="2"/>
  <c r="BO600" i="2"/>
  <c r="BO601" i="2"/>
  <c r="BO602" i="2"/>
  <c r="BO603" i="2"/>
  <c r="BO604" i="2"/>
  <c r="BO605" i="2"/>
  <c r="BO606" i="2"/>
  <c r="BO607" i="2"/>
  <c r="BO608" i="2"/>
  <c r="BO609" i="2"/>
  <c r="BO610" i="2"/>
  <c r="BO611" i="2"/>
  <c r="BO612" i="2"/>
  <c r="BO613" i="2"/>
  <c r="BO614" i="2"/>
  <c r="BO620" i="2"/>
  <c r="BO621" i="2"/>
  <c r="BO622" i="2"/>
  <c r="BO623" i="2"/>
  <c r="BO624" i="2"/>
  <c r="BO625" i="2"/>
  <c r="BO626" i="2"/>
  <c r="BO632" i="2"/>
  <c r="BO627" i="2"/>
  <c r="BO628" i="2"/>
  <c r="BO629" i="2"/>
  <c r="BO630" i="2"/>
  <c r="BO631" i="2"/>
  <c r="BO633" i="2"/>
  <c r="BO634" i="2"/>
  <c r="BO635" i="2"/>
  <c r="BO615" i="2"/>
  <c r="BO616" i="2"/>
  <c r="BO617" i="2"/>
  <c r="BO618" i="2"/>
  <c r="BO619" i="2"/>
  <c r="BO636" i="2"/>
  <c r="BO637" i="2"/>
  <c r="BO639" i="2"/>
  <c r="BO640" i="2"/>
  <c r="BO641" i="2"/>
  <c r="BO642" i="2"/>
  <c r="BO643" i="2"/>
  <c r="BO644" i="2"/>
  <c r="BO645" i="2"/>
  <c r="BO646" i="2"/>
  <c r="BO647" i="2"/>
  <c r="BO648" i="2"/>
  <c r="BO649" i="2"/>
  <c r="BO650" i="2"/>
  <c r="BO651" i="2"/>
  <c r="BO638" i="2"/>
  <c r="BO652" i="2"/>
  <c r="BO653" i="2"/>
  <c r="BO654" i="2"/>
  <c r="BO655" i="2"/>
  <c r="BO656" i="2"/>
  <c r="BO657" i="2"/>
  <c r="BO658" i="2"/>
  <c r="BO659" i="2"/>
  <c r="BO660" i="2"/>
  <c r="BO661" i="2"/>
  <c r="BO662" i="2"/>
  <c r="BO663" i="2"/>
  <c r="BO664" i="2"/>
  <c r="BO665" i="2"/>
  <c r="BO666" i="2"/>
  <c r="BO667" i="2"/>
  <c r="BO668" i="2"/>
  <c r="BO669" i="2"/>
  <c r="BO670" i="2"/>
  <c r="BO671" i="2"/>
  <c r="BO672" i="2"/>
  <c r="BO673" i="2"/>
  <c r="BO674" i="2"/>
  <c r="BO675" i="2"/>
  <c r="BO677" i="2"/>
  <c r="BO678" i="2"/>
  <c r="BO679" i="2"/>
  <c r="BO680" i="2"/>
  <c r="BO681" i="2"/>
  <c r="BO682" i="2"/>
  <c r="BO683" i="2"/>
  <c r="BO684" i="2"/>
  <c r="BO685" i="2"/>
  <c r="BO686" i="2"/>
  <c r="BO687" i="2"/>
  <c r="BO688" i="2"/>
  <c r="BO676" i="2"/>
  <c r="BO689" i="2"/>
  <c r="BO690" i="2"/>
  <c r="BO691" i="2"/>
  <c r="BO692" i="2"/>
  <c r="BO693" i="2"/>
  <c r="BO694" i="2"/>
  <c r="BO695" i="2"/>
  <c r="BO696" i="2"/>
  <c r="BO697" i="2"/>
  <c r="BO698" i="2"/>
  <c r="BO699" i="2"/>
  <c r="BO700" i="2"/>
  <c r="BO701" i="2"/>
  <c r="BO702" i="2"/>
  <c r="BO703" i="2"/>
  <c r="BO705" i="2"/>
  <c r="BO706" i="2"/>
  <c r="BO707" i="2"/>
  <c r="BO708" i="2"/>
  <c r="BO709" i="2"/>
  <c r="BO710" i="2"/>
  <c r="BO711" i="2"/>
  <c r="BO712" i="2"/>
  <c r="BO713" i="2"/>
  <c r="BO714" i="2"/>
  <c r="BO715" i="2"/>
  <c r="BO716" i="2"/>
  <c r="BO717" i="2"/>
  <c r="BO718" i="2"/>
  <c r="BO719" i="2"/>
  <c r="BO720" i="2"/>
  <c r="BO721" i="2"/>
  <c r="BO722" i="2"/>
  <c r="BO723" i="2"/>
  <c r="BO724" i="2"/>
  <c r="BO725" i="2"/>
  <c r="BO726" i="2"/>
  <c r="BO727" i="2"/>
  <c r="BO728" i="2"/>
  <c r="BO729" i="2"/>
  <c r="BO704" i="2"/>
  <c r="BO730" i="2"/>
  <c r="BO731" i="2"/>
  <c r="BO732" i="2"/>
  <c r="BO733" i="2"/>
  <c r="BO734" i="2"/>
  <c r="BO735" i="2"/>
  <c r="BO736" i="2"/>
  <c r="BO737" i="2"/>
  <c r="BO738" i="2"/>
  <c r="BO739" i="2"/>
  <c r="BO740" i="2"/>
  <c r="BO741" i="2"/>
  <c r="BO742" i="2"/>
  <c r="BO743" i="2"/>
  <c r="BO744" i="2"/>
  <c r="BO745" i="2"/>
  <c r="BO746" i="2"/>
  <c r="BO747" i="2"/>
  <c r="BO748" i="2"/>
  <c r="BO749" i="2"/>
  <c r="BO750" i="2"/>
  <c r="BO751" i="2"/>
  <c r="BO752" i="2"/>
  <c r="BO753" i="2"/>
  <c r="BO754" i="2"/>
  <c r="BO755" i="2"/>
  <c r="BO756" i="2"/>
  <c r="BO757" i="2"/>
  <c r="BO758" i="2"/>
  <c r="BO759" i="2"/>
  <c r="BO760" i="2"/>
  <c r="BO761" i="2"/>
  <c r="BO762" i="2"/>
  <c r="BO763" i="2"/>
  <c r="BO764" i="2"/>
  <c r="BO765" i="2"/>
  <c r="BO766" i="2"/>
  <c r="BO767" i="2"/>
  <c r="BO768" i="2"/>
  <c r="BO769" i="2"/>
  <c r="BO770" i="2"/>
  <c r="BO771" i="2"/>
  <c r="BO772" i="2"/>
  <c r="BO773" i="2"/>
  <c r="BO774" i="2"/>
  <c r="BO775" i="2"/>
  <c r="BO776" i="2"/>
  <c r="BO777" i="2"/>
  <c r="BO778" i="2"/>
  <c r="BO779" i="2"/>
  <c r="BO780" i="2"/>
  <c r="BO781" i="2"/>
  <c r="BO782" i="2"/>
  <c r="BO783" i="2"/>
  <c r="BO784" i="2"/>
  <c r="BO785" i="2"/>
  <c r="BO786" i="2"/>
  <c r="BO787" i="2"/>
  <c r="BO788" i="2"/>
  <c r="BO789" i="2"/>
  <c r="BO790" i="2"/>
  <c r="BO791" i="2"/>
  <c r="BO792" i="2"/>
  <c r="BO793" i="2"/>
  <c r="BO794" i="2"/>
  <c r="BO795" i="2"/>
  <c r="BO796" i="2"/>
  <c r="BO797" i="2"/>
  <c r="BO798" i="2"/>
  <c r="BO799" i="2"/>
  <c r="BO800" i="2"/>
  <c r="BO801" i="2"/>
  <c r="BO802" i="2"/>
  <c r="BO803" i="2"/>
  <c r="BO804" i="2"/>
  <c r="BO805" i="2"/>
  <c r="BO806" i="2"/>
  <c r="BO807" i="2"/>
  <c r="BO1169" i="2"/>
  <c r="BO1170" i="2"/>
  <c r="BO1171" i="2"/>
  <c r="BO1172" i="2"/>
  <c r="BO808" i="2"/>
  <c r="BO809" i="2"/>
  <c r="BO810" i="2"/>
  <c r="BO811" i="2"/>
  <c r="BO812" i="2"/>
  <c r="BO813" i="2"/>
  <c r="BO814" i="2"/>
  <c r="BO815" i="2"/>
  <c r="BO816" i="2"/>
  <c r="BO817" i="2"/>
  <c r="BO818" i="2"/>
  <c r="BO819" i="2"/>
  <c r="BO820" i="2"/>
  <c r="BO821" i="2"/>
  <c r="BO822" i="2"/>
  <c r="BO823" i="2"/>
  <c r="BO824" i="2"/>
  <c r="BO825" i="2"/>
  <c r="BO826" i="2"/>
  <c r="BO827" i="2"/>
  <c r="BO828" i="2"/>
  <c r="BO829" i="2"/>
  <c r="BO830" i="2"/>
  <c r="BO831" i="2"/>
  <c r="BO832" i="2"/>
  <c r="BO833" i="2"/>
  <c r="BO834" i="2"/>
  <c r="BO835" i="2"/>
  <c r="BO836" i="2"/>
  <c r="BO837" i="2"/>
  <c r="BO838" i="2"/>
  <c r="BO839" i="2"/>
  <c r="BO840" i="2"/>
  <c r="BO841" i="2"/>
  <c r="BO842" i="2"/>
  <c r="BO843" i="2"/>
  <c r="BO844" i="2"/>
  <c r="BO845" i="2"/>
  <c r="BO846" i="2"/>
  <c r="BO847" i="2"/>
  <c r="BO848" i="2"/>
  <c r="BO849" i="2"/>
  <c r="BO850" i="2"/>
  <c r="BO851" i="2"/>
  <c r="BO852" i="2"/>
  <c r="BO853" i="2"/>
  <c r="BO854" i="2"/>
  <c r="BO855" i="2"/>
  <c r="BO856" i="2"/>
  <c r="BO857" i="2"/>
  <c r="BO858" i="2"/>
  <c r="BO859" i="2"/>
  <c r="BO860" i="2"/>
  <c r="BO861" i="2"/>
  <c r="BO862" i="2"/>
  <c r="BO863" i="2"/>
  <c r="BO864" i="2"/>
  <c r="BO865" i="2"/>
  <c r="BO866" i="2"/>
  <c r="BO867" i="2"/>
  <c r="BO868" i="2"/>
  <c r="BO869" i="2"/>
  <c r="BO870" i="2"/>
  <c r="BO871" i="2"/>
  <c r="BO872" i="2"/>
  <c r="BO873" i="2"/>
  <c r="BO874" i="2"/>
  <c r="BO875" i="2"/>
  <c r="BO876" i="2"/>
  <c r="BO877" i="2"/>
  <c r="BO878" i="2"/>
  <c r="BO879" i="2"/>
  <c r="BO880" i="2"/>
  <c r="BO881" i="2"/>
  <c r="BO882" i="2"/>
  <c r="BO883" i="2"/>
  <c r="BO884" i="2"/>
  <c r="BO885" i="2"/>
  <c r="BO886" i="2"/>
  <c r="BO888" i="2"/>
  <c r="BO889" i="2"/>
  <c r="BO890" i="2"/>
  <c r="BO891" i="2"/>
  <c r="BO892" i="2"/>
  <c r="BO893" i="2"/>
  <c r="BO894" i="2"/>
  <c r="BO895" i="2"/>
  <c r="BO896" i="2"/>
  <c r="BO897" i="2"/>
  <c r="BO898" i="2"/>
  <c r="BO899" i="2"/>
  <c r="BO900" i="2"/>
  <c r="BO901" i="2"/>
  <c r="BO902" i="2"/>
  <c r="BO903" i="2"/>
  <c r="BO904" i="2"/>
  <c r="BO905" i="2"/>
  <c r="BO906" i="2"/>
  <c r="BO907" i="2"/>
  <c r="BO908" i="2"/>
  <c r="BO909" i="2"/>
  <c r="BO910" i="2"/>
  <c r="BO911" i="2"/>
  <c r="BO912" i="2"/>
  <c r="BO913" i="2"/>
  <c r="BO914" i="2"/>
  <c r="BO915" i="2"/>
  <c r="BO916" i="2"/>
  <c r="BO917" i="2"/>
  <c r="BO918" i="2"/>
  <c r="BO887" i="2"/>
  <c r="BO919" i="2"/>
  <c r="BO920" i="2"/>
  <c r="BO921" i="2"/>
  <c r="BO922" i="2"/>
  <c r="BO923" i="2"/>
  <c r="BO924" i="2"/>
  <c r="BO925" i="2"/>
  <c r="BO926" i="2"/>
  <c r="BO927" i="2"/>
  <c r="BO928" i="2"/>
  <c r="BO929" i="2"/>
  <c r="BO930" i="2"/>
  <c r="BO931" i="2"/>
  <c r="BO932" i="2"/>
  <c r="BO934" i="2"/>
  <c r="BO933" i="2"/>
  <c r="BO935" i="2"/>
  <c r="BO936" i="2"/>
  <c r="BO937" i="2"/>
  <c r="BO938" i="2"/>
  <c r="BO939" i="2"/>
  <c r="BO940" i="2"/>
  <c r="BO941" i="2"/>
  <c r="BO942" i="2"/>
  <c r="BO943" i="2"/>
  <c r="BO944" i="2"/>
  <c r="BO945" i="2"/>
  <c r="BO946" i="2"/>
  <c r="BO947" i="2"/>
  <c r="BO948" i="2"/>
  <c r="BO949" i="2"/>
  <c r="BO950" i="2"/>
  <c r="BO951" i="2"/>
  <c r="BO952" i="2"/>
  <c r="BO953" i="2"/>
  <c r="BO954" i="2"/>
  <c r="BO955" i="2"/>
  <c r="BO956" i="2"/>
  <c r="BO957" i="2"/>
  <c r="BO958" i="2"/>
  <c r="BO959" i="2"/>
  <c r="BO960" i="2"/>
  <c r="BO961" i="2"/>
  <c r="BO962" i="2"/>
  <c r="BO963" i="2"/>
  <c r="BO964" i="2"/>
  <c r="BO965" i="2"/>
  <c r="BO966" i="2"/>
  <c r="BO967" i="2"/>
  <c r="BO968" i="2"/>
  <c r="BO969" i="2"/>
  <c r="BO970" i="2"/>
  <c r="BO971" i="2"/>
  <c r="BO972" i="2"/>
  <c r="BO973" i="2"/>
  <c r="BO974" i="2"/>
  <c r="BO975" i="2"/>
  <c r="BO976" i="2"/>
  <c r="BO977" i="2"/>
  <c r="BO978" i="2"/>
  <c r="BO979" i="2"/>
  <c r="BO980" i="2"/>
  <c r="BO981" i="2"/>
  <c r="BO982" i="2"/>
  <c r="BO983" i="2"/>
  <c r="BO984" i="2"/>
  <c r="BO985" i="2"/>
  <c r="BO986" i="2"/>
  <c r="BO987" i="2"/>
  <c r="BO988" i="2"/>
  <c r="BO989" i="2"/>
  <c r="BO990" i="2"/>
  <c r="BO991" i="2"/>
  <c r="BO992" i="2"/>
  <c r="BO993" i="2"/>
  <c r="BO994" i="2"/>
  <c r="BO995" i="2"/>
  <c r="BO996" i="2"/>
  <c r="BO997" i="2"/>
  <c r="BO998" i="2"/>
  <c r="BO999" i="2"/>
  <c r="BO1000" i="2"/>
  <c r="BO1002" i="2"/>
  <c r="BO1003" i="2"/>
  <c r="BO1004" i="2"/>
  <c r="BO1007" i="2"/>
  <c r="BO1008" i="2"/>
  <c r="BO1009" i="2"/>
  <c r="BO1005" i="2"/>
  <c r="BO1006" i="2"/>
  <c r="BO1010" i="2"/>
  <c r="BO1011" i="2"/>
  <c r="BO1013" i="2"/>
  <c r="BO1016" i="2"/>
  <c r="BO1017" i="2"/>
  <c r="BO1018" i="2"/>
  <c r="BO1019" i="2"/>
  <c r="BO1020" i="2"/>
  <c r="BO1012" i="2"/>
  <c r="BO1014" i="2"/>
  <c r="BO1015" i="2"/>
  <c r="BO1021" i="2"/>
  <c r="BO1022" i="2"/>
  <c r="BO1023" i="2"/>
  <c r="BO1024" i="2"/>
  <c r="BO1025" i="2"/>
  <c r="BO1026" i="2"/>
  <c r="BO1027" i="2"/>
  <c r="BO1028" i="2"/>
  <c r="BO1029" i="2"/>
  <c r="BO1030" i="2"/>
  <c r="BO1031" i="2"/>
  <c r="BO1032" i="2"/>
  <c r="BO1033" i="2"/>
  <c r="BO1034" i="2"/>
  <c r="BO1035" i="2"/>
  <c r="BO1036" i="2"/>
  <c r="BO1037" i="2"/>
  <c r="BO1038" i="2"/>
  <c r="BO1039" i="2"/>
  <c r="BO1040" i="2"/>
  <c r="BO1041" i="2"/>
  <c r="BO1042" i="2"/>
  <c r="BO1043" i="2"/>
  <c r="BO1044" i="2"/>
  <c r="BO1045" i="2"/>
  <c r="BO1046" i="2"/>
  <c r="BO1047" i="2"/>
  <c r="BO1048" i="2"/>
  <c r="BO1049" i="2"/>
  <c r="BO1051" i="2"/>
  <c r="BO1052" i="2"/>
  <c r="BO1053" i="2"/>
  <c r="BO1054" i="2"/>
  <c r="BO1055" i="2"/>
  <c r="BO1056" i="2"/>
  <c r="BO1057" i="2"/>
  <c r="BO1058" i="2"/>
  <c r="BO1059" i="2"/>
  <c r="BO1060" i="2"/>
  <c r="BO1061" i="2"/>
  <c r="BO1062" i="2"/>
  <c r="BO1063" i="2"/>
  <c r="BO1064" i="2"/>
  <c r="BO1065" i="2"/>
  <c r="BO1066" i="2"/>
  <c r="BO1067" i="2"/>
  <c r="BO1068" i="2"/>
  <c r="BO1050" i="2"/>
  <c r="BO1069" i="2"/>
  <c r="BO1070" i="2"/>
  <c r="BO1071" i="2"/>
  <c r="BO1072" i="2"/>
  <c r="BO1073" i="2"/>
  <c r="BO1074" i="2"/>
  <c r="BO1075" i="2"/>
  <c r="BO1076" i="2"/>
  <c r="BO1077" i="2"/>
  <c r="BO1078" i="2"/>
  <c r="BO1079" i="2"/>
  <c r="BO1080" i="2"/>
  <c r="BO1081" i="2"/>
  <c r="BO1082" i="2"/>
  <c r="BO1083" i="2"/>
  <c r="BO1084" i="2"/>
  <c r="BO1085" i="2"/>
  <c r="BO1086" i="2"/>
  <c r="BO1087" i="2"/>
  <c r="BO1088" i="2"/>
  <c r="BO1089" i="2"/>
  <c r="BO1090" i="2"/>
  <c r="BO1091" i="2"/>
  <c r="BO1092" i="2"/>
  <c r="BO1093" i="2"/>
  <c r="BO1094" i="2"/>
  <c r="BO1095" i="2"/>
  <c r="BO1096" i="2"/>
  <c r="BO1097" i="2"/>
  <c r="BO1098" i="2"/>
  <c r="BO1099" i="2"/>
  <c r="BO1100" i="2"/>
  <c r="BO1101" i="2"/>
  <c r="BO1102" i="2"/>
  <c r="BO1103" i="2"/>
  <c r="BO1104" i="2"/>
  <c r="BO1105" i="2"/>
  <c r="BO1106" i="2"/>
  <c r="BO1107" i="2"/>
  <c r="BO1108" i="2"/>
  <c r="BO1109" i="2"/>
  <c r="BO1110" i="2"/>
  <c r="BO1111" i="2"/>
  <c r="BO1112" i="2"/>
  <c r="BO1113" i="2"/>
  <c r="BO1114" i="2"/>
  <c r="BO1115" i="2"/>
  <c r="BO1116" i="2"/>
  <c r="BO1117" i="2"/>
  <c r="BO1118" i="2"/>
  <c r="BO1119" i="2"/>
  <c r="BO1120" i="2"/>
  <c r="BO1121" i="2"/>
  <c r="BO1123" i="2"/>
  <c r="BO1124" i="2"/>
  <c r="BO1125" i="2"/>
  <c r="BO1126" i="2"/>
  <c r="BO1127" i="2"/>
  <c r="BO1128" i="2"/>
  <c r="BO1129" i="2"/>
  <c r="BO1130" i="2"/>
  <c r="BO1131" i="2"/>
  <c r="BO1132" i="2"/>
  <c r="BO1133" i="2"/>
  <c r="BO1122" i="2"/>
  <c r="BO1134" i="2"/>
  <c r="BO1135" i="2"/>
  <c r="BO1136" i="2"/>
  <c r="BO1137" i="2"/>
  <c r="BO1138" i="2"/>
  <c r="BO1139" i="2"/>
  <c r="BO1140" i="2"/>
  <c r="BO1141" i="2"/>
  <c r="BO1142" i="2"/>
  <c r="BO1143" i="2"/>
  <c r="BO1144" i="2"/>
  <c r="BO1145" i="2"/>
  <c r="BO1146" i="2"/>
  <c r="BO1147" i="2"/>
  <c r="BO1148" i="2"/>
  <c r="BO1149" i="2"/>
  <c r="BO1150" i="2"/>
  <c r="BO1151" i="2"/>
  <c r="BO1152" i="2"/>
  <c r="BO1153" i="2"/>
  <c r="BO1154" i="2"/>
  <c r="BO1155" i="2"/>
  <c r="BO1156" i="2"/>
  <c r="BO1157" i="2"/>
  <c r="BO1158" i="2"/>
  <c r="BO1159" i="2"/>
  <c r="BO1160" i="2"/>
  <c r="BO1161" i="2"/>
  <c r="BO1162" i="2"/>
  <c r="BO1163" i="2"/>
  <c r="BO1164" i="2"/>
  <c r="BO1165" i="2"/>
  <c r="BO1166" i="2"/>
  <c r="BO1167" i="2"/>
  <c r="BO1168" i="2"/>
  <c r="BO1001" i="2"/>
  <c r="BO1173" i="2"/>
  <c r="BO1174" i="2"/>
  <c r="BO1175" i="2"/>
  <c r="BO1176" i="2"/>
  <c r="BO1177" i="2"/>
  <c r="BO1178" i="2"/>
  <c r="BO1179" i="2"/>
  <c r="BO1180" i="2"/>
  <c r="BO1181" i="2"/>
  <c r="BO1182" i="2"/>
  <c r="BO1183" i="2"/>
  <c r="BO1184" i="2"/>
  <c r="BO1185" i="2"/>
  <c r="BO1186" i="2"/>
  <c r="BO1187" i="2"/>
  <c r="BO1188" i="2"/>
  <c r="BO1189" i="2"/>
  <c r="BO1190" i="2"/>
  <c r="BO1191" i="2"/>
  <c r="BO1192" i="2"/>
  <c r="BO1193" i="2"/>
  <c r="BO1194" i="2"/>
  <c r="BO1195" i="2"/>
  <c r="BO1196" i="2"/>
  <c r="BO1197" i="2"/>
  <c r="BO1198" i="2"/>
  <c r="BO1199" i="2"/>
  <c r="BO1200" i="2"/>
  <c r="BO1201" i="2"/>
  <c r="BO1202" i="2"/>
  <c r="BO1203" i="2"/>
  <c r="BO1204" i="2"/>
  <c r="BO1205" i="2"/>
  <c r="BO1206" i="2"/>
  <c r="BO1207" i="2"/>
  <c r="BO1208" i="2"/>
  <c r="BO1209" i="2"/>
  <c r="BO1210" i="2"/>
  <c r="BO1211" i="2"/>
  <c r="BO1212" i="2"/>
  <c r="BO1213" i="2"/>
  <c r="BO1214" i="2"/>
  <c r="BO1215" i="2"/>
  <c r="BO1216" i="2"/>
  <c r="BO1217" i="2"/>
  <c r="BO1218" i="2"/>
  <c r="BO1219" i="2"/>
  <c r="BO1220" i="2"/>
  <c r="BO1221" i="2"/>
  <c r="BO1222" i="2"/>
  <c r="BO1223" i="2"/>
  <c r="BO1224" i="2"/>
  <c r="BO1225" i="2"/>
  <c r="BO1226" i="2"/>
  <c r="BO1227" i="2"/>
  <c r="BO1228" i="2"/>
  <c r="BO1229" i="2"/>
  <c r="BO1230" i="2"/>
  <c r="BO1231" i="2"/>
  <c r="BO1232" i="2"/>
  <c r="BO1233" i="2"/>
  <c r="BO1234" i="2"/>
  <c r="BO1235" i="2"/>
  <c r="BO1236" i="2"/>
  <c r="BO1237" i="2"/>
  <c r="BO1238" i="2"/>
  <c r="BO1239" i="2"/>
  <c r="BO1240" i="2"/>
  <c r="BO1241" i="2"/>
  <c r="BO1242" i="2"/>
  <c r="BO1243" i="2"/>
  <c r="BO1244" i="2"/>
  <c r="BO1245" i="2"/>
  <c r="BO1246" i="2"/>
  <c r="BO1247" i="2"/>
  <c r="BO1248" i="2"/>
  <c r="BO1249" i="2"/>
  <c r="BO1250" i="2"/>
  <c r="BO1251" i="2"/>
  <c r="BO1252" i="2"/>
  <c r="BO1253" i="2"/>
  <c r="BO1256" i="2"/>
  <c r="BO1257" i="2"/>
  <c r="BO1258" i="2"/>
  <c r="BO1259" i="2"/>
  <c r="BO1260" i="2"/>
  <c r="BO1261" i="2"/>
  <c r="BO1262" i="2"/>
  <c r="BO1263" i="2"/>
  <c r="BO1264" i="2"/>
  <c r="BO1265" i="2"/>
  <c r="BO1266" i="2"/>
  <c r="BO1267" i="2"/>
  <c r="BO1268" i="2"/>
  <c r="BO1269" i="2"/>
  <c r="BO1270" i="2"/>
  <c r="BO1271" i="2"/>
  <c r="BO1272" i="2"/>
  <c r="BO1273" i="2"/>
  <c r="BO1274" i="2"/>
  <c r="BO1275" i="2"/>
  <c r="BO1276" i="2"/>
  <c r="BO1277" i="2"/>
  <c r="BO1278" i="2"/>
  <c r="BO1254" i="2"/>
  <c r="BO1255" i="2"/>
  <c r="BO1279" i="2"/>
  <c r="BO1280" i="2"/>
  <c r="BO1281" i="2"/>
  <c r="BO1282" i="2"/>
  <c r="BO1283" i="2"/>
  <c r="BO1286" i="2"/>
  <c r="BO1284" i="2"/>
  <c r="BO1285" i="2"/>
  <c r="BO1287" i="2"/>
  <c r="BO1288" i="2"/>
  <c r="BO1289" i="2"/>
  <c r="BO1290" i="2"/>
  <c r="BO1291" i="2"/>
  <c r="BO1292" i="2"/>
  <c r="BO1293" i="2"/>
  <c r="BO1294" i="2"/>
  <c r="BO1295" i="2"/>
  <c r="BO1296" i="2"/>
  <c r="BO1297" i="2"/>
  <c r="BO1298" i="2"/>
  <c r="BO1299" i="2"/>
  <c r="BO1300" i="2"/>
  <c r="BO1301" i="2"/>
  <c r="BO1302" i="2"/>
  <c r="BO1303" i="2"/>
  <c r="BO1304" i="2"/>
  <c r="BO1305" i="2"/>
  <c r="BO1306" i="2"/>
  <c r="BO1307" i="2"/>
  <c r="BO1308" i="2"/>
  <c r="BO1309" i="2"/>
  <c r="BO1310" i="2"/>
  <c r="BO1311" i="2"/>
  <c r="BO1312" i="2"/>
  <c r="BO1313" i="2"/>
  <c r="BO1314" i="2"/>
  <c r="BO1315" i="2"/>
  <c r="BO1316" i="2"/>
  <c r="BO1317" i="2"/>
  <c r="BO1318" i="2"/>
  <c r="BO1319" i="2"/>
  <c r="BO1320" i="2"/>
  <c r="BO1321" i="2"/>
  <c r="BO1323" i="2"/>
  <c r="BO1325" i="2"/>
  <c r="BO1322" i="2"/>
  <c r="BO1324" i="2"/>
  <c r="BO1326" i="2"/>
  <c r="BO1327" i="2"/>
  <c r="BO1328" i="2"/>
  <c r="BO1329" i="2"/>
  <c r="BO1330" i="2"/>
  <c r="BO1331" i="2"/>
  <c r="BO1332" i="2"/>
  <c r="BO1333" i="2"/>
  <c r="BO1334" i="2"/>
  <c r="BO1335" i="2"/>
  <c r="BO1336" i="2"/>
  <c r="BO1337" i="2"/>
  <c r="BO1338" i="2"/>
  <c r="BO1339" i="2"/>
  <c r="BO1340" i="2"/>
  <c r="BO1341" i="2"/>
  <c r="BO1342" i="2"/>
  <c r="BO1343" i="2"/>
  <c r="BO1344" i="2"/>
  <c r="BO1345" i="2"/>
  <c r="BO1346" i="2"/>
  <c r="BO1347" i="2"/>
  <c r="BO1348" i="2"/>
  <c r="BO1349" i="2"/>
  <c r="BO1350" i="2"/>
  <c r="BO1351" i="2"/>
  <c r="BO1352" i="2"/>
  <c r="BO1353" i="2"/>
  <c r="BO1354" i="2"/>
  <c r="BO1355" i="2"/>
  <c r="BO1356" i="2"/>
  <c r="BO1357" i="2"/>
  <c r="BO1358" i="2"/>
  <c r="BO1359" i="2"/>
  <c r="BO1360" i="2"/>
  <c r="BO1361" i="2"/>
  <c r="BO1362" i="2"/>
  <c r="BO1363" i="2"/>
  <c r="BO1364" i="2"/>
  <c r="BO1365" i="2"/>
  <c r="BO1366" i="2"/>
  <c r="BO1367" i="2"/>
  <c r="BO1368" i="2"/>
  <c r="BO1369" i="2"/>
  <c r="BO1370" i="2"/>
  <c r="BO1371" i="2"/>
  <c r="BO1372" i="2"/>
  <c r="BO1373" i="2"/>
  <c r="BO1374" i="2"/>
  <c r="BO1375" i="2"/>
  <c r="BO1376" i="2"/>
  <c r="BO1377" i="2"/>
  <c r="BO1378" i="2"/>
  <c r="BO1379" i="2"/>
  <c r="BO1380" i="2"/>
  <c r="BO1381" i="2"/>
  <c r="BO1382" i="2"/>
  <c r="BO1383" i="2"/>
  <c r="BO1384" i="2"/>
  <c r="BO1385" i="2"/>
  <c r="BO1386" i="2"/>
  <c r="BO1387" i="2"/>
  <c r="BO1388" i="2"/>
  <c r="BO1389" i="2"/>
  <c r="BO1390" i="2"/>
  <c r="BO1391" i="2"/>
  <c r="BO1392" i="2"/>
  <c r="BO1393" i="2"/>
  <c r="BO1394" i="2"/>
  <c r="BO1395" i="2"/>
  <c r="BO1396" i="2"/>
  <c r="BO1397" i="2"/>
  <c r="BO1398" i="2"/>
  <c r="BO1399" i="2"/>
  <c r="BO1400" i="2"/>
  <c r="BO1401" i="2"/>
  <c r="BO1402" i="2"/>
  <c r="BO1403" i="2"/>
  <c r="BO1404" i="2"/>
  <c r="BO1405" i="2"/>
  <c r="BO1406" i="2"/>
  <c r="BO1407" i="2"/>
  <c r="BO1408" i="2"/>
  <c r="BO1409" i="2"/>
  <c r="BO1410" i="2"/>
  <c r="BO1411" i="2"/>
  <c r="BO1412" i="2"/>
  <c r="BO1413" i="2"/>
  <c r="BO1414" i="2"/>
  <c r="BO1415" i="2"/>
  <c r="BO1416" i="2"/>
  <c r="BO1417" i="2"/>
  <c r="BO1418" i="2"/>
  <c r="BO1419" i="2"/>
  <c r="BO1420" i="2"/>
  <c r="BO1421" i="2"/>
  <c r="BO1422" i="2"/>
  <c r="BO1423" i="2"/>
  <c r="BO1426" i="2"/>
  <c r="BO1424" i="2"/>
  <c r="BO1425" i="2"/>
  <c r="BO1427" i="2"/>
  <c r="BO1428" i="2"/>
  <c r="BO1429" i="2"/>
  <c r="BO1430" i="2"/>
  <c r="BO1431" i="2"/>
  <c r="BO1432" i="2"/>
  <c r="BO1433" i="2"/>
  <c r="BO1434" i="2"/>
  <c r="BO1435" i="2"/>
  <c r="BO1436" i="2"/>
  <c r="BO1437" i="2"/>
  <c r="BO1438" i="2"/>
  <c r="BO1439" i="2"/>
  <c r="BO1440" i="2"/>
  <c r="BO1441" i="2"/>
  <c r="BO1442" i="2"/>
  <c r="BO1443" i="2"/>
  <c r="BO1444" i="2"/>
  <c r="BO1445" i="2"/>
  <c r="BO1446" i="2"/>
  <c r="BO1447" i="2"/>
  <c r="BO1448" i="2"/>
  <c r="BO1449" i="2"/>
  <c r="BO1450" i="2"/>
  <c r="BO1451" i="2"/>
  <c r="BO1452" i="2"/>
  <c r="BO1453" i="2"/>
  <c r="BO1454" i="2"/>
  <c r="BO1455" i="2"/>
  <c r="BO1456" i="2"/>
  <c r="BO1457" i="2"/>
  <c r="BO1458" i="2"/>
  <c r="BO1459" i="2"/>
  <c r="BO1460" i="2"/>
  <c r="BO1461" i="2"/>
  <c r="BO1462" i="2"/>
  <c r="BO1463" i="2"/>
  <c r="BO1464" i="2"/>
  <c r="BO1465" i="2"/>
  <c r="BO1466" i="2"/>
  <c r="BO1467" i="2"/>
  <c r="BO1468" i="2"/>
  <c r="BO1469" i="2"/>
  <c r="BO1471" i="2"/>
  <c r="BO1470" i="2"/>
  <c r="BO1472" i="2"/>
  <c r="BO1473" i="2"/>
  <c r="BO1474" i="2"/>
  <c r="BO1475" i="2"/>
  <c r="BO1476" i="2"/>
  <c r="BO1477" i="2"/>
  <c r="BO1478" i="2"/>
  <c r="BO1479" i="2"/>
  <c r="BO1480" i="2"/>
  <c r="BO1481" i="2"/>
  <c r="BO1483" i="2"/>
  <c r="BO1484" i="2"/>
  <c r="BO1485" i="2"/>
  <c r="BO1486" i="2"/>
  <c r="BO1487" i="2"/>
  <c r="BO1488" i="2"/>
  <c r="BO1489" i="2"/>
  <c r="BO1482" i="2"/>
  <c r="BO1490" i="2"/>
  <c r="BO1491" i="2"/>
  <c r="BO1492" i="2"/>
  <c r="BO1493" i="2"/>
  <c r="BO1494" i="2"/>
  <c r="BO1495" i="2"/>
  <c r="BO1496" i="2"/>
  <c r="BO1497" i="2"/>
  <c r="BO1498" i="2"/>
  <c r="BO1499" i="2"/>
  <c r="BO1500" i="2"/>
  <c r="BO1501" i="2"/>
  <c r="BO1502" i="2"/>
  <c r="BO1503" i="2"/>
  <c r="BO1504" i="2"/>
  <c r="BO1505" i="2"/>
  <c r="BO1506" i="2"/>
  <c r="BO1507" i="2"/>
  <c r="BO1508" i="2"/>
  <c r="BO1509" i="2"/>
  <c r="BO1510" i="2"/>
  <c r="BO1511" i="2"/>
  <c r="BO1513" i="2"/>
  <c r="BO1515" i="2"/>
  <c r="BO1514" i="2"/>
  <c r="BO1516" i="2"/>
  <c r="BO1517" i="2"/>
  <c r="BO1518" i="2"/>
  <c r="BO1519" i="2"/>
  <c r="BO1520" i="2"/>
  <c r="BO1521" i="2"/>
  <c r="BO1522" i="2"/>
  <c r="BO1523" i="2"/>
  <c r="BO1512" i="2"/>
  <c r="BO1524" i="2"/>
  <c r="BO1525" i="2"/>
  <c r="BO1526" i="2"/>
  <c r="BO1527" i="2"/>
  <c r="BO1528" i="2"/>
  <c r="BO1529" i="2"/>
  <c r="BO1530" i="2"/>
  <c r="BO1531" i="2"/>
  <c r="BO1532" i="2"/>
  <c r="BO1533" i="2"/>
  <c r="BO1534" i="2"/>
  <c r="BO1535" i="2"/>
  <c r="BO1536" i="2"/>
  <c r="BO1537" i="2"/>
  <c r="BO1538" i="2"/>
  <c r="BO1539" i="2"/>
  <c r="BO1540" i="2"/>
  <c r="BO1541" i="2"/>
  <c r="BO1542" i="2"/>
  <c r="BO1543" i="2"/>
  <c r="BO1544" i="2"/>
  <c r="BO582" i="2"/>
  <c r="BO583" i="2"/>
  <c r="BO584" i="2"/>
  <c r="BO585" i="2"/>
  <c r="BO1545" i="2"/>
  <c r="BI2" i="2"/>
  <c r="BI3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8" i="2"/>
  <c r="BI39" i="2"/>
  <c r="BI40" i="2"/>
  <c r="BI36" i="2"/>
  <c r="BI37" i="2"/>
  <c r="BI41" i="2"/>
  <c r="BI42" i="2"/>
  <c r="BI43" i="2"/>
  <c r="BI44" i="2"/>
  <c r="BI45" i="2"/>
  <c r="BI47" i="2"/>
  <c r="BI48" i="2"/>
  <c r="BI46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4" i="2"/>
  <c r="BI83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8" i="2"/>
  <c r="BI119" i="2"/>
  <c r="BI120" i="2"/>
  <c r="BI121" i="2"/>
  <c r="BI122" i="2"/>
  <c r="BI123" i="2"/>
  <c r="BI124" i="2"/>
  <c r="BI125" i="2"/>
  <c r="BI126" i="2"/>
  <c r="BI127" i="2"/>
  <c r="BI128" i="2"/>
  <c r="BI129" i="2"/>
  <c r="BI130" i="2"/>
  <c r="BI131" i="2"/>
  <c r="BI132" i="2"/>
  <c r="BI133" i="2"/>
  <c r="BI134" i="2"/>
  <c r="BI140" i="2"/>
  <c r="BI141" i="2"/>
  <c r="BI142" i="2"/>
  <c r="BI143" i="2"/>
  <c r="BI144" i="2"/>
  <c r="BI145" i="2"/>
  <c r="BI146" i="2"/>
  <c r="BI147" i="2"/>
  <c r="BI149" i="2"/>
  <c r="BI148" i="2"/>
  <c r="BI150" i="2"/>
  <c r="BI151" i="2"/>
  <c r="BI152" i="2"/>
  <c r="BI154" i="2"/>
  <c r="BI153" i="2"/>
  <c r="BI135" i="2"/>
  <c r="BI136" i="2"/>
  <c r="BI137" i="2"/>
  <c r="BI138" i="2"/>
  <c r="BI139" i="2"/>
  <c r="BI155" i="2"/>
  <c r="BI156" i="2"/>
  <c r="BI157" i="2"/>
  <c r="BI158" i="2"/>
  <c r="BI159" i="2"/>
  <c r="BI160" i="2"/>
  <c r="BI161" i="2"/>
  <c r="BI162" i="2"/>
  <c r="BI163" i="2"/>
  <c r="BI164" i="2"/>
  <c r="BI165" i="2"/>
  <c r="BI166" i="2"/>
  <c r="BI167" i="2"/>
  <c r="BI168" i="2"/>
  <c r="BI169" i="2"/>
  <c r="BI170" i="2"/>
  <c r="BI171" i="2"/>
  <c r="BI172" i="2"/>
  <c r="BI173" i="2"/>
  <c r="BI174" i="2"/>
  <c r="BI175" i="2"/>
  <c r="BI176" i="2"/>
  <c r="BI177" i="2"/>
  <c r="BI178" i="2"/>
  <c r="BI179" i="2"/>
  <c r="BI180" i="2"/>
  <c r="BI181" i="2"/>
  <c r="BI182" i="2"/>
  <c r="BI183" i="2"/>
  <c r="BI184" i="2"/>
  <c r="BI185" i="2"/>
  <c r="BI186" i="2"/>
  <c r="BI187" i="2"/>
  <c r="BI188" i="2"/>
  <c r="BI189" i="2"/>
  <c r="BI190" i="2"/>
  <c r="BI191" i="2"/>
  <c r="BI192" i="2"/>
  <c r="BI193" i="2"/>
  <c r="BI194" i="2"/>
  <c r="BI195" i="2"/>
  <c r="BI207" i="2"/>
  <c r="BI208" i="2"/>
  <c r="BI209" i="2"/>
  <c r="BI196" i="2"/>
  <c r="BI197" i="2"/>
  <c r="BI198" i="2"/>
  <c r="BI199" i="2"/>
  <c r="BI200" i="2"/>
  <c r="BI201" i="2"/>
  <c r="BI202" i="2"/>
  <c r="BI203" i="2"/>
  <c r="BI204" i="2"/>
  <c r="BI205" i="2"/>
  <c r="BI206" i="2"/>
  <c r="BI210" i="2"/>
  <c r="BI211" i="2"/>
  <c r="BI212" i="2"/>
  <c r="BI213" i="2"/>
  <c r="BI214" i="2"/>
  <c r="BI215" i="2"/>
  <c r="BI216" i="2"/>
  <c r="BI217" i="2"/>
  <c r="BI218" i="2"/>
  <c r="BI219" i="2"/>
  <c r="BI220" i="2"/>
  <c r="BI221" i="2"/>
  <c r="BI222" i="2"/>
  <c r="BI223" i="2"/>
  <c r="BI224" i="2"/>
  <c r="BI225" i="2"/>
  <c r="BI226" i="2"/>
  <c r="BI227" i="2"/>
  <c r="BI228" i="2"/>
  <c r="BI229" i="2"/>
  <c r="BI230" i="2"/>
  <c r="BI231" i="2"/>
  <c r="BI232" i="2"/>
  <c r="BI233" i="2"/>
  <c r="BI234" i="2"/>
  <c r="BI235" i="2"/>
  <c r="BI236" i="2"/>
  <c r="BI237" i="2"/>
  <c r="BI238" i="2"/>
  <c r="BI239" i="2"/>
  <c r="BI240" i="2"/>
  <c r="BI241" i="2"/>
  <c r="BI242" i="2"/>
  <c r="BI243" i="2"/>
  <c r="BI244" i="2"/>
  <c r="BI245" i="2"/>
  <c r="BI246" i="2"/>
  <c r="BI247" i="2"/>
  <c r="BI248" i="2"/>
  <c r="BI249" i="2"/>
  <c r="BI250" i="2"/>
  <c r="BI251" i="2"/>
  <c r="BI252" i="2"/>
  <c r="BI253" i="2"/>
  <c r="BI254" i="2"/>
  <c r="BI255" i="2"/>
  <c r="BI256" i="2"/>
  <c r="BI257" i="2"/>
  <c r="BI258" i="2"/>
  <c r="BI259" i="2"/>
  <c r="BI260" i="2"/>
  <c r="BI261" i="2"/>
  <c r="BI262" i="2"/>
  <c r="BI263" i="2"/>
  <c r="BI264" i="2"/>
  <c r="BI265" i="2"/>
  <c r="BI266" i="2"/>
  <c r="BI267" i="2"/>
  <c r="BI268" i="2"/>
  <c r="BI269" i="2"/>
  <c r="BI270" i="2"/>
  <c r="BI271" i="2"/>
  <c r="BI272" i="2"/>
  <c r="BI273" i="2"/>
  <c r="BI274" i="2"/>
  <c r="BI275" i="2"/>
  <c r="BI276" i="2"/>
  <c r="BI277" i="2"/>
  <c r="BI278" i="2"/>
  <c r="BI279" i="2"/>
  <c r="BI280" i="2"/>
  <c r="BI281" i="2"/>
  <c r="BI282" i="2"/>
  <c r="BI283" i="2"/>
  <c r="BI284" i="2"/>
  <c r="BI285" i="2"/>
  <c r="BI286" i="2"/>
  <c r="BI287" i="2"/>
  <c r="BI288" i="2"/>
  <c r="BI289" i="2"/>
  <c r="BI290" i="2"/>
  <c r="BI291" i="2"/>
  <c r="BI297" i="2"/>
  <c r="BI298" i="2"/>
  <c r="BI299" i="2"/>
  <c r="BI300" i="2"/>
  <c r="BI301" i="2"/>
  <c r="BI302" i="2"/>
  <c r="BI303" i="2"/>
  <c r="BI304" i="2"/>
  <c r="BI305" i="2"/>
  <c r="BI306" i="2"/>
  <c r="BI307" i="2"/>
  <c r="BI308" i="2"/>
  <c r="BI309" i="2"/>
  <c r="BI310" i="2"/>
  <c r="BI311" i="2"/>
  <c r="BI312" i="2"/>
  <c r="BI313" i="2"/>
  <c r="BI314" i="2"/>
  <c r="BI315" i="2"/>
  <c r="BI316" i="2"/>
  <c r="BI317" i="2"/>
  <c r="BI318" i="2"/>
  <c r="BI319" i="2"/>
  <c r="BI320" i="2"/>
  <c r="BI321" i="2"/>
  <c r="BI412" i="2"/>
  <c r="BI322" i="2"/>
  <c r="BI323" i="2"/>
  <c r="BI324" i="2"/>
  <c r="BI325" i="2"/>
  <c r="BI326" i="2"/>
  <c r="BI327" i="2"/>
  <c r="BI328" i="2"/>
  <c r="BI329" i="2"/>
  <c r="BI330" i="2"/>
  <c r="BI331" i="2"/>
  <c r="BI332" i="2"/>
  <c r="BI333" i="2"/>
  <c r="BI334" i="2"/>
  <c r="BI335" i="2"/>
  <c r="BI336" i="2"/>
  <c r="BI337" i="2"/>
  <c r="BI338" i="2"/>
  <c r="BI339" i="2"/>
  <c r="BI340" i="2"/>
  <c r="BI341" i="2"/>
  <c r="BI342" i="2"/>
  <c r="BI343" i="2"/>
  <c r="BI344" i="2"/>
  <c r="BI345" i="2"/>
  <c r="BI346" i="2"/>
  <c r="BI347" i="2"/>
  <c r="BI348" i="2"/>
  <c r="BI349" i="2"/>
  <c r="BI350" i="2"/>
  <c r="BI351" i="2"/>
  <c r="BI352" i="2"/>
  <c r="BI353" i="2"/>
  <c r="BI354" i="2"/>
  <c r="BI355" i="2"/>
  <c r="BI356" i="2"/>
  <c r="BI357" i="2"/>
  <c r="BI358" i="2"/>
  <c r="BI359" i="2"/>
  <c r="BI360" i="2"/>
  <c r="BI361" i="2"/>
  <c r="BI362" i="2"/>
  <c r="BI363" i="2"/>
  <c r="BI364" i="2"/>
  <c r="BI365" i="2"/>
  <c r="BI366" i="2"/>
  <c r="BI367" i="2"/>
  <c r="BI368" i="2"/>
  <c r="BI369" i="2"/>
  <c r="BI370" i="2"/>
  <c r="BI371" i="2"/>
  <c r="BI372" i="2"/>
  <c r="BI373" i="2"/>
  <c r="BI374" i="2"/>
  <c r="BI375" i="2"/>
  <c r="BI376" i="2"/>
  <c r="BI377" i="2"/>
  <c r="BI378" i="2"/>
  <c r="BI379" i="2"/>
  <c r="BI380" i="2"/>
  <c r="BI381" i="2"/>
  <c r="BI382" i="2"/>
  <c r="BI383" i="2"/>
  <c r="BI384" i="2"/>
  <c r="BI385" i="2"/>
  <c r="BI386" i="2"/>
  <c r="BI387" i="2"/>
  <c r="BI388" i="2"/>
  <c r="BI389" i="2"/>
  <c r="BI390" i="2"/>
  <c r="BI391" i="2"/>
  <c r="BI392" i="2"/>
  <c r="BI393" i="2"/>
  <c r="BI394" i="2"/>
  <c r="BI395" i="2"/>
  <c r="BI396" i="2"/>
  <c r="BI397" i="2"/>
  <c r="BI398" i="2"/>
  <c r="BI399" i="2"/>
  <c r="BI400" i="2"/>
  <c r="BI401" i="2"/>
  <c r="BI402" i="2"/>
  <c r="BI403" i="2"/>
  <c r="BI404" i="2"/>
  <c r="BI405" i="2"/>
  <c r="BI406" i="2"/>
  <c r="BI407" i="2"/>
  <c r="BI408" i="2"/>
  <c r="BI409" i="2"/>
  <c r="BI410" i="2"/>
  <c r="BI411" i="2"/>
  <c r="BI413" i="2"/>
  <c r="BI414" i="2"/>
  <c r="BI415" i="2"/>
  <c r="BI416" i="2"/>
  <c r="BI417" i="2"/>
  <c r="BI418" i="2"/>
  <c r="BI419" i="2"/>
  <c r="BI420" i="2"/>
  <c r="BI423" i="2"/>
  <c r="BI421" i="2"/>
  <c r="BI422" i="2"/>
  <c r="BI424" i="2"/>
  <c r="BI425" i="2"/>
  <c r="BI426" i="2"/>
  <c r="BI427" i="2"/>
  <c r="BI428" i="2"/>
  <c r="BI429" i="2"/>
  <c r="BI430" i="2"/>
  <c r="BI431" i="2"/>
  <c r="BI432" i="2"/>
  <c r="BI433" i="2"/>
  <c r="BI434" i="2"/>
  <c r="BI435" i="2"/>
  <c r="BI436" i="2"/>
  <c r="BI437" i="2"/>
  <c r="BI438" i="2"/>
  <c r="BI439" i="2"/>
  <c r="BI440" i="2"/>
  <c r="BI441" i="2"/>
  <c r="BI442" i="2"/>
  <c r="BI443" i="2"/>
  <c r="BI444" i="2"/>
  <c r="BI445" i="2"/>
  <c r="BI446" i="2"/>
  <c r="BI447" i="2"/>
  <c r="BI448" i="2"/>
  <c r="BI449" i="2"/>
  <c r="BI450" i="2"/>
  <c r="BI451" i="2"/>
  <c r="BI452" i="2"/>
  <c r="BI453" i="2"/>
  <c r="BI454" i="2"/>
  <c r="BI455" i="2"/>
  <c r="BI456" i="2"/>
  <c r="BI457" i="2"/>
  <c r="BI458" i="2"/>
  <c r="BI459" i="2"/>
  <c r="BI460" i="2"/>
  <c r="BI461" i="2"/>
  <c r="BI462" i="2"/>
  <c r="BI463" i="2"/>
  <c r="BI464" i="2"/>
  <c r="BI465" i="2"/>
  <c r="BI466" i="2"/>
  <c r="BI467" i="2"/>
  <c r="BI468" i="2"/>
  <c r="BI469" i="2"/>
  <c r="BI470" i="2"/>
  <c r="BI471" i="2"/>
  <c r="BI472" i="2"/>
  <c r="BI473" i="2"/>
  <c r="BI474" i="2"/>
  <c r="BI475" i="2"/>
  <c r="BI476" i="2"/>
  <c r="BI477" i="2"/>
  <c r="BI478" i="2"/>
  <c r="BI479" i="2"/>
  <c r="BI480" i="2"/>
  <c r="BI481" i="2"/>
  <c r="BI482" i="2"/>
  <c r="BI483" i="2"/>
  <c r="BI484" i="2"/>
  <c r="BI485" i="2"/>
  <c r="BI486" i="2"/>
  <c r="BI487" i="2"/>
  <c r="BI488" i="2"/>
  <c r="BI489" i="2"/>
  <c r="BI490" i="2"/>
  <c r="BI491" i="2"/>
  <c r="BI492" i="2"/>
  <c r="BI493" i="2"/>
  <c r="BI494" i="2"/>
  <c r="BI495" i="2"/>
  <c r="BI496" i="2"/>
  <c r="BI498" i="2"/>
  <c r="BI499" i="2"/>
  <c r="BI500" i="2"/>
  <c r="BI501" i="2"/>
  <c r="BI502" i="2"/>
  <c r="BI503" i="2"/>
  <c r="BI504" i="2"/>
  <c r="BI505" i="2"/>
  <c r="BI506" i="2"/>
  <c r="BI507" i="2"/>
  <c r="BI508" i="2"/>
  <c r="BI509" i="2"/>
  <c r="BI510" i="2"/>
  <c r="BI511" i="2"/>
  <c r="BI512" i="2"/>
  <c r="BI513" i="2"/>
  <c r="BI514" i="2"/>
  <c r="BI515" i="2"/>
  <c r="BI516" i="2"/>
  <c r="BI517" i="2"/>
  <c r="BI518" i="2"/>
  <c r="BI519" i="2"/>
  <c r="BI520" i="2"/>
  <c r="BI521" i="2"/>
  <c r="BI522" i="2"/>
  <c r="BI523" i="2"/>
  <c r="BI524" i="2"/>
  <c r="BI525" i="2"/>
  <c r="BI526" i="2"/>
  <c r="BI527" i="2"/>
  <c r="BI528" i="2"/>
  <c r="BI529" i="2"/>
  <c r="BI530" i="2"/>
  <c r="BI531" i="2"/>
  <c r="BI532" i="2"/>
  <c r="BI533" i="2"/>
  <c r="BI534" i="2"/>
  <c r="BI535" i="2"/>
  <c r="BI536" i="2"/>
  <c r="BI537" i="2"/>
  <c r="BI538" i="2"/>
  <c r="BI539" i="2"/>
  <c r="BI540" i="2"/>
  <c r="BI541" i="2"/>
  <c r="BI542" i="2"/>
  <c r="BI543" i="2"/>
  <c r="BI544" i="2"/>
  <c r="BI545" i="2"/>
  <c r="BI546" i="2"/>
  <c r="BI547" i="2"/>
  <c r="BI548" i="2"/>
  <c r="BI549" i="2"/>
  <c r="BI550" i="2"/>
  <c r="BI551" i="2"/>
  <c r="BI552" i="2"/>
  <c r="BI553" i="2"/>
  <c r="BI497" i="2"/>
  <c r="BI554" i="2"/>
  <c r="BI555" i="2"/>
  <c r="BI556" i="2"/>
  <c r="BI557" i="2"/>
  <c r="BI558" i="2"/>
  <c r="BI559" i="2"/>
  <c r="BI560" i="2"/>
  <c r="BI561" i="2"/>
  <c r="BI562" i="2"/>
  <c r="BI563" i="2"/>
  <c r="BI564" i="2"/>
  <c r="BI565" i="2"/>
  <c r="BI566" i="2"/>
  <c r="BI567" i="2"/>
  <c r="BI568" i="2"/>
  <c r="BI569" i="2"/>
  <c r="BI570" i="2"/>
  <c r="BI571" i="2"/>
  <c r="BI572" i="2"/>
  <c r="BI573" i="2"/>
  <c r="BI574" i="2"/>
  <c r="BI292" i="2"/>
  <c r="BI293" i="2"/>
  <c r="BI294" i="2"/>
  <c r="BI295" i="2"/>
  <c r="BI296" i="2"/>
  <c r="BI575" i="2"/>
  <c r="BI576" i="2"/>
  <c r="BI577" i="2"/>
  <c r="BI578" i="2"/>
  <c r="BI579" i="2"/>
  <c r="BI580" i="2"/>
  <c r="BI581" i="2"/>
  <c r="BI586" i="2"/>
  <c r="BI587" i="2"/>
  <c r="BI588" i="2"/>
  <c r="BI589" i="2"/>
  <c r="BI590" i="2"/>
  <c r="BI591" i="2"/>
  <c r="BI592" i="2"/>
  <c r="BI593" i="2"/>
  <c r="BI594" i="2"/>
  <c r="BI595" i="2"/>
  <c r="BI596" i="2"/>
  <c r="BI597" i="2"/>
  <c r="BI598" i="2"/>
  <c r="BI599" i="2"/>
  <c r="BI600" i="2"/>
  <c r="BI601" i="2"/>
  <c r="BI602" i="2"/>
  <c r="BI603" i="2"/>
  <c r="BI604" i="2"/>
  <c r="BI605" i="2"/>
  <c r="BI606" i="2"/>
  <c r="BI607" i="2"/>
  <c r="BI608" i="2"/>
  <c r="BI609" i="2"/>
  <c r="BI610" i="2"/>
  <c r="BI611" i="2"/>
  <c r="BI612" i="2"/>
  <c r="BI613" i="2"/>
  <c r="BI614" i="2"/>
  <c r="BI620" i="2"/>
  <c r="BI621" i="2"/>
  <c r="BI622" i="2"/>
  <c r="BI623" i="2"/>
  <c r="BI624" i="2"/>
  <c r="BI625" i="2"/>
  <c r="BI626" i="2"/>
  <c r="BI632" i="2"/>
  <c r="BI627" i="2"/>
  <c r="BI628" i="2"/>
  <c r="BI629" i="2"/>
  <c r="BI630" i="2"/>
  <c r="BI631" i="2"/>
  <c r="BI633" i="2"/>
  <c r="BI634" i="2"/>
  <c r="BI635" i="2"/>
  <c r="BI615" i="2"/>
  <c r="BI616" i="2"/>
  <c r="BI617" i="2"/>
  <c r="BI618" i="2"/>
  <c r="BI619" i="2"/>
  <c r="BI636" i="2"/>
  <c r="BI637" i="2"/>
  <c r="BI639" i="2"/>
  <c r="BI640" i="2"/>
  <c r="BI641" i="2"/>
  <c r="BI642" i="2"/>
  <c r="BI643" i="2"/>
  <c r="BI644" i="2"/>
  <c r="BI645" i="2"/>
  <c r="BI646" i="2"/>
  <c r="BI647" i="2"/>
  <c r="BI648" i="2"/>
  <c r="BI649" i="2"/>
  <c r="BI650" i="2"/>
  <c r="BI651" i="2"/>
  <c r="BI638" i="2"/>
  <c r="BI652" i="2"/>
  <c r="BI653" i="2"/>
  <c r="BI654" i="2"/>
  <c r="BI655" i="2"/>
  <c r="BI656" i="2"/>
  <c r="BI657" i="2"/>
  <c r="BI658" i="2"/>
  <c r="BI659" i="2"/>
  <c r="BI660" i="2"/>
  <c r="BI661" i="2"/>
  <c r="BI662" i="2"/>
  <c r="BI663" i="2"/>
  <c r="BI664" i="2"/>
  <c r="BI665" i="2"/>
  <c r="BI666" i="2"/>
  <c r="BI667" i="2"/>
  <c r="BI668" i="2"/>
  <c r="BI669" i="2"/>
  <c r="BI670" i="2"/>
  <c r="BI671" i="2"/>
  <c r="BI672" i="2"/>
  <c r="BI673" i="2"/>
  <c r="BI674" i="2"/>
  <c r="BI675" i="2"/>
  <c r="BI677" i="2"/>
  <c r="BI678" i="2"/>
  <c r="BI679" i="2"/>
  <c r="BI680" i="2"/>
  <c r="BI681" i="2"/>
  <c r="BI682" i="2"/>
  <c r="BI683" i="2"/>
  <c r="BI684" i="2"/>
  <c r="BI685" i="2"/>
  <c r="BI686" i="2"/>
  <c r="BI687" i="2"/>
  <c r="BI688" i="2"/>
  <c r="BI676" i="2"/>
  <c r="BI689" i="2"/>
  <c r="BI690" i="2"/>
  <c r="BI691" i="2"/>
  <c r="BI692" i="2"/>
  <c r="BI693" i="2"/>
  <c r="BI694" i="2"/>
  <c r="BI695" i="2"/>
  <c r="BI696" i="2"/>
  <c r="BI697" i="2"/>
  <c r="BI698" i="2"/>
  <c r="BI699" i="2"/>
  <c r="BI700" i="2"/>
  <c r="BI701" i="2"/>
  <c r="BI702" i="2"/>
  <c r="BI703" i="2"/>
  <c r="BI705" i="2"/>
  <c r="BI706" i="2"/>
  <c r="BI707" i="2"/>
  <c r="BI708" i="2"/>
  <c r="BI709" i="2"/>
  <c r="BI710" i="2"/>
  <c r="BI711" i="2"/>
  <c r="BI712" i="2"/>
  <c r="BI713" i="2"/>
  <c r="BI714" i="2"/>
  <c r="BI715" i="2"/>
  <c r="BI716" i="2"/>
  <c r="BI717" i="2"/>
  <c r="BI718" i="2"/>
  <c r="BI719" i="2"/>
  <c r="BI720" i="2"/>
  <c r="BI721" i="2"/>
  <c r="BI722" i="2"/>
  <c r="BI723" i="2"/>
  <c r="BI724" i="2"/>
  <c r="BI725" i="2"/>
  <c r="BI726" i="2"/>
  <c r="BI727" i="2"/>
  <c r="BI728" i="2"/>
  <c r="BI729" i="2"/>
  <c r="BI704" i="2"/>
  <c r="BI730" i="2"/>
  <c r="BI731" i="2"/>
  <c r="BI732" i="2"/>
  <c r="BI733" i="2"/>
  <c r="BI734" i="2"/>
  <c r="BI735" i="2"/>
  <c r="BI736" i="2"/>
  <c r="BI737" i="2"/>
  <c r="BI738" i="2"/>
  <c r="BI739" i="2"/>
  <c r="BI740" i="2"/>
  <c r="BI741" i="2"/>
  <c r="BI742" i="2"/>
  <c r="BI743" i="2"/>
  <c r="BI744" i="2"/>
  <c r="BI745" i="2"/>
  <c r="BI746" i="2"/>
  <c r="BI747" i="2"/>
  <c r="BI748" i="2"/>
  <c r="BI749" i="2"/>
  <c r="BI750" i="2"/>
  <c r="BI751" i="2"/>
  <c r="BI752" i="2"/>
  <c r="BI753" i="2"/>
  <c r="BI754" i="2"/>
  <c r="BI755" i="2"/>
  <c r="BI756" i="2"/>
  <c r="BI757" i="2"/>
  <c r="BI758" i="2"/>
  <c r="BI759" i="2"/>
  <c r="BI760" i="2"/>
  <c r="BI761" i="2"/>
  <c r="BI762" i="2"/>
  <c r="BI763" i="2"/>
  <c r="BI764" i="2"/>
  <c r="BI765" i="2"/>
  <c r="BI766" i="2"/>
  <c r="BI767" i="2"/>
  <c r="BI768" i="2"/>
  <c r="BI769" i="2"/>
  <c r="BI770" i="2"/>
  <c r="BI771" i="2"/>
  <c r="BI772" i="2"/>
  <c r="BI773" i="2"/>
  <c r="BI774" i="2"/>
  <c r="BI775" i="2"/>
  <c r="BI776" i="2"/>
  <c r="BI777" i="2"/>
  <c r="BI778" i="2"/>
  <c r="BI779" i="2"/>
  <c r="BI780" i="2"/>
  <c r="BI781" i="2"/>
  <c r="BI782" i="2"/>
  <c r="BI783" i="2"/>
  <c r="BI784" i="2"/>
  <c r="BI785" i="2"/>
  <c r="BI786" i="2"/>
  <c r="BI787" i="2"/>
  <c r="BI788" i="2"/>
  <c r="BI789" i="2"/>
  <c r="BI790" i="2"/>
  <c r="BI791" i="2"/>
  <c r="BI792" i="2"/>
  <c r="BI793" i="2"/>
  <c r="BI794" i="2"/>
  <c r="BI795" i="2"/>
  <c r="BI796" i="2"/>
  <c r="BI797" i="2"/>
  <c r="BI798" i="2"/>
  <c r="BI799" i="2"/>
  <c r="BI800" i="2"/>
  <c r="BI801" i="2"/>
  <c r="BI802" i="2"/>
  <c r="BI803" i="2"/>
  <c r="BI804" i="2"/>
  <c r="BI805" i="2"/>
  <c r="BI806" i="2"/>
  <c r="BI807" i="2"/>
  <c r="BI1169" i="2"/>
  <c r="BI1170" i="2"/>
  <c r="BI1171" i="2"/>
  <c r="BI1172" i="2"/>
  <c r="BI808" i="2"/>
  <c r="BI809" i="2"/>
  <c r="BI810" i="2"/>
  <c r="BI811" i="2"/>
  <c r="BI812" i="2"/>
  <c r="BI813" i="2"/>
  <c r="BI814" i="2"/>
  <c r="BI815" i="2"/>
  <c r="BI816" i="2"/>
  <c r="BI817" i="2"/>
  <c r="BI818" i="2"/>
  <c r="BI819" i="2"/>
  <c r="BI820" i="2"/>
  <c r="BI821" i="2"/>
  <c r="BI822" i="2"/>
  <c r="BI823" i="2"/>
  <c r="BI824" i="2"/>
  <c r="BI825" i="2"/>
  <c r="BI826" i="2"/>
  <c r="BI827" i="2"/>
  <c r="BI828" i="2"/>
  <c r="BI829" i="2"/>
  <c r="BI830" i="2"/>
  <c r="BI831" i="2"/>
  <c r="BI832" i="2"/>
  <c r="BI833" i="2"/>
  <c r="BI834" i="2"/>
  <c r="BI835" i="2"/>
  <c r="BI836" i="2"/>
  <c r="BI837" i="2"/>
  <c r="BI838" i="2"/>
  <c r="BI839" i="2"/>
  <c r="BI840" i="2"/>
  <c r="BI841" i="2"/>
  <c r="BI842" i="2"/>
  <c r="BI843" i="2"/>
  <c r="BI844" i="2"/>
  <c r="BI845" i="2"/>
  <c r="BI846" i="2"/>
  <c r="BI847" i="2"/>
  <c r="BI848" i="2"/>
  <c r="BI849" i="2"/>
  <c r="BI850" i="2"/>
  <c r="BI851" i="2"/>
  <c r="BI852" i="2"/>
  <c r="BI853" i="2"/>
  <c r="BI854" i="2"/>
  <c r="BI855" i="2"/>
  <c r="BI856" i="2"/>
  <c r="BI857" i="2"/>
  <c r="BI858" i="2"/>
  <c r="BI859" i="2"/>
  <c r="BI860" i="2"/>
  <c r="BI861" i="2"/>
  <c r="BI862" i="2"/>
  <c r="BI863" i="2"/>
  <c r="BI864" i="2"/>
  <c r="BI865" i="2"/>
  <c r="BI866" i="2"/>
  <c r="BI867" i="2"/>
  <c r="BI868" i="2"/>
  <c r="BI869" i="2"/>
  <c r="BI870" i="2"/>
  <c r="BI871" i="2"/>
  <c r="BI872" i="2"/>
  <c r="BI873" i="2"/>
  <c r="BI874" i="2"/>
  <c r="BI875" i="2"/>
  <c r="BI876" i="2"/>
  <c r="BI877" i="2"/>
  <c r="BI878" i="2"/>
  <c r="BI879" i="2"/>
  <c r="BI880" i="2"/>
  <c r="BI881" i="2"/>
  <c r="BI882" i="2"/>
  <c r="BI883" i="2"/>
  <c r="BI884" i="2"/>
  <c r="BI885" i="2"/>
  <c r="BI886" i="2"/>
  <c r="BI888" i="2"/>
  <c r="BI889" i="2"/>
  <c r="BI890" i="2"/>
  <c r="BI891" i="2"/>
  <c r="BI892" i="2"/>
  <c r="BI893" i="2"/>
  <c r="BI894" i="2"/>
  <c r="BI895" i="2"/>
  <c r="BI896" i="2"/>
  <c r="BI897" i="2"/>
  <c r="BI898" i="2"/>
  <c r="BI899" i="2"/>
  <c r="BI900" i="2"/>
  <c r="BI901" i="2"/>
  <c r="BI902" i="2"/>
  <c r="BI903" i="2"/>
  <c r="BI904" i="2"/>
  <c r="BI905" i="2"/>
  <c r="BI906" i="2"/>
  <c r="BI907" i="2"/>
  <c r="BI908" i="2"/>
  <c r="BI909" i="2"/>
  <c r="BI910" i="2"/>
  <c r="BI911" i="2"/>
  <c r="BI912" i="2"/>
  <c r="BI913" i="2"/>
  <c r="BI914" i="2"/>
  <c r="BI915" i="2"/>
  <c r="BI916" i="2"/>
  <c r="BI917" i="2"/>
  <c r="BI918" i="2"/>
  <c r="BI887" i="2"/>
  <c r="BI919" i="2"/>
  <c r="BI920" i="2"/>
  <c r="BI921" i="2"/>
  <c r="BI922" i="2"/>
  <c r="BI923" i="2"/>
  <c r="BI924" i="2"/>
  <c r="BI925" i="2"/>
  <c r="BI926" i="2"/>
  <c r="BI927" i="2"/>
  <c r="BI928" i="2"/>
  <c r="BI929" i="2"/>
  <c r="BI930" i="2"/>
  <c r="BI931" i="2"/>
  <c r="BI932" i="2"/>
  <c r="BI934" i="2"/>
  <c r="BI933" i="2"/>
  <c r="BI935" i="2"/>
  <c r="BI936" i="2"/>
  <c r="BI937" i="2"/>
  <c r="BI938" i="2"/>
  <c r="BI939" i="2"/>
  <c r="BI940" i="2"/>
  <c r="BI941" i="2"/>
  <c r="BI942" i="2"/>
  <c r="BI943" i="2"/>
  <c r="BI944" i="2"/>
  <c r="BI945" i="2"/>
  <c r="BI946" i="2"/>
  <c r="BI947" i="2"/>
  <c r="BI948" i="2"/>
  <c r="BI949" i="2"/>
  <c r="BI950" i="2"/>
  <c r="BI951" i="2"/>
  <c r="BI952" i="2"/>
  <c r="BI953" i="2"/>
  <c r="BI954" i="2"/>
  <c r="BI955" i="2"/>
  <c r="BI956" i="2"/>
  <c r="BI957" i="2"/>
  <c r="BI958" i="2"/>
  <c r="BI959" i="2"/>
  <c r="BI960" i="2"/>
  <c r="BI961" i="2"/>
  <c r="BI962" i="2"/>
  <c r="BI963" i="2"/>
  <c r="BI964" i="2"/>
  <c r="BI965" i="2"/>
  <c r="BI966" i="2"/>
  <c r="BI967" i="2"/>
  <c r="BI968" i="2"/>
  <c r="BI969" i="2"/>
  <c r="BI970" i="2"/>
  <c r="BI971" i="2"/>
  <c r="BI972" i="2"/>
  <c r="BI973" i="2"/>
  <c r="BI974" i="2"/>
  <c r="BI975" i="2"/>
  <c r="BI976" i="2"/>
  <c r="BI977" i="2"/>
  <c r="BI978" i="2"/>
  <c r="BI979" i="2"/>
  <c r="BI980" i="2"/>
  <c r="BI981" i="2"/>
  <c r="BI982" i="2"/>
  <c r="BI983" i="2"/>
  <c r="BI984" i="2"/>
  <c r="BI985" i="2"/>
  <c r="BI986" i="2"/>
  <c r="BI987" i="2"/>
  <c r="BI988" i="2"/>
  <c r="BI989" i="2"/>
  <c r="BI990" i="2"/>
  <c r="BI991" i="2"/>
  <c r="BI992" i="2"/>
  <c r="BI993" i="2"/>
  <c r="BI994" i="2"/>
  <c r="BI995" i="2"/>
  <c r="BI996" i="2"/>
  <c r="BI997" i="2"/>
  <c r="BI998" i="2"/>
  <c r="BI999" i="2"/>
  <c r="BI1000" i="2"/>
  <c r="BI1002" i="2"/>
  <c r="BI1003" i="2"/>
  <c r="BI1004" i="2"/>
  <c r="BI1007" i="2"/>
  <c r="BI1008" i="2"/>
  <c r="BI1009" i="2"/>
  <c r="BI1005" i="2"/>
  <c r="BI1006" i="2"/>
  <c r="BI1010" i="2"/>
  <c r="BI1011" i="2"/>
  <c r="BI1013" i="2"/>
  <c r="BI1016" i="2"/>
  <c r="BI1017" i="2"/>
  <c r="BI1018" i="2"/>
  <c r="BI1019" i="2"/>
  <c r="BI1020" i="2"/>
  <c r="BI1012" i="2"/>
  <c r="BI1014" i="2"/>
  <c r="BI1015" i="2"/>
  <c r="BI1021" i="2"/>
  <c r="BI1022" i="2"/>
  <c r="BI1023" i="2"/>
  <c r="BI1024" i="2"/>
  <c r="BI1025" i="2"/>
  <c r="BI1026" i="2"/>
  <c r="BI1027" i="2"/>
  <c r="BI1028" i="2"/>
  <c r="BI1029" i="2"/>
  <c r="BI1030" i="2"/>
  <c r="BI1031" i="2"/>
  <c r="BI1032" i="2"/>
  <c r="BI1033" i="2"/>
  <c r="BI1034" i="2"/>
  <c r="BI1035" i="2"/>
  <c r="BI1036" i="2"/>
  <c r="BI1037" i="2"/>
  <c r="BI1038" i="2"/>
  <c r="BI1039" i="2"/>
  <c r="BI1040" i="2"/>
  <c r="BI1041" i="2"/>
  <c r="BI1042" i="2"/>
  <c r="BI1043" i="2"/>
  <c r="BI1044" i="2"/>
  <c r="BI1045" i="2"/>
  <c r="BI1046" i="2"/>
  <c r="BI1047" i="2"/>
  <c r="BI1048" i="2"/>
  <c r="BI1049" i="2"/>
  <c r="BI1051" i="2"/>
  <c r="BI1052" i="2"/>
  <c r="BI1053" i="2"/>
  <c r="BI1054" i="2"/>
  <c r="BI1055" i="2"/>
  <c r="BI1056" i="2"/>
  <c r="BI1057" i="2"/>
  <c r="BI1058" i="2"/>
  <c r="BI1059" i="2"/>
  <c r="BI1060" i="2"/>
  <c r="BI1061" i="2"/>
  <c r="BI1062" i="2"/>
  <c r="BI1063" i="2"/>
  <c r="BI1064" i="2"/>
  <c r="BI1065" i="2"/>
  <c r="BI1066" i="2"/>
  <c r="BI1067" i="2"/>
  <c r="BI1068" i="2"/>
  <c r="BI1050" i="2"/>
  <c r="BI1069" i="2"/>
  <c r="BI1070" i="2"/>
  <c r="BI1071" i="2"/>
  <c r="BI1072" i="2"/>
  <c r="BI1073" i="2"/>
  <c r="BI1074" i="2"/>
  <c r="BI1075" i="2"/>
  <c r="BI1076" i="2"/>
  <c r="BI1077" i="2"/>
  <c r="BI1078" i="2"/>
  <c r="BI1079" i="2"/>
  <c r="BI1080" i="2"/>
  <c r="BI1081" i="2"/>
  <c r="BI1082" i="2"/>
  <c r="BI1083" i="2"/>
  <c r="BI1084" i="2"/>
  <c r="BI1085" i="2"/>
  <c r="BI1086" i="2"/>
  <c r="BI1087" i="2"/>
  <c r="BI1088" i="2"/>
  <c r="BI1089" i="2"/>
  <c r="BI1090" i="2"/>
  <c r="BI1091" i="2"/>
  <c r="BI1092" i="2"/>
  <c r="BI1093" i="2"/>
  <c r="BI1094" i="2"/>
  <c r="BI1095" i="2"/>
  <c r="BI1096" i="2"/>
  <c r="BI1097" i="2"/>
  <c r="BI1098" i="2"/>
  <c r="BI1099" i="2"/>
  <c r="BI1100" i="2"/>
  <c r="BI1101" i="2"/>
  <c r="BI1102" i="2"/>
  <c r="BI1103" i="2"/>
  <c r="BI1104" i="2"/>
  <c r="BI1105" i="2"/>
  <c r="BI1106" i="2"/>
  <c r="BI1107" i="2"/>
  <c r="BI1108" i="2"/>
  <c r="BI1109" i="2"/>
  <c r="BI1110" i="2"/>
  <c r="BI1111" i="2"/>
  <c r="BI1112" i="2"/>
  <c r="BI1113" i="2"/>
  <c r="BI1114" i="2"/>
  <c r="BI1115" i="2"/>
  <c r="BI1116" i="2"/>
  <c r="BI1117" i="2"/>
  <c r="BI1118" i="2"/>
  <c r="BI1119" i="2"/>
  <c r="BI1120" i="2"/>
  <c r="BI1121" i="2"/>
  <c r="BI1123" i="2"/>
  <c r="BI1124" i="2"/>
  <c r="BI1125" i="2"/>
  <c r="BI1126" i="2"/>
  <c r="BI1127" i="2"/>
  <c r="BI1128" i="2"/>
  <c r="BI1129" i="2"/>
  <c r="BI1130" i="2"/>
  <c r="BI1131" i="2"/>
  <c r="BI1132" i="2"/>
  <c r="BI1133" i="2"/>
  <c r="BI1122" i="2"/>
  <c r="BI1134" i="2"/>
  <c r="BI1135" i="2"/>
  <c r="BI1136" i="2"/>
  <c r="BI1137" i="2"/>
  <c r="BI1138" i="2"/>
  <c r="BI1139" i="2"/>
  <c r="BI1140" i="2"/>
  <c r="BI1141" i="2"/>
  <c r="BI1142" i="2"/>
  <c r="BI1143" i="2"/>
  <c r="BI1144" i="2"/>
  <c r="BI1145" i="2"/>
  <c r="BI1146" i="2"/>
  <c r="BI1147" i="2"/>
  <c r="BI1148" i="2"/>
  <c r="BI1149" i="2"/>
  <c r="BI1150" i="2"/>
  <c r="BI1151" i="2"/>
  <c r="BI1152" i="2"/>
  <c r="BI1153" i="2"/>
  <c r="BI1154" i="2"/>
  <c r="BI1155" i="2"/>
  <c r="BI1156" i="2"/>
  <c r="BI1157" i="2"/>
  <c r="BI1158" i="2"/>
  <c r="BI1159" i="2"/>
  <c r="BI1160" i="2"/>
  <c r="BI1161" i="2"/>
  <c r="BI1162" i="2"/>
  <c r="BI1163" i="2"/>
  <c r="BI1164" i="2"/>
  <c r="BI1165" i="2"/>
  <c r="BI1166" i="2"/>
  <c r="BI1167" i="2"/>
  <c r="BI1168" i="2"/>
  <c r="BI1001" i="2"/>
  <c r="BI1173" i="2"/>
  <c r="BI1174" i="2"/>
  <c r="BI1175" i="2"/>
  <c r="BI1176" i="2"/>
  <c r="BI1177" i="2"/>
  <c r="BI1178" i="2"/>
  <c r="BI1179" i="2"/>
  <c r="BI1180" i="2"/>
  <c r="BI1181" i="2"/>
  <c r="BI1182" i="2"/>
  <c r="BI1183" i="2"/>
  <c r="BI1184" i="2"/>
  <c r="BI1185" i="2"/>
  <c r="BI1186" i="2"/>
  <c r="BI1187" i="2"/>
  <c r="BI1188" i="2"/>
  <c r="BI1189" i="2"/>
  <c r="BI1190" i="2"/>
  <c r="BI1191" i="2"/>
  <c r="BI1192" i="2"/>
  <c r="BI1193" i="2"/>
  <c r="BI1194" i="2"/>
  <c r="BI1195" i="2"/>
  <c r="BI1196" i="2"/>
  <c r="BI1197" i="2"/>
  <c r="BI1198" i="2"/>
  <c r="BI1199" i="2"/>
  <c r="BI1200" i="2"/>
  <c r="BI1201" i="2"/>
  <c r="BI1202" i="2"/>
  <c r="BI1203" i="2"/>
  <c r="BI1204" i="2"/>
  <c r="BI1205" i="2"/>
  <c r="BI1206" i="2"/>
  <c r="BI1207" i="2"/>
  <c r="BI1208" i="2"/>
  <c r="BI1209" i="2"/>
  <c r="BI1210" i="2"/>
  <c r="BI1211" i="2"/>
  <c r="BI1212" i="2"/>
  <c r="BI1213" i="2"/>
  <c r="BI1214" i="2"/>
  <c r="BI1215" i="2"/>
  <c r="BI1216" i="2"/>
  <c r="BI1217" i="2"/>
  <c r="BI1218" i="2"/>
  <c r="BI1219" i="2"/>
  <c r="BI1220" i="2"/>
  <c r="BI1221" i="2"/>
  <c r="BI1222" i="2"/>
  <c r="BI1223" i="2"/>
  <c r="BI1224" i="2"/>
  <c r="BI1225" i="2"/>
  <c r="BI1226" i="2"/>
  <c r="BI1227" i="2"/>
  <c r="BI1228" i="2"/>
  <c r="BI1229" i="2"/>
  <c r="BI1230" i="2"/>
  <c r="BI1231" i="2"/>
  <c r="BI1232" i="2"/>
  <c r="BI1233" i="2"/>
  <c r="BI1234" i="2"/>
  <c r="BI1235" i="2"/>
  <c r="BI1236" i="2"/>
  <c r="BI1237" i="2"/>
  <c r="BI1238" i="2"/>
  <c r="BI1239" i="2"/>
  <c r="BI1240" i="2"/>
  <c r="BI1241" i="2"/>
  <c r="BI1242" i="2"/>
  <c r="BI1243" i="2"/>
  <c r="BI1244" i="2"/>
  <c r="BI1245" i="2"/>
  <c r="BI1246" i="2"/>
  <c r="BI1247" i="2"/>
  <c r="BI1248" i="2"/>
  <c r="BI1249" i="2"/>
  <c r="BI1250" i="2"/>
  <c r="BI1251" i="2"/>
  <c r="BI1252" i="2"/>
  <c r="BI1253" i="2"/>
  <c r="BI1256" i="2"/>
  <c r="BI1257" i="2"/>
  <c r="BI1258" i="2"/>
  <c r="BI1259" i="2"/>
  <c r="BI1260" i="2"/>
  <c r="BI1261" i="2"/>
  <c r="BI1262" i="2"/>
  <c r="BI1263" i="2"/>
  <c r="BI1264" i="2"/>
  <c r="BI1265" i="2"/>
  <c r="BI1266" i="2"/>
  <c r="BI1267" i="2"/>
  <c r="BI1268" i="2"/>
  <c r="BI1269" i="2"/>
  <c r="BI1270" i="2"/>
  <c r="BI1271" i="2"/>
  <c r="BI1272" i="2"/>
  <c r="BI1273" i="2"/>
  <c r="BI1274" i="2"/>
  <c r="BI1275" i="2"/>
  <c r="BI1276" i="2"/>
  <c r="BI1277" i="2"/>
  <c r="BI1278" i="2"/>
  <c r="BI1254" i="2"/>
  <c r="BI1255" i="2"/>
  <c r="BI1279" i="2"/>
  <c r="BI1280" i="2"/>
  <c r="BI1281" i="2"/>
  <c r="BI1282" i="2"/>
  <c r="BI1283" i="2"/>
  <c r="BI1286" i="2"/>
  <c r="BI1284" i="2"/>
  <c r="BI1285" i="2"/>
  <c r="BI1287" i="2"/>
  <c r="BI1288" i="2"/>
  <c r="BI1289" i="2"/>
  <c r="BI1290" i="2"/>
  <c r="BI1291" i="2"/>
  <c r="BI1292" i="2"/>
  <c r="BI1293" i="2"/>
  <c r="BI1294" i="2"/>
  <c r="BI1295" i="2"/>
  <c r="BI1296" i="2"/>
  <c r="BI1297" i="2"/>
  <c r="BI1298" i="2"/>
  <c r="BI1299" i="2"/>
  <c r="BI1300" i="2"/>
  <c r="BI1301" i="2"/>
  <c r="BI1302" i="2"/>
  <c r="BI1303" i="2"/>
  <c r="BI1304" i="2"/>
  <c r="BI1305" i="2"/>
  <c r="BI1306" i="2"/>
  <c r="BI1307" i="2"/>
  <c r="BI1308" i="2"/>
  <c r="BI1309" i="2"/>
  <c r="BI1310" i="2"/>
  <c r="BI1311" i="2"/>
  <c r="BI1312" i="2"/>
  <c r="BI1313" i="2"/>
  <c r="BI1314" i="2"/>
  <c r="BI1315" i="2"/>
  <c r="BI1316" i="2"/>
  <c r="BI1317" i="2"/>
  <c r="BI1318" i="2"/>
  <c r="BI1319" i="2"/>
  <c r="BI1320" i="2"/>
  <c r="BI1321" i="2"/>
  <c r="BI1323" i="2"/>
  <c r="BI1325" i="2"/>
  <c r="BI1322" i="2"/>
  <c r="BI1324" i="2"/>
  <c r="BI1326" i="2"/>
  <c r="BI1327" i="2"/>
  <c r="BI1328" i="2"/>
  <c r="BI1329" i="2"/>
  <c r="BI1330" i="2"/>
  <c r="BI1331" i="2"/>
  <c r="BI1332" i="2"/>
  <c r="BI1333" i="2"/>
  <c r="BI1334" i="2"/>
  <c r="BI1335" i="2"/>
  <c r="BI1336" i="2"/>
  <c r="BI1337" i="2"/>
  <c r="BI1338" i="2"/>
  <c r="BI1339" i="2"/>
  <c r="BI1340" i="2"/>
  <c r="BI1341" i="2"/>
  <c r="BI1342" i="2"/>
  <c r="BI1343" i="2"/>
  <c r="BI1344" i="2"/>
  <c r="BI1345" i="2"/>
  <c r="BI1346" i="2"/>
  <c r="BI1347" i="2"/>
  <c r="BI1348" i="2"/>
  <c r="BI1349" i="2"/>
  <c r="BI1350" i="2"/>
  <c r="BI1351" i="2"/>
  <c r="BI1352" i="2"/>
  <c r="BI1353" i="2"/>
  <c r="BI1354" i="2"/>
  <c r="BI1355" i="2"/>
  <c r="BI1356" i="2"/>
  <c r="BI1357" i="2"/>
  <c r="BI1358" i="2"/>
  <c r="BI1359" i="2"/>
  <c r="BI1360" i="2"/>
  <c r="BI1361" i="2"/>
  <c r="BI1362" i="2"/>
  <c r="BI1363" i="2"/>
  <c r="BI1364" i="2"/>
  <c r="BI1365" i="2"/>
  <c r="BI1366" i="2"/>
  <c r="BI1367" i="2"/>
  <c r="BI1368" i="2"/>
  <c r="BI1369" i="2"/>
  <c r="BI1370" i="2"/>
  <c r="BI1371" i="2"/>
  <c r="BI1372" i="2"/>
  <c r="BI1373" i="2"/>
  <c r="BI1374" i="2"/>
  <c r="BI1375" i="2"/>
  <c r="BI1376" i="2"/>
  <c r="BI1377" i="2"/>
  <c r="BI1378" i="2"/>
  <c r="BI1379" i="2"/>
  <c r="BI1380" i="2"/>
  <c r="BI1381" i="2"/>
  <c r="BI1382" i="2"/>
  <c r="BI1383" i="2"/>
  <c r="BI1384" i="2"/>
  <c r="BI1385" i="2"/>
  <c r="BI1386" i="2"/>
  <c r="BI1387" i="2"/>
  <c r="BI1388" i="2"/>
  <c r="BI1389" i="2"/>
  <c r="BI1390" i="2"/>
  <c r="BI1391" i="2"/>
  <c r="BI1392" i="2"/>
  <c r="BI1393" i="2"/>
  <c r="BI1394" i="2"/>
  <c r="BI1395" i="2"/>
  <c r="BI1396" i="2"/>
  <c r="BI1397" i="2"/>
  <c r="BI1398" i="2"/>
  <c r="BI1399" i="2"/>
  <c r="BI1400" i="2"/>
  <c r="BI1401" i="2"/>
  <c r="BI1402" i="2"/>
  <c r="BI1403" i="2"/>
  <c r="BI1404" i="2"/>
  <c r="BI1405" i="2"/>
  <c r="BI1406" i="2"/>
  <c r="BI1407" i="2"/>
  <c r="BI1408" i="2"/>
  <c r="BI1409" i="2"/>
  <c r="BI1410" i="2"/>
  <c r="BI1411" i="2"/>
  <c r="BI1412" i="2"/>
  <c r="BI1413" i="2"/>
  <c r="BI1414" i="2"/>
  <c r="BI1415" i="2"/>
  <c r="BI1416" i="2"/>
  <c r="BI1417" i="2"/>
  <c r="BI1418" i="2"/>
  <c r="BI1419" i="2"/>
  <c r="BI1420" i="2"/>
  <c r="BI1421" i="2"/>
  <c r="BI1422" i="2"/>
  <c r="BI1423" i="2"/>
  <c r="BI1426" i="2"/>
  <c r="BI1424" i="2"/>
  <c r="BI1425" i="2"/>
  <c r="BI1427" i="2"/>
  <c r="BI1428" i="2"/>
  <c r="BI1429" i="2"/>
  <c r="BI1430" i="2"/>
  <c r="BI1431" i="2"/>
  <c r="BI1432" i="2"/>
  <c r="BI1433" i="2"/>
  <c r="BI1434" i="2"/>
  <c r="BI1435" i="2"/>
  <c r="BI1436" i="2"/>
  <c r="BI1437" i="2"/>
  <c r="BI1438" i="2"/>
  <c r="BI1439" i="2"/>
  <c r="BI1440" i="2"/>
  <c r="BI1441" i="2"/>
  <c r="BI1442" i="2"/>
  <c r="BI1443" i="2"/>
  <c r="BI1444" i="2"/>
  <c r="BI1445" i="2"/>
  <c r="BI1446" i="2"/>
  <c r="BI1447" i="2"/>
  <c r="BI1448" i="2"/>
  <c r="BI1449" i="2"/>
  <c r="BI1450" i="2"/>
  <c r="BI1451" i="2"/>
  <c r="BI1452" i="2"/>
  <c r="BI1453" i="2"/>
  <c r="BI1454" i="2"/>
  <c r="BI1455" i="2"/>
  <c r="BI1456" i="2"/>
  <c r="BI1457" i="2"/>
  <c r="BI1458" i="2"/>
  <c r="BI1459" i="2"/>
  <c r="BI1460" i="2"/>
  <c r="BI1461" i="2"/>
  <c r="BI1462" i="2"/>
  <c r="BI1463" i="2"/>
  <c r="BI1464" i="2"/>
  <c r="BI1465" i="2"/>
  <c r="BI1466" i="2"/>
  <c r="BI1467" i="2"/>
  <c r="BI1468" i="2"/>
  <c r="BI1469" i="2"/>
  <c r="BI1471" i="2"/>
  <c r="BI1470" i="2"/>
  <c r="BI1472" i="2"/>
  <c r="BI1473" i="2"/>
  <c r="BI1474" i="2"/>
  <c r="BI1475" i="2"/>
  <c r="BI1476" i="2"/>
  <c r="BI1477" i="2"/>
  <c r="BI1478" i="2"/>
  <c r="BI1479" i="2"/>
  <c r="BI1480" i="2"/>
  <c r="BI1481" i="2"/>
  <c r="BI1483" i="2"/>
  <c r="BI1484" i="2"/>
  <c r="BI1485" i="2"/>
  <c r="BI1486" i="2"/>
  <c r="BI1487" i="2"/>
  <c r="BI1488" i="2"/>
  <c r="BI1489" i="2"/>
  <c r="BI1482" i="2"/>
  <c r="BI1490" i="2"/>
  <c r="BI1491" i="2"/>
  <c r="BI1492" i="2"/>
  <c r="BI1493" i="2"/>
  <c r="BI1494" i="2"/>
  <c r="BI1495" i="2"/>
  <c r="BI1496" i="2"/>
  <c r="BI1497" i="2"/>
  <c r="BI1498" i="2"/>
  <c r="BI1499" i="2"/>
  <c r="BI1500" i="2"/>
  <c r="BI1501" i="2"/>
  <c r="BI1502" i="2"/>
  <c r="BI1503" i="2"/>
  <c r="BI1504" i="2"/>
  <c r="BI1505" i="2"/>
  <c r="BI1506" i="2"/>
  <c r="BI1507" i="2"/>
  <c r="BI1508" i="2"/>
  <c r="BI1509" i="2"/>
  <c r="BI1510" i="2"/>
  <c r="BI1511" i="2"/>
  <c r="BI1513" i="2"/>
  <c r="BI1515" i="2"/>
  <c r="BI1514" i="2"/>
  <c r="BI1516" i="2"/>
  <c r="BI1517" i="2"/>
  <c r="BI1518" i="2"/>
  <c r="BI1519" i="2"/>
  <c r="BI1520" i="2"/>
  <c r="BI1521" i="2"/>
  <c r="BI1522" i="2"/>
  <c r="BI1523" i="2"/>
  <c r="BI1512" i="2"/>
  <c r="BI1524" i="2"/>
  <c r="BI1525" i="2"/>
  <c r="BI1526" i="2"/>
  <c r="BI1527" i="2"/>
  <c r="BI1528" i="2"/>
  <c r="BI1529" i="2"/>
  <c r="BI1530" i="2"/>
  <c r="BI1531" i="2"/>
  <c r="BI1532" i="2"/>
  <c r="BI1533" i="2"/>
  <c r="BI1534" i="2"/>
  <c r="BI1535" i="2"/>
  <c r="BI1536" i="2"/>
  <c r="BI1537" i="2"/>
  <c r="BI1538" i="2"/>
  <c r="BI1539" i="2"/>
  <c r="BI1540" i="2"/>
  <c r="BI1541" i="2"/>
  <c r="BI1542" i="2"/>
  <c r="BI1543" i="2"/>
  <c r="BI1544" i="2"/>
  <c r="BI582" i="2"/>
  <c r="BI583" i="2"/>
  <c r="BI584" i="2"/>
  <c r="BI585" i="2"/>
  <c r="BI1545" i="2"/>
  <c r="BJ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8" i="2"/>
  <c r="BJ39" i="2"/>
  <c r="BJ40" i="2"/>
  <c r="BJ36" i="2"/>
  <c r="BJ37" i="2"/>
  <c r="BJ41" i="2"/>
  <c r="BJ42" i="2"/>
  <c r="BJ43" i="2"/>
  <c r="BJ44" i="2"/>
  <c r="BJ45" i="2"/>
  <c r="BJ47" i="2"/>
  <c r="BJ48" i="2"/>
  <c r="BJ46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4" i="2"/>
  <c r="BJ83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40" i="2"/>
  <c r="BJ141" i="2"/>
  <c r="BJ142" i="2"/>
  <c r="BJ143" i="2"/>
  <c r="BJ144" i="2"/>
  <c r="BJ145" i="2"/>
  <c r="BJ146" i="2"/>
  <c r="BJ147" i="2"/>
  <c r="BJ149" i="2"/>
  <c r="BJ148" i="2"/>
  <c r="BJ150" i="2"/>
  <c r="BJ151" i="2"/>
  <c r="BJ152" i="2"/>
  <c r="BJ154" i="2"/>
  <c r="BJ153" i="2"/>
  <c r="BJ135" i="2"/>
  <c r="BJ136" i="2"/>
  <c r="BJ137" i="2"/>
  <c r="BJ138" i="2"/>
  <c r="BJ139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4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0" i="2"/>
  <c r="BJ191" i="2"/>
  <c r="BJ192" i="2"/>
  <c r="BJ193" i="2"/>
  <c r="BJ194" i="2"/>
  <c r="BJ195" i="2"/>
  <c r="BJ207" i="2"/>
  <c r="BJ208" i="2"/>
  <c r="BJ209" i="2"/>
  <c r="BJ196" i="2"/>
  <c r="BJ197" i="2"/>
  <c r="BJ198" i="2"/>
  <c r="BJ199" i="2"/>
  <c r="BJ200" i="2"/>
  <c r="BJ201" i="2"/>
  <c r="BJ202" i="2"/>
  <c r="BJ203" i="2"/>
  <c r="BJ204" i="2"/>
  <c r="BJ205" i="2"/>
  <c r="BJ206" i="2"/>
  <c r="BJ210" i="2"/>
  <c r="BJ211" i="2"/>
  <c r="BJ212" i="2"/>
  <c r="BJ213" i="2"/>
  <c r="BJ214" i="2"/>
  <c r="BJ215" i="2"/>
  <c r="BJ216" i="2"/>
  <c r="BJ217" i="2"/>
  <c r="BJ218" i="2"/>
  <c r="BJ219" i="2"/>
  <c r="BJ220" i="2"/>
  <c r="BJ221" i="2"/>
  <c r="BJ222" i="2"/>
  <c r="BJ223" i="2"/>
  <c r="BJ224" i="2"/>
  <c r="BJ225" i="2"/>
  <c r="BJ226" i="2"/>
  <c r="BJ227" i="2"/>
  <c r="BJ228" i="2"/>
  <c r="BJ229" i="2"/>
  <c r="BJ230" i="2"/>
  <c r="BJ231" i="2"/>
  <c r="BJ232" i="2"/>
  <c r="BJ233" i="2"/>
  <c r="BJ234" i="2"/>
  <c r="BJ235" i="2"/>
  <c r="BJ236" i="2"/>
  <c r="BJ237" i="2"/>
  <c r="BJ238" i="2"/>
  <c r="BJ239" i="2"/>
  <c r="BJ240" i="2"/>
  <c r="BJ241" i="2"/>
  <c r="BJ242" i="2"/>
  <c r="BJ243" i="2"/>
  <c r="BJ244" i="2"/>
  <c r="BJ245" i="2"/>
  <c r="BJ246" i="2"/>
  <c r="BJ247" i="2"/>
  <c r="BJ248" i="2"/>
  <c r="BJ249" i="2"/>
  <c r="BJ250" i="2"/>
  <c r="BJ251" i="2"/>
  <c r="BJ252" i="2"/>
  <c r="BJ253" i="2"/>
  <c r="BJ254" i="2"/>
  <c r="BJ255" i="2"/>
  <c r="BJ256" i="2"/>
  <c r="BJ257" i="2"/>
  <c r="BJ258" i="2"/>
  <c r="BJ259" i="2"/>
  <c r="BJ260" i="2"/>
  <c r="BJ261" i="2"/>
  <c r="BJ262" i="2"/>
  <c r="BJ263" i="2"/>
  <c r="BJ264" i="2"/>
  <c r="BJ265" i="2"/>
  <c r="BJ266" i="2"/>
  <c r="BJ267" i="2"/>
  <c r="BJ268" i="2"/>
  <c r="BJ269" i="2"/>
  <c r="BJ270" i="2"/>
  <c r="BJ271" i="2"/>
  <c r="BJ272" i="2"/>
  <c r="BJ273" i="2"/>
  <c r="BJ274" i="2"/>
  <c r="BJ275" i="2"/>
  <c r="BJ276" i="2"/>
  <c r="BJ277" i="2"/>
  <c r="BJ278" i="2"/>
  <c r="BJ279" i="2"/>
  <c r="BJ280" i="2"/>
  <c r="BJ281" i="2"/>
  <c r="BJ282" i="2"/>
  <c r="BJ283" i="2"/>
  <c r="BJ284" i="2"/>
  <c r="BJ285" i="2"/>
  <c r="BJ286" i="2"/>
  <c r="BJ287" i="2"/>
  <c r="BJ288" i="2"/>
  <c r="BJ289" i="2"/>
  <c r="BJ290" i="2"/>
  <c r="BJ291" i="2"/>
  <c r="BJ297" i="2"/>
  <c r="BJ298" i="2"/>
  <c r="BJ299" i="2"/>
  <c r="BJ300" i="2"/>
  <c r="BJ301" i="2"/>
  <c r="BJ302" i="2"/>
  <c r="BJ303" i="2"/>
  <c r="BJ304" i="2"/>
  <c r="BJ305" i="2"/>
  <c r="BJ306" i="2"/>
  <c r="BJ307" i="2"/>
  <c r="BJ308" i="2"/>
  <c r="BJ309" i="2"/>
  <c r="BJ310" i="2"/>
  <c r="BJ311" i="2"/>
  <c r="BJ312" i="2"/>
  <c r="BJ313" i="2"/>
  <c r="BJ314" i="2"/>
  <c r="BJ315" i="2"/>
  <c r="BJ316" i="2"/>
  <c r="BJ317" i="2"/>
  <c r="BJ318" i="2"/>
  <c r="BJ319" i="2"/>
  <c r="BJ320" i="2"/>
  <c r="BJ321" i="2"/>
  <c r="BJ412" i="2"/>
  <c r="BJ322" i="2"/>
  <c r="BJ323" i="2"/>
  <c r="BJ324" i="2"/>
  <c r="BJ325" i="2"/>
  <c r="BJ326" i="2"/>
  <c r="BJ327" i="2"/>
  <c r="BJ328" i="2"/>
  <c r="BJ329" i="2"/>
  <c r="BJ330" i="2"/>
  <c r="BJ331" i="2"/>
  <c r="BJ332" i="2"/>
  <c r="BJ333" i="2"/>
  <c r="BJ334" i="2"/>
  <c r="BJ335" i="2"/>
  <c r="BJ336" i="2"/>
  <c r="BJ337" i="2"/>
  <c r="BJ338" i="2"/>
  <c r="BJ339" i="2"/>
  <c r="BJ340" i="2"/>
  <c r="BJ341" i="2"/>
  <c r="BJ342" i="2"/>
  <c r="BJ343" i="2"/>
  <c r="BJ344" i="2"/>
  <c r="BJ345" i="2"/>
  <c r="BJ346" i="2"/>
  <c r="BJ347" i="2"/>
  <c r="BJ348" i="2"/>
  <c r="BJ349" i="2"/>
  <c r="BJ350" i="2"/>
  <c r="BJ351" i="2"/>
  <c r="BJ352" i="2"/>
  <c r="BJ353" i="2"/>
  <c r="BJ354" i="2"/>
  <c r="BJ355" i="2"/>
  <c r="BJ356" i="2"/>
  <c r="BJ357" i="2"/>
  <c r="BJ358" i="2"/>
  <c r="BJ359" i="2"/>
  <c r="BJ360" i="2"/>
  <c r="BJ361" i="2"/>
  <c r="BJ362" i="2"/>
  <c r="BJ363" i="2"/>
  <c r="BJ364" i="2"/>
  <c r="BJ365" i="2"/>
  <c r="BJ366" i="2"/>
  <c r="BJ367" i="2"/>
  <c r="BJ368" i="2"/>
  <c r="BJ369" i="2"/>
  <c r="BJ370" i="2"/>
  <c r="BJ371" i="2"/>
  <c r="BJ372" i="2"/>
  <c r="BJ373" i="2"/>
  <c r="BJ374" i="2"/>
  <c r="BJ375" i="2"/>
  <c r="BJ376" i="2"/>
  <c r="BJ377" i="2"/>
  <c r="BJ378" i="2"/>
  <c r="BJ379" i="2"/>
  <c r="BJ380" i="2"/>
  <c r="BJ381" i="2"/>
  <c r="BJ382" i="2"/>
  <c r="BJ383" i="2"/>
  <c r="BJ384" i="2"/>
  <c r="BJ385" i="2"/>
  <c r="BJ386" i="2"/>
  <c r="BJ387" i="2"/>
  <c r="BJ388" i="2"/>
  <c r="BJ389" i="2"/>
  <c r="BJ390" i="2"/>
  <c r="BJ391" i="2"/>
  <c r="BJ392" i="2"/>
  <c r="BJ393" i="2"/>
  <c r="BJ394" i="2"/>
  <c r="BJ395" i="2"/>
  <c r="BJ396" i="2"/>
  <c r="BJ397" i="2"/>
  <c r="BJ398" i="2"/>
  <c r="BJ399" i="2"/>
  <c r="BJ400" i="2"/>
  <c r="BJ401" i="2"/>
  <c r="BJ402" i="2"/>
  <c r="BJ403" i="2"/>
  <c r="BJ404" i="2"/>
  <c r="BJ405" i="2"/>
  <c r="BJ406" i="2"/>
  <c r="BJ407" i="2"/>
  <c r="BJ408" i="2"/>
  <c r="BJ409" i="2"/>
  <c r="BJ410" i="2"/>
  <c r="BJ411" i="2"/>
  <c r="BJ413" i="2"/>
  <c r="BJ414" i="2"/>
  <c r="BJ415" i="2"/>
  <c r="BJ416" i="2"/>
  <c r="BJ417" i="2"/>
  <c r="BJ418" i="2"/>
  <c r="BJ419" i="2"/>
  <c r="BJ420" i="2"/>
  <c r="BJ423" i="2"/>
  <c r="BJ421" i="2"/>
  <c r="BJ422" i="2"/>
  <c r="BJ424" i="2"/>
  <c r="BJ425" i="2"/>
  <c r="BJ426" i="2"/>
  <c r="BJ427" i="2"/>
  <c r="BJ428" i="2"/>
  <c r="BJ429" i="2"/>
  <c r="BJ430" i="2"/>
  <c r="BJ431" i="2"/>
  <c r="BJ432" i="2"/>
  <c r="BJ433" i="2"/>
  <c r="BJ434" i="2"/>
  <c r="BJ435" i="2"/>
  <c r="BJ436" i="2"/>
  <c r="BJ437" i="2"/>
  <c r="BJ438" i="2"/>
  <c r="BJ439" i="2"/>
  <c r="BJ440" i="2"/>
  <c r="BJ441" i="2"/>
  <c r="BJ442" i="2"/>
  <c r="BJ443" i="2"/>
  <c r="BJ444" i="2"/>
  <c r="BJ445" i="2"/>
  <c r="BJ446" i="2"/>
  <c r="BJ447" i="2"/>
  <c r="BJ448" i="2"/>
  <c r="BJ449" i="2"/>
  <c r="BJ450" i="2"/>
  <c r="BJ451" i="2"/>
  <c r="BJ452" i="2"/>
  <c r="BJ453" i="2"/>
  <c r="BJ454" i="2"/>
  <c r="BJ455" i="2"/>
  <c r="BJ456" i="2"/>
  <c r="BJ457" i="2"/>
  <c r="BJ458" i="2"/>
  <c r="BJ459" i="2"/>
  <c r="BJ460" i="2"/>
  <c r="BJ461" i="2"/>
  <c r="BJ462" i="2"/>
  <c r="BJ463" i="2"/>
  <c r="BJ464" i="2"/>
  <c r="BJ465" i="2"/>
  <c r="BJ466" i="2"/>
  <c r="BJ467" i="2"/>
  <c r="BJ468" i="2"/>
  <c r="BJ469" i="2"/>
  <c r="BJ470" i="2"/>
  <c r="BJ471" i="2"/>
  <c r="BJ472" i="2"/>
  <c r="BJ473" i="2"/>
  <c r="BJ474" i="2"/>
  <c r="BJ475" i="2"/>
  <c r="BJ476" i="2"/>
  <c r="BJ477" i="2"/>
  <c r="BJ478" i="2"/>
  <c r="BJ479" i="2"/>
  <c r="BJ480" i="2"/>
  <c r="BJ481" i="2"/>
  <c r="BJ482" i="2"/>
  <c r="BJ483" i="2"/>
  <c r="BJ484" i="2"/>
  <c r="BJ485" i="2"/>
  <c r="BJ486" i="2"/>
  <c r="BJ487" i="2"/>
  <c r="BJ488" i="2"/>
  <c r="BJ489" i="2"/>
  <c r="BJ490" i="2"/>
  <c r="BJ491" i="2"/>
  <c r="BJ492" i="2"/>
  <c r="BJ493" i="2"/>
  <c r="BJ494" i="2"/>
  <c r="BJ495" i="2"/>
  <c r="BJ496" i="2"/>
  <c r="BJ498" i="2"/>
  <c r="BJ499" i="2"/>
  <c r="BJ500" i="2"/>
  <c r="BJ501" i="2"/>
  <c r="BJ502" i="2"/>
  <c r="BJ503" i="2"/>
  <c r="BJ504" i="2"/>
  <c r="BJ505" i="2"/>
  <c r="BJ506" i="2"/>
  <c r="BJ507" i="2"/>
  <c r="BJ508" i="2"/>
  <c r="BJ509" i="2"/>
  <c r="BJ510" i="2"/>
  <c r="BJ511" i="2"/>
  <c r="BJ512" i="2"/>
  <c r="BJ513" i="2"/>
  <c r="BJ514" i="2"/>
  <c r="BJ515" i="2"/>
  <c r="BJ516" i="2"/>
  <c r="BJ517" i="2"/>
  <c r="BJ518" i="2"/>
  <c r="BJ519" i="2"/>
  <c r="BJ520" i="2"/>
  <c r="BJ521" i="2"/>
  <c r="BJ522" i="2"/>
  <c r="BJ523" i="2"/>
  <c r="BJ524" i="2"/>
  <c r="BJ525" i="2"/>
  <c r="BJ526" i="2"/>
  <c r="BJ527" i="2"/>
  <c r="BJ528" i="2"/>
  <c r="BJ529" i="2"/>
  <c r="BJ530" i="2"/>
  <c r="BJ531" i="2"/>
  <c r="BJ532" i="2"/>
  <c r="BJ533" i="2"/>
  <c r="BJ534" i="2"/>
  <c r="BJ535" i="2"/>
  <c r="BJ536" i="2"/>
  <c r="BJ537" i="2"/>
  <c r="BJ538" i="2"/>
  <c r="BJ539" i="2"/>
  <c r="BJ540" i="2"/>
  <c r="BJ541" i="2"/>
  <c r="BJ542" i="2"/>
  <c r="BJ543" i="2"/>
  <c r="BJ544" i="2"/>
  <c r="BJ545" i="2"/>
  <c r="BJ546" i="2"/>
  <c r="BJ547" i="2"/>
  <c r="BJ548" i="2"/>
  <c r="BJ549" i="2"/>
  <c r="BJ550" i="2"/>
  <c r="BJ551" i="2"/>
  <c r="BJ552" i="2"/>
  <c r="BJ553" i="2"/>
  <c r="BJ497" i="2"/>
  <c r="BJ554" i="2"/>
  <c r="BJ555" i="2"/>
  <c r="BJ556" i="2"/>
  <c r="BJ557" i="2"/>
  <c r="BJ558" i="2"/>
  <c r="BJ559" i="2"/>
  <c r="BJ560" i="2"/>
  <c r="BJ561" i="2"/>
  <c r="BJ562" i="2"/>
  <c r="BJ563" i="2"/>
  <c r="BJ564" i="2"/>
  <c r="BJ565" i="2"/>
  <c r="BJ566" i="2"/>
  <c r="BJ567" i="2"/>
  <c r="BJ568" i="2"/>
  <c r="BJ569" i="2"/>
  <c r="BJ570" i="2"/>
  <c r="BJ571" i="2"/>
  <c r="BJ572" i="2"/>
  <c r="BJ573" i="2"/>
  <c r="BJ574" i="2"/>
  <c r="BJ292" i="2"/>
  <c r="BJ293" i="2"/>
  <c r="BJ294" i="2"/>
  <c r="BJ295" i="2"/>
  <c r="BJ296" i="2"/>
  <c r="BJ575" i="2"/>
  <c r="BJ576" i="2"/>
  <c r="BJ577" i="2"/>
  <c r="BJ578" i="2"/>
  <c r="BJ579" i="2"/>
  <c r="BJ580" i="2"/>
  <c r="BJ581" i="2"/>
  <c r="BJ586" i="2"/>
  <c r="BJ587" i="2"/>
  <c r="BJ588" i="2"/>
  <c r="BJ589" i="2"/>
  <c r="BJ590" i="2"/>
  <c r="BJ591" i="2"/>
  <c r="BJ592" i="2"/>
  <c r="BJ593" i="2"/>
  <c r="BJ594" i="2"/>
  <c r="BJ595" i="2"/>
  <c r="BJ596" i="2"/>
  <c r="BJ597" i="2"/>
  <c r="BJ598" i="2"/>
  <c r="BJ599" i="2"/>
  <c r="BJ600" i="2"/>
  <c r="BJ601" i="2"/>
  <c r="BJ602" i="2"/>
  <c r="BJ603" i="2"/>
  <c r="BJ604" i="2"/>
  <c r="BJ605" i="2"/>
  <c r="BJ606" i="2"/>
  <c r="BJ607" i="2"/>
  <c r="BJ608" i="2"/>
  <c r="BJ609" i="2"/>
  <c r="BJ610" i="2"/>
  <c r="BJ611" i="2"/>
  <c r="BJ612" i="2"/>
  <c r="BJ613" i="2"/>
  <c r="BJ614" i="2"/>
  <c r="BJ620" i="2"/>
  <c r="BJ621" i="2"/>
  <c r="BJ622" i="2"/>
  <c r="BJ623" i="2"/>
  <c r="BJ624" i="2"/>
  <c r="BJ625" i="2"/>
  <c r="BJ626" i="2"/>
  <c r="BJ632" i="2"/>
  <c r="BJ627" i="2"/>
  <c r="BJ628" i="2"/>
  <c r="BJ629" i="2"/>
  <c r="BJ630" i="2"/>
  <c r="BJ631" i="2"/>
  <c r="BJ633" i="2"/>
  <c r="BJ634" i="2"/>
  <c r="BJ635" i="2"/>
  <c r="BJ615" i="2"/>
  <c r="BJ616" i="2"/>
  <c r="BJ617" i="2"/>
  <c r="BJ618" i="2"/>
  <c r="BJ619" i="2"/>
  <c r="BJ636" i="2"/>
  <c r="BJ637" i="2"/>
  <c r="BJ639" i="2"/>
  <c r="BJ640" i="2"/>
  <c r="BJ641" i="2"/>
  <c r="BJ642" i="2"/>
  <c r="BJ643" i="2"/>
  <c r="BJ644" i="2"/>
  <c r="BJ645" i="2"/>
  <c r="BJ646" i="2"/>
  <c r="BJ647" i="2"/>
  <c r="BJ648" i="2"/>
  <c r="BJ649" i="2"/>
  <c r="BJ650" i="2"/>
  <c r="BJ651" i="2"/>
  <c r="BJ638" i="2"/>
  <c r="BJ652" i="2"/>
  <c r="BJ653" i="2"/>
  <c r="BJ654" i="2"/>
  <c r="BJ655" i="2"/>
  <c r="BJ656" i="2"/>
  <c r="BJ657" i="2"/>
  <c r="BJ658" i="2"/>
  <c r="BJ659" i="2"/>
  <c r="BJ660" i="2"/>
  <c r="BJ661" i="2"/>
  <c r="BJ662" i="2"/>
  <c r="BJ663" i="2"/>
  <c r="BJ664" i="2"/>
  <c r="BJ665" i="2"/>
  <c r="BJ666" i="2"/>
  <c r="BJ667" i="2"/>
  <c r="BJ668" i="2"/>
  <c r="BJ669" i="2"/>
  <c r="BJ670" i="2"/>
  <c r="BJ671" i="2"/>
  <c r="BJ672" i="2"/>
  <c r="BJ673" i="2"/>
  <c r="BJ674" i="2"/>
  <c r="BJ675" i="2"/>
  <c r="BJ677" i="2"/>
  <c r="BJ678" i="2"/>
  <c r="BJ679" i="2"/>
  <c r="BJ680" i="2"/>
  <c r="BJ681" i="2"/>
  <c r="BJ682" i="2"/>
  <c r="BJ683" i="2"/>
  <c r="BJ684" i="2"/>
  <c r="BJ685" i="2"/>
  <c r="BJ686" i="2"/>
  <c r="BJ687" i="2"/>
  <c r="BJ688" i="2"/>
  <c r="BJ676" i="2"/>
  <c r="BJ689" i="2"/>
  <c r="BJ690" i="2"/>
  <c r="BJ691" i="2"/>
  <c r="BJ692" i="2"/>
  <c r="BJ693" i="2"/>
  <c r="BJ694" i="2"/>
  <c r="BJ695" i="2"/>
  <c r="BJ696" i="2"/>
  <c r="BJ697" i="2"/>
  <c r="BJ698" i="2"/>
  <c r="BJ699" i="2"/>
  <c r="BJ700" i="2"/>
  <c r="BJ701" i="2"/>
  <c r="BJ702" i="2"/>
  <c r="BJ703" i="2"/>
  <c r="BJ705" i="2"/>
  <c r="BJ706" i="2"/>
  <c r="BJ707" i="2"/>
  <c r="BJ708" i="2"/>
  <c r="BJ709" i="2"/>
  <c r="BJ710" i="2"/>
  <c r="BJ711" i="2"/>
  <c r="BJ712" i="2"/>
  <c r="BJ713" i="2"/>
  <c r="BJ714" i="2"/>
  <c r="BJ715" i="2"/>
  <c r="BJ716" i="2"/>
  <c r="BJ717" i="2"/>
  <c r="BJ718" i="2"/>
  <c r="BJ719" i="2"/>
  <c r="BJ720" i="2"/>
  <c r="BJ721" i="2"/>
  <c r="BJ722" i="2"/>
  <c r="BJ723" i="2"/>
  <c r="BJ724" i="2"/>
  <c r="BJ725" i="2"/>
  <c r="BJ726" i="2"/>
  <c r="BJ727" i="2"/>
  <c r="BJ728" i="2"/>
  <c r="BJ729" i="2"/>
  <c r="BJ704" i="2"/>
  <c r="BJ730" i="2"/>
  <c r="BJ731" i="2"/>
  <c r="BJ732" i="2"/>
  <c r="BJ733" i="2"/>
  <c r="BJ734" i="2"/>
  <c r="BJ735" i="2"/>
  <c r="BJ736" i="2"/>
  <c r="BJ737" i="2"/>
  <c r="BJ738" i="2"/>
  <c r="BJ739" i="2"/>
  <c r="BJ740" i="2"/>
  <c r="BJ741" i="2"/>
  <c r="BJ742" i="2"/>
  <c r="BJ743" i="2"/>
  <c r="BJ744" i="2"/>
  <c r="BJ745" i="2"/>
  <c r="BJ746" i="2"/>
  <c r="BJ747" i="2"/>
  <c r="BJ748" i="2"/>
  <c r="BJ749" i="2"/>
  <c r="BJ750" i="2"/>
  <c r="BJ751" i="2"/>
  <c r="BJ752" i="2"/>
  <c r="BJ753" i="2"/>
  <c r="BJ754" i="2"/>
  <c r="BJ755" i="2"/>
  <c r="BJ756" i="2"/>
  <c r="BJ757" i="2"/>
  <c r="BJ758" i="2"/>
  <c r="BJ759" i="2"/>
  <c r="BJ760" i="2"/>
  <c r="BJ761" i="2"/>
  <c r="BJ762" i="2"/>
  <c r="BJ763" i="2"/>
  <c r="BJ764" i="2"/>
  <c r="BJ765" i="2"/>
  <c r="BJ766" i="2"/>
  <c r="BJ767" i="2"/>
  <c r="BJ768" i="2"/>
  <c r="BJ769" i="2"/>
  <c r="BJ770" i="2"/>
  <c r="BJ771" i="2"/>
  <c r="BJ772" i="2"/>
  <c r="BJ773" i="2"/>
  <c r="BJ774" i="2"/>
  <c r="BJ775" i="2"/>
  <c r="BJ776" i="2"/>
  <c r="BJ777" i="2"/>
  <c r="BJ778" i="2"/>
  <c r="BJ779" i="2"/>
  <c r="BJ780" i="2"/>
  <c r="BJ781" i="2"/>
  <c r="BJ782" i="2"/>
  <c r="BJ783" i="2"/>
  <c r="BJ784" i="2"/>
  <c r="BJ785" i="2"/>
  <c r="BJ786" i="2"/>
  <c r="BJ787" i="2"/>
  <c r="BJ788" i="2"/>
  <c r="BJ789" i="2"/>
  <c r="BJ790" i="2"/>
  <c r="BJ791" i="2"/>
  <c r="BJ792" i="2"/>
  <c r="BJ793" i="2"/>
  <c r="BJ794" i="2"/>
  <c r="BJ795" i="2"/>
  <c r="BJ796" i="2"/>
  <c r="BJ797" i="2"/>
  <c r="BJ798" i="2"/>
  <c r="BJ799" i="2"/>
  <c r="BJ800" i="2"/>
  <c r="BJ801" i="2"/>
  <c r="BJ802" i="2"/>
  <c r="BJ803" i="2"/>
  <c r="BJ804" i="2"/>
  <c r="BJ805" i="2"/>
  <c r="BJ806" i="2"/>
  <c r="BJ807" i="2"/>
  <c r="BJ1169" i="2"/>
  <c r="BJ1170" i="2"/>
  <c r="BJ1171" i="2"/>
  <c r="BJ1172" i="2"/>
  <c r="BJ808" i="2"/>
  <c r="BJ809" i="2"/>
  <c r="BJ810" i="2"/>
  <c r="BJ811" i="2"/>
  <c r="BJ812" i="2"/>
  <c r="BJ813" i="2"/>
  <c r="BJ814" i="2"/>
  <c r="BJ815" i="2"/>
  <c r="BJ816" i="2"/>
  <c r="BJ817" i="2"/>
  <c r="BJ818" i="2"/>
  <c r="BJ819" i="2"/>
  <c r="BJ820" i="2"/>
  <c r="BJ821" i="2"/>
  <c r="BJ822" i="2"/>
  <c r="BJ823" i="2"/>
  <c r="BJ824" i="2"/>
  <c r="BJ825" i="2"/>
  <c r="BJ826" i="2"/>
  <c r="BJ827" i="2"/>
  <c r="BJ828" i="2"/>
  <c r="BJ829" i="2"/>
  <c r="BJ830" i="2"/>
  <c r="BJ831" i="2"/>
  <c r="BJ832" i="2"/>
  <c r="BJ833" i="2"/>
  <c r="BJ834" i="2"/>
  <c r="BJ835" i="2"/>
  <c r="BJ836" i="2"/>
  <c r="BJ837" i="2"/>
  <c r="BJ838" i="2"/>
  <c r="BJ839" i="2"/>
  <c r="BJ840" i="2"/>
  <c r="BJ841" i="2"/>
  <c r="BJ842" i="2"/>
  <c r="BJ843" i="2"/>
  <c r="BJ844" i="2"/>
  <c r="BJ845" i="2"/>
  <c r="BJ846" i="2"/>
  <c r="BJ847" i="2"/>
  <c r="BJ848" i="2"/>
  <c r="BJ849" i="2"/>
  <c r="BJ850" i="2"/>
  <c r="BJ851" i="2"/>
  <c r="BJ852" i="2"/>
  <c r="BJ853" i="2"/>
  <c r="BJ854" i="2"/>
  <c r="BJ855" i="2"/>
  <c r="BJ856" i="2"/>
  <c r="BJ857" i="2"/>
  <c r="BJ858" i="2"/>
  <c r="BJ859" i="2"/>
  <c r="BJ860" i="2"/>
  <c r="BJ861" i="2"/>
  <c r="BJ862" i="2"/>
  <c r="BJ863" i="2"/>
  <c r="BJ864" i="2"/>
  <c r="BJ865" i="2"/>
  <c r="BJ866" i="2"/>
  <c r="BJ867" i="2"/>
  <c r="BJ868" i="2"/>
  <c r="BJ869" i="2"/>
  <c r="BJ870" i="2"/>
  <c r="BJ871" i="2"/>
  <c r="BJ872" i="2"/>
  <c r="BJ873" i="2"/>
  <c r="BJ874" i="2"/>
  <c r="BJ875" i="2"/>
  <c r="BJ876" i="2"/>
  <c r="BJ877" i="2"/>
  <c r="BJ878" i="2"/>
  <c r="BJ879" i="2"/>
  <c r="BJ880" i="2"/>
  <c r="BJ881" i="2"/>
  <c r="BJ882" i="2"/>
  <c r="BJ883" i="2"/>
  <c r="BJ884" i="2"/>
  <c r="BJ885" i="2"/>
  <c r="BJ886" i="2"/>
  <c r="BJ888" i="2"/>
  <c r="BJ889" i="2"/>
  <c r="BJ890" i="2"/>
  <c r="BJ891" i="2"/>
  <c r="BJ892" i="2"/>
  <c r="BJ893" i="2"/>
  <c r="BJ894" i="2"/>
  <c r="BJ895" i="2"/>
  <c r="BJ896" i="2"/>
  <c r="BJ897" i="2"/>
  <c r="BJ898" i="2"/>
  <c r="BJ899" i="2"/>
  <c r="BJ900" i="2"/>
  <c r="BJ901" i="2"/>
  <c r="BJ902" i="2"/>
  <c r="BJ903" i="2"/>
  <c r="BJ904" i="2"/>
  <c r="BJ905" i="2"/>
  <c r="BJ906" i="2"/>
  <c r="BJ907" i="2"/>
  <c r="BJ908" i="2"/>
  <c r="BJ909" i="2"/>
  <c r="BJ910" i="2"/>
  <c r="BJ911" i="2"/>
  <c r="BJ912" i="2"/>
  <c r="BJ913" i="2"/>
  <c r="BJ914" i="2"/>
  <c r="BJ915" i="2"/>
  <c r="BJ916" i="2"/>
  <c r="BJ917" i="2"/>
  <c r="BJ918" i="2"/>
  <c r="BJ887" i="2"/>
  <c r="BJ919" i="2"/>
  <c r="BJ920" i="2"/>
  <c r="BJ921" i="2"/>
  <c r="BJ922" i="2"/>
  <c r="BJ923" i="2"/>
  <c r="BJ924" i="2"/>
  <c r="BJ925" i="2"/>
  <c r="BJ926" i="2"/>
  <c r="BJ927" i="2"/>
  <c r="BJ928" i="2"/>
  <c r="BJ929" i="2"/>
  <c r="BJ930" i="2"/>
  <c r="BJ931" i="2"/>
  <c r="BJ932" i="2"/>
  <c r="BJ934" i="2"/>
  <c r="BJ933" i="2"/>
  <c r="BJ935" i="2"/>
  <c r="BJ936" i="2"/>
  <c r="BJ937" i="2"/>
  <c r="BJ938" i="2"/>
  <c r="BJ939" i="2"/>
  <c r="BJ940" i="2"/>
  <c r="BJ941" i="2"/>
  <c r="BJ942" i="2"/>
  <c r="BJ943" i="2"/>
  <c r="BJ944" i="2"/>
  <c r="BJ945" i="2"/>
  <c r="BJ946" i="2"/>
  <c r="BJ947" i="2"/>
  <c r="BJ948" i="2"/>
  <c r="BJ949" i="2"/>
  <c r="BJ950" i="2"/>
  <c r="BJ951" i="2"/>
  <c r="BJ952" i="2"/>
  <c r="BJ953" i="2"/>
  <c r="BJ954" i="2"/>
  <c r="BJ955" i="2"/>
  <c r="BJ956" i="2"/>
  <c r="BJ957" i="2"/>
  <c r="BJ958" i="2"/>
  <c r="BJ959" i="2"/>
  <c r="BJ960" i="2"/>
  <c r="BJ961" i="2"/>
  <c r="BJ962" i="2"/>
  <c r="BJ963" i="2"/>
  <c r="BJ964" i="2"/>
  <c r="BJ965" i="2"/>
  <c r="BJ966" i="2"/>
  <c r="BJ967" i="2"/>
  <c r="BJ968" i="2"/>
  <c r="BJ969" i="2"/>
  <c r="BJ970" i="2"/>
  <c r="BJ971" i="2"/>
  <c r="BJ972" i="2"/>
  <c r="BJ973" i="2"/>
  <c r="BJ974" i="2"/>
  <c r="BJ975" i="2"/>
  <c r="BJ976" i="2"/>
  <c r="BJ977" i="2"/>
  <c r="BJ978" i="2"/>
  <c r="BJ979" i="2"/>
  <c r="BJ980" i="2"/>
  <c r="BJ981" i="2"/>
  <c r="BJ982" i="2"/>
  <c r="BJ983" i="2"/>
  <c r="BJ984" i="2"/>
  <c r="BJ985" i="2"/>
  <c r="BJ986" i="2"/>
  <c r="BJ987" i="2"/>
  <c r="BJ988" i="2"/>
  <c r="BJ989" i="2"/>
  <c r="BJ990" i="2"/>
  <c r="BJ991" i="2"/>
  <c r="BJ992" i="2"/>
  <c r="BJ993" i="2"/>
  <c r="BJ994" i="2"/>
  <c r="BJ995" i="2"/>
  <c r="BJ996" i="2"/>
  <c r="BJ997" i="2"/>
  <c r="BJ998" i="2"/>
  <c r="BJ999" i="2"/>
  <c r="BJ1000" i="2"/>
  <c r="BJ1002" i="2"/>
  <c r="BJ1003" i="2"/>
  <c r="BJ1004" i="2"/>
  <c r="BJ1007" i="2"/>
  <c r="BJ1008" i="2"/>
  <c r="BJ1009" i="2"/>
  <c r="BJ1005" i="2"/>
  <c r="BJ1006" i="2"/>
  <c r="BJ1010" i="2"/>
  <c r="BJ1011" i="2"/>
  <c r="BJ1013" i="2"/>
  <c r="BJ1016" i="2"/>
  <c r="BJ1017" i="2"/>
  <c r="BJ1018" i="2"/>
  <c r="BJ1019" i="2"/>
  <c r="BJ1020" i="2"/>
  <c r="BJ1012" i="2"/>
  <c r="BJ1014" i="2"/>
  <c r="BJ1015" i="2"/>
  <c r="BJ1021" i="2"/>
  <c r="BJ1022" i="2"/>
  <c r="BJ1023" i="2"/>
  <c r="BJ1024" i="2"/>
  <c r="BJ1025" i="2"/>
  <c r="BJ1026" i="2"/>
  <c r="BJ1027" i="2"/>
  <c r="BJ1028" i="2"/>
  <c r="BJ1029" i="2"/>
  <c r="BJ1030" i="2"/>
  <c r="BJ1031" i="2"/>
  <c r="BJ1032" i="2"/>
  <c r="BJ1033" i="2"/>
  <c r="BJ1034" i="2"/>
  <c r="BJ1035" i="2"/>
  <c r="BJ1036" i="2"/>
  <c r="BJ1037" i="2"/>
  <c r="BJ1038" i="2"/>
  <c r="BJ1039" i="2"/>
  <c r="BJ1040" i="2"/>
  <c r="BJ1041" i="2"/>
  <c r="BJ1042" i="2"/>
  <c r="BJ1043" i="2"/>
  <c r="BJ1044" i="2"/>
  <c r="BJ1045" i="2"/>
  <c r="BJ1046" i="2"/>
  <c r="BJ1047" i="2"/>
  <c r="BJ1048" i="2"/>
  <c r="BJ1049" i="2"/>
  <c r="BJ1051" i="2"/>
  <c r="BJ1052" i="2"/>
  <c r="BJ1053" i="2"/>
  <c r="BJ1054" i="2"/>
  <c r="BJ1055" i="2"/>
  <c r="BJ1056" i="2"/>
  <c r="BJ1057" i="2"/>
  <c r="BJ1058" i="2"/>
  <c r="BJ1059" i="2"/>
  <c r="BJ1060" i="2"/>
  <c r="BJ1061" i="2"/>
  <c r="BJ1062" i="2"/>
  <c r="BJ1063" i="2"/>
  <c r="BJ1064" i="2"/>
  <c r="BJ1065" i="2"/>
  <c r="BJ1066" i="2"/>
  <c r="BJ1067" i="2"/>
  <c r="BJ1068" i="2"/>
  <c r="BJ1050" i="2"/>
  <c r="BJ1069" i="2"/>
  <c r="BJ1070" i="2"/>
  <c r="BJ1071" i="2"/>
  <c r="BJ1072" i="2"/>
  <c r="BJ1073" i="2"/>
  <c r="BJ1074" i="2"/>
  <c r="BJ1075" i="2"/>
  <c r="BJ1076" i="2"/>
  <c r="BJ1077" i="2"/>
  <c r="BJ1078" i="2"/>
  <c r="BJ1079" i="2"/>
  <c r="BJ1080" i="2"/>
  <c r="BJ1081" i="2"/>
  <c r="BJ1082" i="2"/>
  <c r="BJ1083" i="2"/>
  <c r="BJ1084" i="2"/>
  <c r="BJ1085" i="2"/>
  <c r="BJ1086" i="2"/>
  <c r="BJ1087" i="2"/>
  <c r="BJ1088" i="2"/>
  <c r="BJ1089" i="2"/>
  <c r="BJ1090" i="2"/>
  <c r="BJ1091" i="2"/>
  <c r="BJ1092" i="2"/>
  <c r="BJ1093" i="2"/>
  <c r="BJ1094" i="2"/>
  <c r="BJ1095" i="2"/>
  <c r="BJ1096" i="2"/>
  <c r="BJ1097" i="2"/>
  <c r="BJ1098" i="2"/>
  <c r="BJ1099" i="2"/>
  <c r="BJ1100" i="2"/>
  <c r="BJ1101" i="2"/>
  <c r="BJ1102" i="2"/>
  <c r="BJ1103" i="2"/>
  <c r="BJ1104" i="2"/>
  <c r="BJ1105" i="2"/>
  <c r="BJ1106" i="2"/>
  <c r="BJ1107" i="2"/>
  <c r="BJ1108" i="2"/>
  <c r="BJ1109" i="2"/>
  <c r="BJ1110" i="2"/>
  <c r="BJ1111" i="2"/>
  <c r="BJ1112" i="2"/>
  <c r="BJ1113" i="2"/>
  <c r="BJ1114" i="2"/>
  <c r="BJ1115" i="2"/>
  <c r="BJ1116" i="2"/>
  <c r="BJ1117" i="2"/>
  <c r="BJ1118" i="2"/>
  <c r="BJ1119" i="2"/>
  <c r="BJ1120" i="2"/>
  <c r="BJ1121" i="2"/>
  <c r="BJ1123" i="2"/>
  <c r="BJ1124" i="2"/>
  <c r="BJ1125" i="2"/>
  <c r="BJ1126" i="2"/>
  <c r="BJ1127" i="2"/>
  <c r="BJ1128" i="2"/>
  <c r="BJ1129" i="2"/>
  <c r="BJ1130" i="2"/>
  <c r="BJ1131" i="2"/>
  <c r="BJ1132" i="2"/>
  <c r="BJ1133" i="2"/>
  <c r="BJ1122" i="2"/>
  <c r="BJ1134" i="2"/>
  <c r="BJ1135" i="2"/>
  <c r="BJ1136" i="2"/>
  <c r="BJ1137" i="2"/>
  <c r="BJ1138" i="2"/>
  <c r="BJ1139" i="2"/>
  <c r="BJ1140" i="2"/>
  <c r="BJ1141" i="2"/>
  <c r="BJ1142" i="2"/>
  <c r="BJ1143" i="2"/>
  <c r="BJ1144" i="2"/>
  <c r="BJ1145" i="2"/>
  <c r="BJ1146" i="2"/>
  <c r="BJ1147" i="2"/>
  <c r="BJ1148" i="2"/>
  <c r="BJ1149" i="2"/>
  <c r="BJ1150" i="2"/>
  <c r="BJ1151" i="2"/>
  <c r="BJ1152" i="2"/>
  <c r="BJ1153" i="2"/>
  <c r="BJ1154" i="2"/>
  <c r="BJ1155" i="2"/>
  <c r="BJ1156" i="2"/>
  <c r="BJ1157" i="2"/>
  <c r="BJ1158" i="2"/>
  <c r="BJ1159" i="2"/>
  <c r="BJ1160" i="2"/>
  <c r="BJ1161" i="2"/>
  <c r="BJ1162" i="2"/>
  <c r="BJ1163" i="2"/>
  <c r="BJ1164" i="2"/>
  <c r="BJ1165" i="2"/>
  <c r="BJ1166" i="2"/>
  <c r="BJ1167" i="2"/>
  <c r="BJ1168" i="2"/>
  <c r="BJ1001" i="2"/>
  <c r="BJ1173" i="2"/>
  <c r="BJ1174" i="2"/>
  <c r="BJ1175" i="2"/>
  <c r="BJ1176" i="2"/>
  <c r="BJ1177" i="2"/>
  <c r="BJ1178" i="2"/>
  <c r="BJ1179" i="2"/>
  <c r="BJ1180" i="2"/>
  <c r="BJ1181" i="2"/>
  <c r="BJ1182" i="2"/>
  <c r="BJ1183" i="2"/>
  <c r="BJ1184" i="2"/>
  <c r="BJ1185" i="2"/>
  <c r="BJ1186" i="2"/>
  <c r="BJ1187" i="2"/>
  <c r="BJ1188" i="2"/>
  <c r="BJ1189" i="2"/>
  <c r="BJ1190" i="2"/>
  <c r="BJ1191" i="2"/>
  <c r="BJ1192" i="2"/>
  <c r="BJ1193" i="2"/>
  <c r="BJ1194" i="2"/>
  <c r="BJ1195" i="2"/>
  <c r="BJ1196" i="2"/>
  <c r="BJ1197" i="2"/>
  <c r="BJ1198" i="2"/>
  <c r="BJ1199" i="2"/>
  <c r="BJ1200" i="2"/>
  <c r="BJ1201" i="2"/>
  <c r="BJ1202" i="2"/>
  <c r="BJ1203" i="2"/>
  <c r="BJ1204" i="2"/>
  <c r="BJ1205" i="2"/>
  <c r="BJ1206" i="2"/>
  <c r="BJ1207" i="2"/>
  <c r="BJ1208" i="2"/>
  <c r="BJ1209" i="2"/>
  <c r="BJ1210" i="2"/>
  <c r="BJ1211" i="2"/>
  <c r="BJ1212" i="2"/>
  <c r="BJ1213" i="2"/>
  <c r="BJ1214" i="2"/>
  <c r="BJ1215" i="2"/>
  <c r="BJ1216" i="2"/>
  <c r="BJ1217" i="2"/>
  <c r="BJ1218" i="2"/>
  <c r="BJ1219" i="2"/>
  <c r="BJ1220" i="2"/>
  <c r="BJ1221" i="2"/>
  <c r="BJ1222" i="2"/>
  <c r="BJ1223" i="2"/>
  <c r="BJ1224" i="2"/>
  <c r="BJ1225" i="2"/>
  <c r="BJ1226" i="2"/>
  <c r="BJ1227" i="2"/>
  <c r="BJ1228" i="2"/>
  <c r="BJ1229" i="2"/>
  <c r="BJ1230" i="2"/>
  <c r="BJ1231" i="2"/>
  <c r="BJ1232" i="2"/>
  <c r="BJ1233" i="2"/>
  <c r="BJ1234" i="2"/>
  <c r="BJ1235" i="2"/>
  <c r="BJ1236" i="2"/>
  <c r="BJ1237" i="2"/>
  <c r="BJ1238" i="2"/>
  <c r="BJ1239" i="2"/>
  <c r="BJ1240" i="2"/>
  <c r="BJ1241" i="2"/>
  <c r="BJ1242" i="2"/>
  <c r="BJ1243" i="2"/>
  <c r="BJ1244" i="2"/>
  <c r="BJ1245" i="2"/>
  <c r="BJ1246" i="2"/>
  <c r="BJ1247" i="2"/>
  <c r="BJ1248" i="2"/>
  <c r="BJ1249" i="2"/>
  <c r="BJ1250" i="2"/>
  <c r="BJ1251" i="2"/>
  <c r="BJ1252" i="2"/>
  <c r="BJ1253" i="2"/>
  <c r="BJ1256" i="2"/>
  <c r="BJ1257" i="2"/>
  <c r="BJ1258" i="2"/>
  <c r="BJ1259" i="2"/>
  <c r="BJ1260" i="2"/>
  <c r="BJ1261" i="2"/>
  <c r="BJ1262" i="2"/>
  <c r="BJ1263" i="2"/>
  <c r="BJ1264" i="2"/>
  <c r="BJ1265" i="2"/>
  <c r="BJ1266" i="2"/>
  <c r="BJ1267" i="2"/>
  <c r="BJ1268" i="2"/>
  <c r="BJ1269" i="2"/>
  <c r="BJ1270" i="2"/>
  <c r="BJ1271" i="2"/>
  <c r="BJ1272" i="2"/>
  <c r="BJ1273" i="2"/>
  <c r="BJ1274" i="2"/>
  <c r="BJ1275" i="2"/>
  <c r="BJ1276" i="2"/>
  <c r="BJ1277" i="2"/>
  <c r="BJ1278" i="2"/>
  <c r="BJ1254" i="2"/>
  <c r="BJ1255" i="2"/>
  <c r="BJ1279" i="2"/>
  <c r="BJ1280" i="2"/>
  <c r="BJ1281" i="2"/>
  <c r="BJ1282" i="2"/>
  <c r="BJ1283" i="2"/>
  <c r="BJ1286" i="2"/>
  <c r="BJ1284" i="2"/>
  <c r="BJ1285" i="2"/>
  <c r="BJ1287" i="2"/>
  <c r="BJ1288" i="2"/>
  <c r="BJ1289" i="2"/>
  <c r="BJ1290" i="2"/>
  <c r="BJ1291" i="2"/>
  <c r="BJ1292" i="2"/>
  <c r="BJ1293" i="2"/>
  <c r="BJ1294" i="2"/>
  <c r="BJ1295" i="2"/>
  <c r="BJ1296" i="2"/>
  <c r="BJ1297" i="2"/>
  <c r="BJ1298" i="2"/>
  <c r="BJ1299" i="2"/>
  <c r="BJ1300" i="2"/>
  <c r="BJ1301" i="2"/>
  <c r="BJ1302" i="2"/>
  <c r="BJ1303" i="2"/>
  <c r="BJ1304" i="2"/>
  <c r="BJ1305" i="2"/>
  <c r="BJ1306" i="2"/>
  <c r="BJ1307" i="2"/>
  <c r="BJ1308" i="2"/>
  <c r="BJ1309" i="2"/>
  <c r="BJ1310" i="2"/>
  <c r="BJ1311" i="2"/>
  <c r="BJ1312" i="2"/>
  <c r="BJ1313" i="2"/>
  <c r="BJ1314" i="2"/>
  <c r="BJ1315" i="2"/>
  <c r="BJ1316" i="2"/>
  <c r="BJ1317" i="2"/>
  <c r="BJ1318" i="2"/>
  <c r="BJ1319" i="2"/>
  <c r="BJ1320" i="2"/>
  <c r="BJ1321" i="2"/>
  <c r="BJ1323" i="2"/>
  <c r="BJ1325" i="2"/>
  <c r="BJ1322" i="2"/>
  <c r="BJ1324" i="2"/>
  <c r="BJ1326" i="2"/>
  <c r="BJ1327" i="2"/>
  <c r="BJ1328" i="2"/>
  <c r="BJ1329" i="2"/>
  <c r="BJ1330" i="2"/>
  <c r="BJ1331" i="2"/>
  <c r="BJ1332" i="2"/>
  <c r="BJ1333" i="2"/>
  <c r="BJ1334" i="2"/>
  <c r="BJ1335" i="2"/>
  <c r="BJ1336" i="2"/>
  <c r="BJ1337" i="2"/>
  <c r="BJ1338" i="2"/>
  <c r="BJ1339" i="2"/>
  <c r="BJ1340" i="2"/>
  <c r="BJ1341" i="2"/>
  <c r="BJ1342" i="2"/>
  <c r="BJ1343" i="2"/>
  <c r="BJ1344" i="2"/>
  <c r="BJ1345" i="2"/>
  <c r="BJ1346" i="2"/>
  <c r="BJ1347" i="2"/>
  <c r="BJ1348" i="2"/>
  <c r="BJ1349" i="2"/>
  <c r="BJ1350" i="2"/>
  <c r="BJ1351" i="2"/>
  <c r="BJ1352" i="2"/>
  <c r="BJ1353" i="2"/>
  <c r="BJ1354" i="2"/>
  <c r="BJ1355" i="2"/>
  <c r="BJ1356" i="2"/>
  <c r="BJ1357" i="2"/>
  <c r="BJ1358" i="2"/>
  <c r="BJ1359" i="2"/>
  <c r="BJ1360" i="2"/>
  <c r="BJ1361" i="2"/>
  <c r="BJ1362" i="2"/>
  <c r="BJ1363" i="2"/>
  <c r="BJ1364" i="2"/>
  <c r="BJ1365" i="2"/>
  <c r="BJ1366" i="2"/>
  <c r="BJ1367" i="2"/>
  <c r="BJ1368" i="2"/>
  <c r="BJ1369" i="2"/>
  <c r="BJ1370" i="2"/>
  <c r="BJ1371" i="2"/>
  <c r="BJ1372" i="2"/>
  <c r="BJ1373" i="2"/>
  <c r="BJ1374" i="2"/>
  <c r="BJ1375" i="2"/>
  <c r="BJ1376" i="2"/>
  <c r="BJ1377" i="2"/>
  <c r="BJ1378" i="2"/>
  <c r="BJ1379" i="2"/>
  <c r="BJ1380" i="2"/>
  <c r="BJ1381" i="2"/>
  <c r="BJ1382" i="2"/>
  <c r="BJ1383" i="2"/>
  <c r="BJ1384" i="2"/>
  <c r="BJ1385" i="2"/>
  <c r="BJ1386" i="2"/>
  <c r="BJ1387" i="2"/>
  <c r="BJ1388" i="2"/>
  <c r="BJ1389" i="2"/>
  <c r="BJ1390" i="2"/>
  <c r="BJ1391" i="2"/>
  <c r="BJ1392" i="2"/>
  <c r="BJ1393" i="2"/>
  <c r="BJ1394" i="2"/>
  <c r="BJ1395" i="2"/>
  <c r="BJ1396" i="2"/>
  <c r="BJ1397" i="2"/>
  <c r="BJ1398" i="2"/>
  <c r="BJ1399" i="2"/>
  <c r="BJ1400" i="2"/>
  <c r="BJ1401" i="2"/>
  <c r="BJ1402" i="2"/>
  <c r="BJ1403" i="2"/>
  <c r="BJ1404" i="2"/>
  <c r="BJ1405" i="2"/>
  <c r="BJ1406" i="2"/>
  <c r="BJ1407" i="2"/>
  <c r="BJ1408" i="2"/>
  <c r="BJ1409" i="2"/>
  <c r="BJ1410" i="2"/>
  <c r="BJ1411" i="2"/>
  <c r="BJ1412" i="2"/>
  <c r="BJ1413" i="2"/>
  <c r="BJ1414" i="2"/>
  <c r="BJ1415" i="2"/>
  <c r="BJ1416" i="2"/>
  <c r="BJ1417" i="2"/>
  <c r="BJ1418" i="2"/>
  <c r="BJ1419" i="2"/>
  <c r="BJ1420" i="2"/>
  <c r="BJ1421" i="2"/>
  <c r="BJ1422" i="2"/>
  <c r="BJ1423" i="2"/>
  <c r="BJ1426" i="2"/>
  <c r="BJ1424" i="2"/>
  <c r="BJ1425" i="2"/>
  <c r="BJ1427" i="2"/>
  <c r="BJ1428" i="2"/>
  <c r="BJ1429" i="2"/>
  <c r="BJ1430" i="2"/>
  <c r="BJ1431" i="2"/>
  <c r="BJ1432" i="2"/>
  <c r="BJ1433" i="2"/>
  <c r="BJ1434" i="2"/>
  <c r="BJ1435" i="2"/>
  <c r="BJ1436" i="2"/>
  <c r="BJ1437" i="2"/>
  <c r="BJ1438" i="2"/>
  <c r="BJ1439" i="2"/>
  <c r="BJ1440" i="2"/>
  <c r="BJ1441" i="2"/>
  <c r="BJ1442" i="2"/>
  <c r="BJ1443" i="2"/>
  <c r="BJ1444" i="2"/>
  <c r="BJ1445" i="2"/>
  <c r="BJ1446" i="2"/>
  <c r="BJ1447" i="2"/>
  <c r="BJ1448" i="2"/>
  <c r="BJ1449" i="2"/>
  <c r="BJ1450" i="2"/>
  <c r="BJ1451" i="2"/>
  <c r="BJ1452" i="2"/>
  <c r="BJ1453" i="2"/>
  <c r="BJ1454" i="2"/>
  <c r="BJ1455" i="2"/>
  <c r="BJ1456" i="2"/>
  <c r="BJ1457" i="2"/>
  <c r="BJ1458" i="2"/>
  <c r="BJ1459" i="2"/>
  <c r="BJ1460" i="2"/>
  <c r="BJ1461" i="2"/>
  <c r="BJ1462" i="2"/>
  <c r="BJ1463" i="2"/>
  <c r="BJ1464" i="2"/>
  <c r="BJ1465" i="2"/>
  <c r="BJ1466" i="2"/>
  <c r="BJ1467" i="2"/>
  <c r="BJ1468" i="2"/>
  <c r="BJ1469" i="2"/>
  <c r="BJ1471" i="2"/>
  <c r="BJ1470" i="2"/>
  <c r="BJ1472" i="2"/>
  <c r="BJ1473" i="2"/>
  <c r="BJ1474" i="2"/>
  <c r="BJ1475" i="2"/>
  <c r="BJ1476" i="2"/>
  <c r="BJ1477" i="2"/>
  <c r="BJ1478" i="2"/>
  <c r="BJ1479" i="2"/>
  <c r="BJ1480" i="2"/>
  <c r="BJ1481" i="2"/>
  <c r="BJ1483" i="2"/>
  <c r="BJ1484" i="2"/>
  <c r="BJ1485" i="2"/>
  <c r="BJ1486" i="2"/>
  <c r="BJ1487" i="2"/>
  <c r="BJ1488" i="2"/>
  <c r="BJ1489" i="2"/>
  <c r="BJ1482" i="2"/>
  <c r="BJ1490" i="2"/>
  <c r="BJ1491" i="2"/>
  <c r="BJ1492" i="2"/>
  <c r="BJ1493" i="2"/>
  <c r="BJ1494" i="2"/>
  <c r="BJ1495" i="2"/>
  <c r="BJ1496" i="2"/>
  <c r="BJ1497" i="2"/>
  <c r="BJ1498" i="2"/>
  <c r="BJ1499" i="2"/>
  <c r="BJ1500" i="2"/>
  <c r="BJ1501" i="2"/>
  <c r="BJ1502" i="2"/>
  <c r="BJ1503" i="2"/>
  <c r="BJ1504" i="2"/>
  <c r="BJ1505" i="2"/>
  <c r="BJ1506" i="2"/>
  <c r="BJ1507" i="2"/>
  <c r="BJ1508" i="2"/>
  <c r="BJ1509" i="2"/>
  <c r="BJ1510" i="2"/>
  <c r="BJ1511" i="2"/>
  <c r="BJ1513" i="2"/>
  <c r="BJ1515" i="2"/>
  <c r="BJ1514" i="2"/>
  <c r="BJ1516" i="2"/>
  <c r="BJ1517" i="2"/>
  <c r="BJ1518" i="2"/>
  <c r="BJ1519" i="2"/>
  <c r="BJ1520" i="2"/>
  <c r="BJ1521" i="2"/>
  <c r="BJ1522" i="2"/>
  <c r="BJ1523" i="2"/>
  <c r="BJ1512" i="2"/>
  <c r="BJ1524" i="2"/>
  <c r="BJ1525" i="2"/>
  <c r="BJ1526" i="2"/>
  <c r="BJ1527" i="2"/>
  <c r="BJ1528" i="2"/>
  <c r="BJ1529" i="2"/>
  <c r="BJ1530" i="2"/>
  <c r="BJ1531" i="2"/>
  <c r="BJ1532" i="2"/>
  <c r="BJ1533" i="2"/>
  <c r="BJ1534" i="2"/>
  <c r="BJ1535" i="2"/>
  <c r="BJ1536" i="2"/>
  <c r="BJ1537" i="2"/>
  <c r="BJ1538" i="2"/>
  <c r="BJ1539" i="2"/>
  <c r="BJ1540" i="2"/>
  <c r="BJ1541" i="2"/>
  <c r="BJ1542" i="2"/>
  <c r="BJ1543" i="2"/>
  <c r="BJ1544" i="2"/>
  <c r="BJ582" i="2"/>
  <c r="BJ583" i="2"/>
  <c r="BJ584" i="2"/>
  <c r="BJ585" i="2"/>
  <c r="BJ1545" i="2"/>
  <c r="BK2" i="2"/>
  <c r="BK3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8" i="2"/>
  <c r="BK39" i="2"/>
  <c r="BK40" i="2"/>
  <c r="BK36" i="2"/>
  <c r="BK37" i="2"/>
  <c r="BK41" i="2"/>
  <c r="BK42" i="2"/>
  <c r="BK43" i="2"/>
  <c r="BK44" i="2"/>
  <c r="BK45" i="2"/>
  <c r="BK47" i="2"/>
  <c r="BK48" i="2"/>
  <c r="BK46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4" i="2"/>
  <c r="BK83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40" i="2"/>
  <c r="BK141" i="2"/>
  <c r="BK142" i="2"/>
  <c r="BK143" i="2"/>
  <c r="BK144" i="2"/>
  <c r="BK145" i="2"/>
  <c r="BK146" i="2"/>
  <c r="BK147" i="2"/>
  <c r="BK149" i="2"/>
  <c r="BK148" i="2"/>
  <c r="BK150" i="2"/>
  <c r="BK151" i="2"/>
  <c r="BK152" i="2"/>
  <c r="BK154" i="2"/>
  <c r="BK153" i="2"/>
  <c r="BK135" i="2"/>
  <c r="BK136" i="2"/>
  <c r="BK137" i="2"/>
  <c r="BK138" i="2"/>
  <c r="BK139" i="2"/>
  <c r="BK155" i="2"/>
  <c r="BK156" i="2"/>
  <c r="BK157" i="2"/>
  <c r="BK158" i="2"/>
  <c r="BK159" i="2"/>
  <c r="BK160" i="2"/>
  <c r="BK161" i="2"/>
  <c r="BK162" i="2"/>
  <c r="BK163" i="2"/>
  <c r="BK164" i="2"/>
  <c r="BK165" i="2"/>
  <c r="BK166" i="2"/>
  <c r="BK167" i="2"/>
  <c r="BK168" i="2"/>
  <c r="BK169" i="2"/>
  <c r="BK170" i="2"/>
  <c r="BK171" i="2"/>
  <c r="BK172" i="2"/>
  <c r="BK173" i="2"/>
  <c r="BK174" i="2"/>
  <c r="BK175" i="2"/>
  <c r="BK176" i="2"/>
  <c r="BK177" i="2"/>
  <c r="BK178" i="2"/>
  <c r="BK179" i="2"/>
  <c r="BK180" i="2"/>
  <c r="BK181" i="2"/>
  <c r="BK182" i="2"/>
  <c r="BK183" i="2"/>
  <c r="BK184" i="2"/>
  <c r="BK185" i="2"/>
  <c r="BK186" i="2"/>
  <c r="BK187" i="2"/>
  <c r="BK188" i="2"/>
  <c r="BK189" i="2"/>
  <c r="BK190" i="2"/>
  <c r="BK191" i="2"/>
  <c r="BK192" i="2"/>
  <c r="BK193" i="2"/>
  <c r="BK194" i="2"/>
  <c r="BK195" i="2"/>
  <c r="BK207" i="2"/>
  <c r="BK208" i="2"/>
  <c r="BK209" i="2"/>
  <c r="BK196" i="2"/>
  <c r="BK197" i="2"/>
  <c r="BK198" i="2"/>
  <c r="BK199" i="2"/>
  <c r="BK200" i="2"/>
  <c r="BK201" i="2"/>
  <c r="BK202" i="2"/>
  <c r="BK203" i="2"/>
  <c r="BK204" i="2"/>
  <c r="BK205" i="2"/>
  <c r="BK206" i="2"/>
  <c r="BK210" i="2"/>
  <c r="BK211" i="2"/>
  <c r="BK212" i="2"/>
  <c r="BK213" i="2"/>
  <c r="BK214" i="2"/>
  <c r="BK215" i="2"/>
  <c r="BK216" i="2"/>
  <c r="BK217" i="2"/>
  <c r="BK218" i="2"/>
  <c r="BK219" i="2"/>
  <c r="BK220" i="2"/>
  <c r="BK221" i="2"/>
  <c r="BK222" i="2"/>
  <c r="BK223" i="2"/>
  <c r="BK224" i="2"/>
  <c r="BK225" i="2"/>
  <c r="BK226" i="2"/>
  <c r="BK227" i="2"/>
  <c r="BK228" i="2"/>
  <c r="BK229" i="2"/>
  <c r="BK230" i="2"/>
  <c r="BK231" i="2"/>
  <c r="BK232" i="2"/>
  <c r="BK233" i="2"/>
  <c r="BK234" i="2"/>
  <c r="BK235" i="2"/>
  <c r="BK236" i="2"/>
  <c r="BK237" i="2"/>
  <c r="BK238" i="2"/>
  <c r="BK239" i="2"/>
  <c r="BK240" i="2"/>
  <c r="BK241" i="2"/>
  <c r="BK242" i="2"/>
  <c r="BK243" i="2"/>
  <c r="BK244" i="2"/>
  <c r="BK245" i="2"/>
  <c r="BK246" i="2"/>
  <c r="BK247" i="2"/>
  <c r="BK248" i="2"/>
  <c r="BK249" i="2"/>
  <c r="BK250" i="2"/>
  <c r="BK251" i="2"/>
  <c r="BK252" i="2"/>
  <c r="BK253" i="2"/>
  <c r="BK254" i="2"/>
  <c r="BK255" i="2"/>
  <c r="BK256" i="2"/>
  <c r="BK257" i="2"/>
  <c r="BK258" i="2"/>
  <c r="BK259" i="2"/>
  <c r="BK260" i="2"/>
  <c r="BK261" i="2"/>
  <c r="BK262" i="2"/>
  <c r="BK263" i="2"/>
  <c r="BK264" i="2"/>
  <c r="BK265" i="2"/>
  <c r="BK266" i="2"/>
  <c r="BK267" i="2"/>
  <c r="BK268" i="2"/>
  <c r="BK269" i="2"/>
  <c r="BK270" i="2"/>
  <c r="BK271" i="2"/>
  <c r="BK272" i="2"/>
  <c r="BK273" i="2"/>
  <c r="BK274" i="2"/>
  <c r="BK275" i="2"/>
  <c r="BK276" i="2"/>
  <c r="BK277" i="2"/>
  <c r="BK278" i="2"/>
  <c r="BK279" i="2"/>
  <c r="BK280" i="2"/>
  <c r="BK281" i="2"/>
  <c r="BK282" i="2"/>
  <c r="BK283" i="2"/>
  <c r="BK284" i="2"/>
  <c r="BK285" i="2"/>
  <c r="BK286" i="2"/>
  <c r="BK287" i="2"/>
  <c r="BK288" i="2"/>
  <c r="BK289" i="2"/>
  <c r="BK290" i="2"/>
  <c r="BK291" i="2"/>
  <c r="BK297" i="2"/>
  <c r="BK298" i="2"/>
  <c r="BK299" i="2"/>
  <c r="BK300" i="2"/>
  <c r="BK301" i="2"/>
  <c r="BK302" i="2"/>
  <c r="BK303" i="2"/>
  <c r="BK304" i="2"/>
  <c r="BK305" i="2"/>
  <c r="BK306" i="2"/>
  <c r="BK307" i="2"/>
  <c r="BK308" i="2"/>
  <c r="BK309" i="2"/>
  <c r="BK310" i="2"/>
  <c r="BK311" i="2"/>
  <c r="BK312" i="2"/>
  <c r="BK313" i="2"/>
  <c r="BK314" i="2"/>
  <c r="BK315" i="2"/>
  <c r="BK316" i="2"/>
  <c r="BK317" i="2"/>
  <c r="BK318" i="2"/>
  <c r="BK319" i="2"/>
  <c r="BK320" i="2"/>
  <c r="BK321" i="2"/>
  <c r="BK412" i="2"/>
  <c r="BK322" i="2"/>
  <c r="BK323" i="2"/>
  <c r="BK324" i="2"/>
  <c r="BK325" i="2"/>
  <c r="BK326" i="2"/>
  <c r="BK327" i="2"/>
  <c r="BK328" i="2"/>
  <c r="BK329" i="2"/>
  <c r="BK330" i="2"/>
  <c r="BK331" i="2"/>
  <c r="BK332" i="2"/>
  <c r="BK333" i="2"/>
  <c r="BK334" i="2"/>
  <c r="BK335" i="2"/>
  <c r="BK336" i="2"/>
  <c r="BK337" i="2"/>
  <c r="BK338" i="2"/>
  <c r="BK339" i="2"/>
  <c r="BK340" i="2"/>
  <c r="BK341" i="2"/>
  <c r="BK342" i="2"/>
  <c r="BK343" i="2"/>
  <c r="BK344" i="2"/>
  <c r="BK345" i="2"/>
  <c r="BK346" i="2"/>
  <c r="BK347" i="2"/>
  <c r="BK348" i="2"/>
  <c r="BK349" i="2"/>
  <c r="BK350" i="2"/>
  <c r="BK351" i="2"/>
  <c r="BK352" i="2"/>
  <c r="BK353" i="2"/>
  <c r="BK354" i="2"/>
  <c r="BK355" i="2"/>
  <c r="BK356" i="2"/>
  <c r="BK357" i="2"/>
  <c r="BK358" i="2"/>
  <c r="BK359" i="2"/>
  <c r="BK360" i="2"/>
  <c r="BK361" i="2"/>
  <c r="BK362" i="2"/>
  <c r="BK363" i="2"/>
  <c r="BK364" i="2"/>
  <c r="BK365" i="2"/>
  <c r="BK366" i="2"/>
  <c r="BK367" i="2"/>
  <c r="BK368" i="2"/>
  <c r="BK369" i="2"/>
  <c r="BK370" i="2"/>
  <c r="BK371" i="2"/>
  <c r="BK372" i="2"/>
  <c r="BK373" i="2"/>
  <c r="BK374" i="2"/>
  <c r="BK375" i="2"/>
  <c r="BK376" i="2"/>
  <c r="BK377" i="2"/>
  <c r="BK378" i="2"/>
  <c r="BK379" i="2"/>
  <c r="BK380" i="2"/>
  <c r="BK381" i="2"/>
  <c r="BK382" i="2"/>
  <c r="BK383" i="2"/>
  <c r="BK384" i="2"/>
  <c r="BK385" i="2"/>
  <c r="BK386" i="2"/>
  <c r="BK387" i="2"/>
  <c r="BK388" i="2"/>
  <c r="BK389" i="2"/>
  <c r="BK390" i="2"/>
  <c r="BK391" i="2"/>
  <c r="BK392" i="2"/>
  <c r="BK393" i="2"/>
  <c r="BK394" i="2"/>
  <c r="BK395" i="2"/>
  <c r="BK396" i="2"/>
  <c r="BK397" i="2"/>
  <c r="BK398" i="2"/>
  <c r="BK399" i="2"/>
  <c r="BK400" i="2"/>
  <c r="BK401" i="2"/>
  <c r="BK402" i="2"/>
  <c r="BK403" i="2"/>
  <c r="BK404" i="2"/>
  <c r="BK405" i="2"/>
  <c r="BK406" i="2"/>
  <c r="BK407" i="2"/>
  <c r="BK408" i="2"/>
  <c r="BK409" i="2"/>
  <c r="BK410" i="2"/>
  <c r="BK411" i="2"/>
  <c r="BK413" i="2"/>
  <c r="BK414" i="2"/>
  <c r="BK415" i="2"/>
  <c r="BK416" i="2"/>
  <c r="BK417" i="2"/>
  <c r="BK418" i="2"/>
  <c r="BK419" i="2"/>
  <c r="BK420" i="2"/>
  <c r="BK423" i="2"/>
  <c r="BK421" i="2"/>
  <c r="BK422" i="2"/>
  <c r="BK424" i="2"/>
  <c r="BK425" i="2"/>
  <c r="BK426" i="2"/>
  <c r="BK427" i="2"/>
  <c r="BK428" i="2"/>
  <c r="BK429" i="2"/>
  <c r="BK430" i="2"/>
  <c r="BK431" i="2"/>
  <c r="BK432" i="2"/>
  <c r="BK433" i="2"/>
  <c r="BK434" i="2"/>
  <c r="BK435" i="2"/>
  <c r="BK436" i="2"/>
  <c r="BK437" i="2"/>
  <c r="BK438" i="2"/>
  <c r="BK439" i="2"/>
  <c r="BK440" i="2"/>
  <c r="BK441" i="2"/>
  <c r="BK442" i="2"/>
  <c r="BK443" i="2"/>
  <c r="BK444" i="2"/>
  <c r="BK445" i="2"/>
  <c r="BK446" i="2"/>
  <c r="BK447" i="2"/>
  <c r="BK448" i="2"/>
  <c r="BK449" i="2"/>
  <c r="BK450" i="2"/>
  <c r="BK451" i="2"/>
  <c r="BK452" i="2"/>
  <c r="BK453" i="2"/>
  <c r="BK454" i="2"/>
  <c r="BK455" i="2"/>
  <c r="BK456" i="2"/>
  <c r="BK457" i="2"/>
  <c r="BK458" i="2"/>
  <c r="BK459" i="2"/>
  <c r="BK460" i="2"/>
  <c r="BK461" i="2"/>
  <c r="BK462" i="2"/>
  <c r="BK463" i="2"/>
  <c r="BK464" i="2"/>
  <c r="BK465" i="2"/>
  <c r="BK466" i="2"/>
  <c r="BK467" i="2"/>
  <c r="BK468" i="2"/>
  <c r="BK469" i="2"/>
  <c r="BK470" i="2"/>
  <c r="BK471" i="2"/>
  <c r="BK472" i="2"/>
  <c r="BK473" i="2"/>
  <c r="BK474" i="2"/>
  <c r="BK475" i="2"/>
  <c r="BK476" i="2"/>
  <c r="BK477" i="2"/>
  <c r="BK478" i="2"/>
  <c r="BK479" i="2"/>
  <c r="BK480" i="2"/>
  <c r="BK481" i="2"/>
  <c r="BK482" i="2"/>
  <c r="BK483" i="2"/>
  <c r="BK484" i="2"/>
  <c r="BK485" i="2"/>
  <c r="BK486" i="2"/>
  <c r="BK487" i="2"/>
  <c r="BK488" i="2"/>
  <c r="BK489" i="2"/>
  <c r="BK490" i="2"/>
  <c r="BK491" i="2"/>
  <c r="BK492" i="2"/>
  <c r="BK493" i="2"/>
  <c r="BK494" i="2"/>
  <c r="BK495" i="2"/>
  <c r="BK496" i="2"/>
  <c r="BK498" i="2"/>
  <c r="BK499" i="2"/>
  <c r="BK500" i="2"/>
  <c r="BK501" i="2"/>
  <c r="BK502" i="2"/>
  <c r="BK503" i="2"/>
  <c r="BK504" i="2"/>
  <c r="BK505" i="2"/>
  <c r="BK506" i="2"/>
  <c r="BK507" i="2"/>
  <c r="BK508" i="2"/>
  <c r="BK509" i="2"/>
  <c r="BK510" i="2"/>
  <c r="BK511" i="2"/>
  <c r="BK512" i="2"/>
  <c r="BK513" i="2"/>
  <c r="BK514" i="2"/>
  <c r="BK515" i="2"/>
  <c r="BK516" i="2"/>
  <c r="BK517" i="2"/>
  <c r="BK518" i="2"/>
  <c r="BK519" i="2"/>
  <c r="BK520" i="2"/>
  <c r="BK521" i="2"/>
  <c r="BK522" i="2"/>
  <c r="BK523" i="2"/>
  <c r="BK524" i="2"/>
  <c r="BK525" i="2"/>
  <c r="BK526" i="2"/>
  <c r="BK527" i="2"/>
  <c r="BK528" i="2"/>
  <c r="BK529" i="2"/>
  <c r="BK530" i="2"/>
  <c r="BK531" i="2"/>
  <c r="BK532" i="2"/>
  <c r="BK533" i="2"/>
  <c r="BK534" i="2"/>
  <c r="BK535" i="2"/>
  <c r="BK536" i="2"/>
  <c r="BK537" i="2"/>
  <c r="BK538" i="2"/>
  <c r="BK539" i="2"/>
  <c r="BK540" i="2"/>
  <c r="BK541" i="2"/>
  <c r="BK542" i="2"/>
  <c r="BK543" i="2"/>
  <c r="BK544" i="2"/>
  <c r="BK545" i="2"/>
  <c r="BK546" i="2"/>
  <c r="BK547" i="2"/>
  <c r="BK548" i="2"/>
  <c r="BK549" i="2"/>
  <c r="BK550" i="2"/>
  <c r="BK551" i="2"/>
  <c r="BK552" i="2"/>
  <c r="BK553" i="2"/>
  <c r="BK497" i="2"/>
  <c r="BK554" i="2"/>
  <c r="BK555" i="2"/>
  <c r="BK556" i="2"/>
  <c r="BK557" i="2"/>
  <c r="BK558" i="2"/>
  <c r="BK559" i="2"/>
  <c r="BK560" i="2"/>
  <c r="BK561" i="2"/>
  <c r="BK562" i="2"/>
  <c r="BK563" i="2"/>
  <c r="BK564" i="2"/>
  <c r="BK565" i="2"/>
  <c r="BK566" i="2"/>
  <c r="BK567" i="2"/>
  <c r="BK568" i="2"/>
  <c r="BK569" i="2"/>
  <c r="BK570" i="2"/>
  <c r="BK571" i="2"/>
  <c r="BK572" i="2"/>
  <c r="BK573" i="2"/>
  <c r="BK574" i="2"/>
  <c r="BK292" i="2"/>
  <c r="BK293" i="2"/>
  <c r="BK294" i="2"/>
  <c r="BK295" i="2"/>
  <c r="BK296" i="2"/>
  <c r="BK575" i="2"/>
  <c r="BK576" i="2"/>
  <c r="BK577" i="2"/>
  <c r="BK578" i="2"/>
  <c r="BK579" i="2"/>
  <c r="BK580" i="2"/>
  <c r="BK581" i="2"/>
  <c r="BK586" i="2"/>
  <c r="BK587" i="2"/>
  <c r="BK588" i="2"/>
  <c r="BK589" i="2"/>
  <c r="BK590" i="2"/>
  <c r="BK591" i="2"/>
  <c r="BK592" i="2"/>
  <c r="BK593" i="2"/>
  <c r="BK594" i="2"/>
  <c r="BK595" i="2"/>
  <c r="BK596" i="2"/>
  <c r="BK597" i="2"/>
  <c r="BK598" i="2"/>
  <c r="BK599" i="2"/>
  <c r="BK600" i="2"/>
  <c r="BK601" i="2"/>
  <c r="BK602" i="2"/>
  <c r="BK603" i="2"/>
  <c r="BK604" i="2"/>
  <c r="BK605" i="2"/>
  <c r="BK606" i="2"/>
  <c r="BK607" i="2"/>
  <c r="BK608" i="2"/>
  <c r="BK609" i="2"/>
  <c r="BK610" i="2"/>
  <c r="BK611" i="2"/>
  <c r="BK612" i="2"/>
  <c r="BK613" i="2"/>
  <c r="BK614" i="2"/>
  <c r="BK620" i="2"/>
  <c r="BK621" i="2"/>
  <c r="BK622" i="2"/>
  <c r="BK623" i="2"/>
  <c r="BK624" i="2"/>
  <c r="BK625" i="2"/>
  <c r="BK626" i="2"/>
  <c r="BK632" i="2"/>
  <c r="BK627" i="2"/>
  <c r="BK628" i="2"/>
  <c r="BK629" i="2"/>
  <c r="BK630" i="2"/>
  <c r="BK631" i="2"/>
  <c r="BK633" i="2"/>
  <c r="BK634" i="2"/>
  <c r="BK635" i="2"/>
  <c r="BK615" i="2"/>
  <c r="BK616" i="2"/>
  <c r="BK617" i="2"/>
  <c r="BK618" i="2"/>
  <c r="BK619" i="2"/>
  <c r="BK636" i="2"/>
  <c r="BK637" i="2"/>
  <c r="BK639" i="2"/>
  <c r="BK640" i="2"/>
  <c r="BK641" i="2"/>
  <c r="BK642" i="2"/>
  <c r="BK643" i="2"/>
  <c r="BK644" i="2"/>
  <c r="BK645" i="2"/>
  <c r="BK646" i="2"/>
  <c r="BK647" i="2"/>
  <c r="BK648" i="2"/>
  <c r="BK649" i="2"/>
  <c r="BK650" i="2"/>
  <c r="BK651" i="2"/>
  <c r="BK638" i="2"/>
  <c r="BK652" i="2"/>
  <c r="BK653" i="2"/>
  <c r="BK654" i="2"/>
  <c r="BK655" i="2"/>
  <c r="BK656" i="2"/>
  <c r="BK657" i="2"/>
  <c r="BK658" i="2"/>
  <c r="BK659" i="2"/>
  <c r="BK660" i="2"/>
  <c r="BK661" i="2"/>
  <c r="BK662" i="2"/>
  <c r="BK663" i="2"/>
  <c r="BK664" i="2"/>
  <c r="BK665" i="2"/>
  <c r="BK666" i="2"/>
  <c r="BK667" i="2"/>
  <c r="BK668" i="2"/>
  <c r="BK669" i="2"/>
  <c r="BK670" i="2"/>
  <c r="BK671" i="2"/>
  <c r="BK672" i="2"/>
  <c r="BK673" i="2"/>
  <c r="BK674" i="2"/>
  <c r="BK675" i="2"/>
  <c r="BK677" i="2"/>
  <c r="BK678" i="2"/>
  <c r="BK679" i="2"/>
  <c r="BK680" i="2"/>
  <c r="BK681" i="2"/>
  <c r="BK682" i="2"/>
  <c r="BK683" i="2"/>
  <c r="BK684" i="2"/>
  <c r="BK685" i="2"/>
  <c r="BK686" i="2"/>
  <c r="BK687" i="2"/>
  <c r="BK688" i="2"/>
  <c r="BK676" i="2"/>
  <c r="BK689" i="2"/>
  <c r="BK690" i="2"/>
  <c r="BK691" i="2"/>
  <c r="BK692" i="2"/>
  <c r="BK693" i="2"/>
  <c r="BK694" i="2"/>
  <c r="BK695" i="2"/>
  <c r="BK696" i="2"/>
  <c r="BK697" i="2"/>
  <c r="BK698" i="2"/>
  <c r="BK699" i="2"/>
  <c r="BK700" i="2"/>
  <c r="BK701" i="2"/>
  <c r="BK702" i="2"/>
  <c r="BK703" i="2"/>
  <c r="BK705" i="2"/>
  <c r="BK706" i="2"/>
  <c r="BK707" i="2"/>
  <c r="BK708" i="2"/>
  <c r="BK709" i="2"/>
  <c r="BK710" i="2"/>
  <c r="BK711" i="2"/>
  <c r="BK712" i="2"/>
  <c r="BK713" i="2"/>
  <c r="BK714" i="2"/>
  <c r="BK715" i="2"/>
  <c r="BK716" i="2"/>
  <c r="BK717" i="2"/>
  <c r="BK718" i="2"/>
  <c r="BK719" i="2"/>
  <c r="BK720" i="2"/>
  <c r="BK721" i="2"/>
  <c r="BK722" i="2"/>
  <c r="BK723" i="2"/>
  <c r="BK724" i="2"/>
  <c r="BK725" i="2"/>
  <c r="BK726" i="2"/>
  <c r="BK727" i="2"/>
  <c r="BK728" i="2"/>
  <c r="BK729" i="2"/>
  <c r="BK704" i="2"/>
  <c r="BK730" i="2"/>
  <c r="BK731" i="2"/>
  <c r="BK732" i="2"/>
  <c r="BK733" i="2"/>
  <c r="BK734" i="2"/>
  <c r="BK735" i="2"/>
  <c r="BK736" i="2"/>
  <c r="BK737" i="2"/>
  <c r="BK738" i="2"/>
  <c r="BK739" i="2"/>
  <c r="BK740" i="2"/>
  <c r="BK741" i="2"/>
  <c r="BK742" i="2"/>
  <c r="BK743" i="2"/>
  <c r="BK744" i="2"/>
  <c r="BK745" i="2"/>
  <c r="BK746" i="2"/>
  <c r="BK747" i="2"/>
  <c r="BK748" i="2"/>
  <c r="BK749" i="2"/>
  <c r="BK750" i="2"/>
  <c r="BK751" i="2"/>
  <c r="BK752" i="2"/>
  <c r="BK753" i="2"/>
  <c r="BK754" i="2"/>
  <c r="BK755" i="2"/>
  <c r="BK756" i="2"/>
  <c r="BK757" i="2"/>
  <c r="BK758" i="2"/>
  <c r="BK759" i="2"/>
  <c r="BK760" i="2"/>
  <c r="BK761" i="2"/>
  <c r="BK762" i="2"/>
  <c r="BK763" i="2"/>
  <c r="BK764" i="2"/>
  <c r="BK765" i="2"/>
  <c r="BK766" i="2"/>
  <c r="BK767" i="2"/>
  <c r="BK768" i="2"/>
  <c r="BK769" i="2"/>
  <c r="BK770" i="2"/>
  <c r="BK771" i="2"/>
  <c r="BK772" i="2"/>
  <c r="BK773" i="2"/>
  <c r="BK774" i="2"/>
  <c r="BK775" i="2"/>
  <c r="BK776" i="2"/>
  <c r="BK777" i="2"/>
  <c r="BK778" i="2"/>
  <c r="BK779" i="2"/>
  <c r="BK780" i="2"/>
  <c r="BK781" i="2"/>
  <c r="BK782" i="2"/>
  <c r="BK783" i="2"/>
  <c r="BK784" i="2"/>
  <c r="BK785" i="2"/>
  <c r="BK786" i="2"/>
  <c r="BK787" i="2"/>
  <c r="BK788" i="2"/>
  <c r="BK789" i="2"/>
  <c r="BK790" i="2"/>
  <c r="BK791" i="2"/>
  <c r="BK792" i="2"/>
  <c r="BK793" i="2"/>
  <c r="BK794" i="2"/>
  <c r="BK795" i="2"/>
  <c r="BK796" i="2"/>
  <c r="BK797" i="2"/>
  <c r="BK798" i="2"/>
  <c r="BK799" i="2"/>
  <c r="BK800" i="2"/>
  <c r="BK801" i="2"/>
  <c r="BK802" i="2"/>
  <c r="BK803" i="2"/>
  <c r="BK804" i="2"/>
  <c r="BK805" i="2"/>
  <c r="BK806" i="2"/>
  <c r="BK807" i="2"/>
  <c r="BK1169" i="2"/>
  <c r="BK1170" i="2"/>
  <c r="BK1171" i="2"/>
  <c r="BK1172" i="2"/>
  <c r="BK808" i="2"/>
  <c r="BK809" i="2"/>
  <c r="BK810" i="2"/>
  <c r="BK811" i="2"/>
  <c r="BK812" i="2"/>
  <c r="BK813" i="2"/>
  <c r="BK814" i="2"/>
  <c r="BK815" i="2"/>
  <c r="BK816" i="2"/>
  <c r="BK817" i="2"/>
  <c r="BK818" i="2"/>
  <c r="BK819" i="2"/>
  <c r="BK820" i="2"/>
  <c r="BK821" i="2"/>
  <c r="BK822" i="2"/>
  <c r="BK823" i="2"/>
  <c r="BK824" i="2"/>
  <c r="BK825" i="2"/>
  <c r="BK826" i="2"/>
  <c r="BK827" i="2"/>
  <c r="BK828" i="2"/>
  <c r="BK829" i="2"/>
  <c r="BK830" i="2"/>
  <c r="BK831" i="2"/>
  <c r="BK832" i="2"/>
  <c r="BK833" i="2"/>
  <c r="BK834" i="2"/>
  <c r="BK835" i="2"/>
  <c r="BK836" i="2"/>
  <c r="BK837" i="2"/>
  <c r="BK838" i="2"/>
  <c r="BK839" i="2"/>
  <c r="BK840" i="2"/>
  <c r="BK841" i="2"/>
  <c r="BK842" i="2"/>
  <c r="BK843" i="2"/>
  <c r="BK844" i="2"/>
  <c r="BK845" i="2"/>
  <c r="BK846" i="2"/>
  <c r="BK847" i="2"/>
  <c r="BK848" i="2"/>
  <c r="BK849" i="2"/>
  <c r="BK850" i="2"/>
  <c r="BK851" i="2"/>
  <c r="BK852" i="2"/>
  <c r="BK853" i="2"/>
  <c r="BK854" i="2"/>
  <c r="BK855" i="2"/>
  <c r="BK856" i="2"/>
  <c r="BK857" i="2"/>
  <c r="BK858" i="2"/>
  <c r="BK859" i="2"/>
  <c r="BK860" i="2"/>
  <c r="BK861" i="2"/>
  <c r="BK862" i="2"/>
  <c r="BK863" i="2"/>
  <c r="BK864" i="2"/>
  <c r="BK865" i="2"/>
  <c r="BK866" i="2"/>
  <c r="BK867" i="2"/>
  <c r="BK868" i="2"/>
  <c r="BK869" i="2"/>
  <c r="BK870" i="2"/>
  <c r="BK871" i="2"/>
  <c r="BK872" i="2"/>
  <c r="BK873" i="2"/>
  <c r="BK874" i="2"/>
  <c r="BK875" i="2"/>
  <c r="BK876" i="2"/>
  <c r="BK877" i="2"/>
  <c r="BK878" i="2"/>
  <c r="BK879" i="2"/>
  <c r="BK880" i="2"/>
  <c r="BK881" i="2"/>
  <c r="BK882" i="2"/>
  <c r="BK883" i="2"/>
  <c r="BK884" i="2"/>
  <c r="BK885" i="2"/>
  <c r="BK886" i="2"/>
  <c r="BK888" i="2"/>
  <c r="BK889" i="2"/>
  <c r="BK890" i="2"/>
  <c r="BK891" i="2"/>
  <c r="BK892" i="2"/>
  <c r="BK893" i="2"/>
  <c r="BK894" i="2"/>
  <c r="BK895" i="2"/>
  <c r="BK896" i="2"/>
  <c r="BK897" i="2"/>
  <c r="BK898" i="2"/>
  <c r="BK899" i="2"/>
  <c r="BK900" i="2"/>
  <c r="BK901" i="2"/>
  <c r="BK902" i="2"/>
  <c r="BK903" i="2"/>
  <c r="BK904" i="2"/>
  <c r="BK905" i="2"/>
  <c r="BK906" i="2"/>
  <c r="BK907" i="2"/>
  <c r="BK908" i="2"/>
  <c r="BK909" i="2"/>
  <c r="BK910" i="2"/>
  <c r="BK911" i="2"/>
  <c r="BK912" i="2"/>
  <c r="BK913" i="2"/>
  <c r="BK914" i="2"/>
  <c r="BK915" i="2"/>
  <c r="BK916" i="2"/>
  <c r="BK917" i="2"/>
  <c r="BK918" i="2"/>
  <c r="BK887" i="2"/>
  <c r="BK919" i="2"/>
  <c r="BK920" i="2"/>
  <c r="BK921" i="2"/>
  <c r="BK922" i="2"/>
  <c r="BK923" i="2"/>
  <c r="BK924" i="2"/>
  <c r="BK925" i="2"/>
  <c r="BK926" i="2"/>
  <c r="BK927" i="2"/>
  <c r="BK928" i="2"/>
  <c r="BK929" i="2"/>
  <c r="BK930" i="2"/>
  <c r="BK931" i="2"/>
  <c r="BK932" i="2"/>
  <c r="BK934" i="2"/>
  <c r="BK933" i="2"/>
  <c r="BK935" i="2"/>
  <c r="BK936" i="2"/>
  <c r="BK937" i="2"/>
  <c r="BK938" i="2"/>
  <c r="BK939" i="2"/>
  <c r="BK940" i="2"/>
  <c r="BK941" i="2"/>
  <c r="BK942" i="2"/>
  <c r="BK943" i="2"/>
  <c r="BK944" i="2"/>
  <c r="BK945" i="2"/>
  <c r="BK946" i="2"/>
  <c r="BK947" i="2"/>
  <c r="BK948" i="2"/>
  <c r="BK949" i="2"/>
  <c r="BK950" i="2"/>
  <c r="BK951" i="2"/>
  <c r="BK952" i="2"/>
  <c r="BK953" i="2"/>
  <c r="BK954" i="2"/>
  <c r="BK955" i="2"/>
  <c r="BK956" i="2"/>
  <c r="BK957" i="2"/>
  <c r="BK958" i="2"/>
  <c r="BK959" i="2"/>
  <c r="BK960" i="2"/>
  <c r="BK961" i="2"/>
  <c r="BK962" i="2"/>
  <c r="BK963" i="2"/>
  <c r="BK964" i="2"/>
  <c r="BK965" i="2"/>
  <c r="BK966" i="2"/>
  <c r="BK967" i="2"/>
  <c r="BK968" i="2"/>
  <c r="BK969" i="2"/>
  <c r="BK970" i="2"/>
  <c r="BK971" i="2"/>
  <c r="BK972" i="2"/>
  <c r="BK973" i="2"/>
  <c r="BK974" i="2"/>
  <c r="BK975" i="2"/>
  <c r="BK976" i="2"/>
  <c r="BK977" i="2"/>
  <c r="BK978" i="2"/>
  <c r="BK979" i="2"/>
  <c r="BK980" i="2"/>
  <c r="BK981" i="2"/>
  <c r="BK982" i="2"/>
  <c r="BK983" i="2"/>
  <c r="BK984" i="2"/>
  <c r="BK985" i="2"/>
  <c r="BK986" i="2"/>
  <c r="BK987" i="2"/>
  <c r="BK988" i="2"/>
  <c r="BK989" i="2"/>
  <c r="BK990" i="2"/>
  <c r="BK991" i="2"/>
  <c r="BK992" i="2"/>
  <c r="BK993" i="2"/>
  <c r="BK994" i="2"/>
  <c r="BK995" i="2"/>
  <c r="BK996" i="2"/>
  <c r="BK997" i="2"/>
  <c r="BK998" i="2"/>
  <c r="BK999" i="2"/>
  <c r="BK1000" i="2"/>
  <c r="BK1002" i="2"/>
  <c r="BK1003" i="2"/>
  <c r="BK1004" i="2"/>
  <c r="BK1007" i="2"/>
  <c r="BK1008" i="2"/>
  <c r="BK1009" i="2"/>
  <c r="BK1005" i="2"/>
  <c r="BK1006" i="2"/>
  <c r="BK1010" i="2"/>
  <c r="BK1011" i="2"/>
  <c r="BK1013" i="2"/>
  <c r="BK1016" i="2"/>
  <c r="BK1017" i="2"/>
  <c r="BK1018" i="2"/>
  <c r="BK1019" i="2"/>
  <c r="BK1020" i="2"/>
  <c r="BK1012" i="2"/>
  <c r="BK1014" i="2"/>
  <c r="BK1015" i="2"/>
  <c r="BK1021" i="2"/>
  <c r="BK1022" i="2"/>
  <c r="BK1023" i="2"/>
  <c r="BK1024" i="2"/>
  <c r="BK1025" i="2"/>
  <c r="BK1026" i="2"/>
  <c r="BK1027" i="2"/>
  <c r="BK1028" i="2"/>
  <c r="BK1029" i="2"/>
  <c r="BK1030" i="2"/>
  <c r="BK1031" i="2"/>
  <c r="BK1032" i="2"/>
  <c r="BK1033" i="2"/>
  <c r="BK1034" i="2"/>
  <c r="BK1035" i="2"/>
  <c r="BK1036" i="2"/>
  <c r="BK1037" i="2"/>
  <c r="BK1038" i="2"/>
  <c r="BK1039" i="2"/>
  <c r="BK1040" i="2"/>
  <c r="BK1041" i="2"/>
  <c r="BK1042" i="2"/>
  <c r="BK1043" i="2"/>
  <c r="BK1044" i="2"/>
  <c r="BK1045" i="2"/>
  <c r="BK1046" i="2"/>
  <c r="BK1047" i="2"/>
  <c r="BK1048" i="2"/>
  <c r="BK1049" i="2"/>
  <c r="BK1051" i="2"/>
  <c r="BK1052" i="2"/>
  <c r="BK1053" i="2"/>
  <c r="BK1054" i="2"/>
  <c r="BK1055" i="2"/>
  <c r="BK1056" i="2"/>
  <c r="BK1057" i="2"/>
  <c r="BK1058" i="2"/>
  <c r="BK1059" i="2"/>
  <c r="BK1060" i="2"/>
  <c r="BK1061" i="2"/>
  <c r="BK1062" i="2"/>
  <c r="BK1063" i="2"/>
  <c r="BK1064" i="2"/>
  <c r="BK1065" i="2"/>
  <c r="BK1066" i="2"/>
  <c r="BK1067" i="2"/>
  <c r="BK1068" i="2"/>
  <c r="BK1050" i="2"/>
  <c r="BK1069" i="2"/>
  <c r="BK1070" i="2"/>
  <c r="BK1071" i="2"/>
  <c r="BK1072" i="2"/>
  <c r="BK1073" i="2"/>
  <c r="BK1074" i="2"/>
  <c r="BK1075" i="2"/>
  <c r="BK1076" i="2"/>
  <c r="BK1077" i="2"/>
  <c r="BK1078" i="2"/>
  <c r="BK1079" i="2"/>
  <c r="BK1080" i="2"/>
  <c r="BK1081" i="2"/>
  <c r="BK1082" i="2"/>
  <c r="BK1083" i="2"/>
  <c r="BK1084" i="2"/>
  <c r="BK1085" i="2"/>
  <c r="BK1086" i="2"/>
  <c r="BK1087" i="2"/>
  <c r="BK1088" i="2"/>
  <c r="BK1089" i="2"/>
  <c r="BK1090" i="2"/>
  <c r="BK1091" i="2"/>
  <c r="BK1092" i="2"/>
  <c r="BK1093" i="2"/>
  <c r="BK1094" i="2"/>
  <c r="BK1095" i="2"/>
  <c r="BK1096" i="2"/>
  <c r="BK1097" i="2"/>
  <c r="BK1098" i="2"/>
  <c r="BK1099" i="2"/>
  <c r="BK1100" i="2"/>
  <c r="BK1101" i="2"/>
  <c r="BK1102" i="2"/>
  <c r="BK1103" i="2"/>
  <c r="BK1104" i="2"/>
  <c r="BK1105" i="2"/>
  <c r="BK1106" i="2"/>
  <c r="BK1107" i="2"/>
  <c r="BK1108" i="2"/>
  <c r="BK1109" i="2"/>
  <c r="BK1110" i="2"/>
  <c r="BK1111" i="2"/>
  <c r="BK1112" i="2"/>
  <c r="BK1113" i="2"/>
  <c r="BK1114" i="2"/>
  <c r="BK1115" i="2"/>
  <c r="BK1116" i="2"/>
  <c r="BK1117" i="2"/>
  <c r="BK1118" i="2"/>
  <c r="BK1119" i="2"/>
  <c r="BK1120" i="2"/>
  <c r="BK1121" i="2"/>
  <c r="BK1123" i="2"/>
  <c r="BK1124" i="2"/>
  <c r="BK1125" i="2"/>
  <c r="BK1126" i="2"/>
  <c r="BK1127" i="2"/>
  <c r="BK1128" i="2"/>
  <c r="BK1129" i="2"/>
  <c r="BK1130" i="2"/>
  <c r="BK1131" i="2"/>
  <c r="BK1132" i="2"/>
  <c r="BK1133" i="2"/>
  <c r="BK1122" i="2"/>
  <c r="BK1134" i="2"/>
  <c r="BK1135" i="2"/>
  <c r="BK1136" i="2"/>
  <c r="BK1137" i="2"/>
  <c r="BK1138" i="2"/>
  <c r="BK1139" i="2"/>
  <c r="BK1140" i="2"/>
  <c r="BK1141" i="2"/>
  <c r="BK1142" i="2"/>
  <c r="BK1143" i="2"/>
  <c r="BK1144" i="2"/>
  <c r="BK1145" i="2"/>
  <c r="BK1146" i="2"/>
  <c r="BK1147" i="2"/>
  <c r="BK1148" i="2"/>
  <c r="BK1149" i="2"/>
  <c r="BK1150" i="2"/>
  <c r="BK1151" i="2"/>
  <c r="BK1152" i="2"/>
  <c r="BK1153" i="2"/>
  <c r="BK1154" i="2"/>
  <c r="BK1155" i="2"/>
  <c r="BK1156" i="2"/>
  <c r="BK1157" i="2"/>
  <c r="BK1158" i="2"/>
  <c r="BK1159" i="2"/>
  <c r="BK1160" i="2"/>
  <c r="BK1161" i="2"/>
  <c r="BK1162" i="2"/>
  <c r="BK1163" i="2"/>
  <c r="BK1164" i="2"/>
  <c r="BK1165" i="2"/>
  <c r="BK1166" i="2"/>
  <c r="BK1167" i="2"/>
  <c r="BK1168" i="2"/>
  <c r="BK1001" i="2"/>
  <c r="BK1173" i="2"/>
  <c r="BK1174" i="2"/>
  <c r="BK1175" i="2"/>
  <c r="BK1176" i="2"/>
  <c r="BK1177" i="2"/>
  <c r="BK1178" i="2"/>
  <c r="BK1179" i="2"/>
  <c r="BK1180" i="2"/>
  <c r="BK1181" i="2"/>
  <c r="BK1182" i="2"/>
  <c r="BK1183" i="2"/>
  <c r="BK1184" i="2"/>
  <c r="BK1185" i="2"/>
  <c r="BK1186" i="2"/>
  <c r="BK1187" i="2"/>
  <c r="BK1188" i="2"/>
  <c r="BK1189" i="2"/>
  <c r="BK1190" i="2"/>
  <c r="BK1191" i="2"/>
  <c r="BK1192" i="2"/>
  <c r="BK1193" i="2"/>
  <c r="BK1194" i="2"/>
  <c r="BK1195" i="2"/>
  <c r="BK1196" i="2"/>
  <c r="BK1197" i="2"/>
  <c r="BK1198" i="2"/>
  <c r="BK1199" i="2"/>
  <c r="BK1200" i="2"/>
  <c r="BK1201" i="2"/>
  <c r="BK1202" i="2"/>
  <c r="BK1203" i="2"/>
  <c r="BK1204" i="2"/>
  <c r="BK1205" i="2"/>
  <c r="BK1206" i="2"/>
  <c r="BK1207" i="2"/>
  <c r="BK1208" i="2"/>
  <c r="BK1209" i="2"/>
  <c r="BK1210" i="2"/>
  <c r="BK1211" i="2"/>
  <c r="BK1212" i="2"/>
  <c r="BK1213" i="2"/>
  <c r="BK1214" i="2"/>
  <c r="BK1215" i="2"/>
  <c r="BK1216" i="2"/>
  <c r="BK1217" i="2"/>
  <c r="BK1218" i="2"/>
  <c r="BK1219" i="2"/>
  <c r="BK1220" i="2"/>
  <c r="BK1221" i="2"/>
  <c r="BK1222" i="2"/>
  <c r="BK1223" i="2"/>
  <c r="BK1224" i="2"/>
  <c r="BK1225" i="2"/>
  <c r="BK1226" i="2"/>
  <c r="BK1227" i="2"/>
  <c r="BK1228" i="2"/>
  <c r="BK1229" i="2"/>
  <c r="BK1230" i="2"/>
  <c r="BK1231" i="2"/>
  <c r="BK1232" i="2"/>
  <c r="BK1233" i="2"/>
  <c r="BK1234" i="2"/>
  <c r="BK1235" i="2"/>
  <c r="BK1236" i="2"/>
  <c r="BK1237" i="2"/>
  <c r="BK1238" i="2"/>
  <c r="BK1239" i="2"/>
  <c r="BK1240" i="2"/>
  <c r="BK1241" i="2"/>
  <c r="BK1242" i="2"/>
  <c r="BK1243" i="2"/>
  <c r="BK1244" i="2"/>
  <c r="BK1245" i="2"/>
  <c r="BK1246" i="2"/>
  <c r="BK1247" i="2"/>
  <c r="BK1248" i="2"/>
  <c r="BK1249" i="2"/>
  <c r="BK1250" i="2"/>
  <c r="BK1251" i="2"/>
  <c r="BK1252" i="2"/>
  <c r="BK1253" i="2"/>
  <c r="BK1256" i="2"/>
  <c r="BK1257" i="2"/>
  <c r="BK1258" i="2"/>
  <c r="BK1259" i="2"/>
  <c r="BK1260" i="2"/>
  <c r="BK1261" i="2"/>
  <c r="BK1262" i="2"/>
  <c r="BK1263" i="2"/>
  <c r="BK1264" i="2"/>
  <c r="BK1265" i="2"/>
  <c r="BK1266" i="2"/>
  <c r="BK1267" i="2"/>
  <c r="BK1268" i="2"/>
  <c r="BK1269" i="2"/>
  <c r="BK1270" i="2"/>
  <c r="BK1271" i="2"/>
  <c r="BK1272" i="2"/>
  <c r="BK1273" i="2"/>
  <c r="BK1274" i="2"/>
  <c r="BK1275" i="2"/>
  <c r="BK1276" i="2"/>
  <c r="BK1277" i="2"/>
  <c r="BK1278" i="2"/>
  <c r="BK1254" i="2"/>
  <c r="BK1255" i="2"/>
  <c r="BK1279" i="2"/>
  <c r="BK1280" i="2"/>
  <c r="BK1281" i="2"/>
  <c r="BK1282" i="2"/>
  <c r="BK1283" i="2"/>
  <c r="BK1286" i="2"/>
  <c r="BK1284" i="2"/>
  <c r="BK1285" i="2"/>
  <c r="BK1287" i="2"/>
  <c r="BK1288" i="2"/>
  <c r="BK1289" i="2"/>
  <c r="BK1290" i="2"/>
  <c r="BK1291" i="2"/>
  <c r="BK1292" i="2"/>
  <c r="BK1293" i="2"/>
  <c r="BK1294" i="2"/>
  <c r="BK1295" i="2"/>
  <c r="BK1296" i="2"/>
  <c r="BK1297" i="2"/>
  <c r="BK1298" i="2"/>
  <c r="BK1299" i="2"/>
  <c r="BK1300" i="2"/>
  <c r="BK1301" i="2"/>
  <c r="BK1302" i="2"/>
  <c r="BK1303" i="2"/>
  <c r="BK1304" i="2"/>
  <c r="BK1305" i="2"/>
  <c r="BK1306" i="2"/>
  <c r="BK1307" i="2"/>
  <c r="BK1308" i="2"/>
  <c r="BK1309" i="2"/>
  <c r="BK1310" i="2"/>
  <c r="BK1311" i="2"/>
  <c r="BK1312" i="2"/>
  <c r="BK1313" i="2"/>
  <c r="BK1314" i="2"/>
  <c r="BK1315" i="2"/>
  <c r="BK1316" i="2"/>
  <c r="BK1317" i="2"/>
  <c r="BK1318" i="2"/>
  <c r="BK1319" i="2"/>
  <c r="BK1320" i="2"/>
  <c r="BK1321" i="2"/>
  <c r="BK1323" i="2"/>
  <c r="BK1325" i="2"/>
  <c r="BK1322" i="2"/>
  <c r="BK1324" i="2"/>
  <c r="BK1326" i="2"/>
  <c r="BK1327" i="2"/>
  <c r="BK1328" i="2"/>
  <c r="BK1329" i="2"/>
  <c r="BK1330" i="2"/>
  <c r="BK1331" i="2"/>
  <c r="BK1332" i="2"/>
  <c r="BK1333" i="2"/>
  <c r="BK1334" i="2"/>
  <c r="BK1335" i="2"/>
  <c r="BK1336" i="2"/>
  <c r="BK1337" i="2"/>
  <c r="BK1338" i="2"/>
  <c r="BK1339" i="2"/>
  <c r="BK1340" i="2"/>
  <c r="BK1341" i="2"/>
  <c r="BK1342" i="2"/>
  <c r="BK1343" i="2"/>
  <c r="BK1344" i="2"/>
  <c r="BK1345" i="2"/>
  <c r="BK1346" i="2"/>
  <c r="BK1347" i="2"/>
  <c r="BK1348" i="2"/>
  <c r="BK1349" i="2"/>
  <c r="BK1350" i="2"/>
  <c r="BK1351" i="2"/>
  <c r="BK1352" i="2"/>
  <c r="BK1353" i="2"/>
  <c r="BK1354" i="2"/>
  <c r="BK1355" i="2"/>
  <c r="BK1356" i="2"/>
  <c r="BK1357" i="2"/>
  <c r="BK1358" i="2"/>
  <c r="BK1359" i="2"/>
  <c r="BK1360" i="2"/>
  <c r="BK1361" i="2"/>
  <c r="BK1362" i="2"/>
  <c r="BK1363" i="2"/>
  <c r="BK1364" i="2"/>
  <c r="BK1365" i="2"/>
  <c r="BK1366" i="2"/>
  <c r="BK1367" i="2"/>
  <c r="BK1368" i="2"/>
  <c r="BK1369" i="2"/>
  <c r="BK1370" i="2"/>
  <c r="BK1371" i="2"/>
  <c r="BK1372" i="2"/>
  <c r="BK1373" i="2"/>
  <c r="BK1374" i="2"/>
  <c r="BK1375" i="2"/>
  <c r="BK1376" i="2"/>
  <c r="BK1377" i="2"/>
  <c r="BK1378" i="2"/>
  <c r="BK1379" i="2"/>
  <c r="BK1380" i="2"/>
  <c r="BK1381" i="2"/>
  <c r="BK1382" i="2"/>
  <c r="BK1383" i="2"/>
  <c r="BK1384" i="2"/>
  <c r="BK1385" i="2"/>
  <c r="BK1386" i="2"/>
  <c r="BK1387" i="2"/>
  <c r="BK1388" i="2"/>
  <c r="BK1389" i="2"/>
  <c r="BK1390" i="2"/>
  <c r="BK1391" i="2"/>
  <c r="BK1392" i="2"/>
  <c r="BK1393" i="2"/>
  <c r="BK1394" i="2"/>
  <c r="BK1395" i="2"/>
  <c r="BK1396" i="2"/>
  <c r="BK1397" i="2"/>
  <c r="BK1398" i="2"/>
  <c r="BK1399" i="2"/>
  <c r="BK1400" i="2"/>
  <c r="BK1401" i="2"/>
  <c r="BK1402" i="2"/>
  <c r="BK1403" i="2"/>
  <c r="BK1404" i="2"/>
  <c r="BK1405" i="2"/>
  <c r="BK1406" i="2"/>
  <c r="BK1407" i="2"/>
  <c r="BK1408" i="2"/>
  <c r="BK1409" i="2"/>
  <c r="BK1410" i="2"/>
  <c r="BK1411" i="2"/>
  <c r="BK1412" i="2"/>
  <c r="BK1413" i="2"/>
  <c r="BK1414" i="2"/>
  <c r="BK1415" i="2"/>
  <c r="BK1416" i="2"/>
  <c r="BK1417" i="2"/>
  <c r="BK1418" i="2"/>
  <c r="BK1419" i="2"/>
  <c r="BK1420" i="2"/>
  <c r="BK1421" i="2"/>
  <c r="BK1422" i="2"/>
  <c r="BK1423" i="2"/>
  <c r="BK1426" i="2"/>
  <c r="BK1424" i="2"/>
  <c r="BK1425" i="2"/>
  <c r="BK1427" i="2"/>
  <c r="BK1428" i="2"/>
  <c r="BK1429" i="2"/>
  <c r="BK1430" i="2"/>
  <c r="BK1431" i="2"/>
  <c r="BK1432" i="2"/>
  <c r="BK1433" i="2"/>
  <c r="BK1434" i="2"/>
  <c r="BK1435" i="2"/>
  <c r="BK1436" i="2"/>
  <c r="BK1437" i="2"/>
  <c r="BK1438" i="2"/>
  <c r="BK1439" i="2"/>
  <c r="BK1440" i="2"/>
  <c r="BK1441" i="2"/>
  <c r="BK1442" i="2"/>
  <c r="BK1443" i="2"/>
  <c r="BK1444" i="2"/>
  <c r="BK1445" i="2"/>
  <c r="BK1446" i="2"/>
  <c r="BK1447" i="2"/>
  <c r="BK1448" i="2"/>
  <c r="BK1449" i="2"/>
  <c r="BK1450" i="2"/>
  <c r="BK1451" i="2"/>
  <c r="BK1452" i="2"/>
  <c r="BK1453" i="2"/>
  <c r="BK1454" i="2"/>
  <c r="BK1455" i="2"/>
  <c r="BK1456" i="2"/>
  <c r="BK1457" i="2"/>
  <c r="BK1458" i="2"/>
  <c r="BK1459" i="2"/>
  <c r="BK1460" i="2"/>
  <c r="BK1461" i="2"/>
  <c r="BK1462" i="2"/>
  <c r="BK1463" i="2"/>
  <c r="BK1464" i="2"/>
  <c r="BK1465" i="2"/>
  <c r="BK1466" i="2"/>
  <c r="BK1467" i="2"/>
  <c r="BK1468" i="2"/>
  <c r="BK1469" i="2"/>
  <c r="BK1471" i="2"/>
  <c r="BK1470" i="2"/>
  <c r="BK1472" i="2"/>
  <c r="BK1473" i="2"/>
  <c r="BK1474" i="2"/>
  <c r="BK1475" i="2"/>
  <c r="BK1476" i="2"/>
  <c r="BK1477" i="2"/>
  <c r="BK1478" i="2"/>
  <c r="BK1479" i="2"/>
  <c r="BK1480" i="2"/>
  <c r="BK1481" i="2"/>
  <c r="BK1483" i="2"/>
  <c r="BK1484" i="2"/>
  <c r="BK1485" i="2"/>
  <c r="BK1486" i="2"/>
  <c r="BK1487" i="2"/>
  <c r="BK1488" i="2"/>
  <c r="BK1489" i="2"/>
  <c r="BK1482" i="2"/>
  <c r="BK1490" i="2"/>
  <c r="BK1491" i="2"/>
  <c r="BK1492" i="2"/>
  <c r="BK1493" i="2"/>
  <c r="BK1494" i="2"/>
  <c r="BK1495" i="2"/>
  <c r="BK1496" i="2"/>
  <c r="BK1497" i="2"/>
  <c r="BK1498" i="2"/>
  <c r="BK1499" i="2"/>
  <c r="BK1500" i="2"/>
  <c r="BK1501" i="2"/>
  <c r="BK1502" i="2"/>
  <c r="BK1503" i="2"/>
  <c r="BK1504" i="2"/>
  <c r="BK1505" i="2"/>
  <c r="BK1506" i="2"/>
  <c r="BK1507" i="2"/>
  <c r="BK1508" i="2"/>
  <c r="BK1509" i="2"/>
  <c r="BK1510" i="2"/>
  <c r="BK1511" i="2"/>
  <c r="BK1513" i="2"/>
  <c r="BK1515" i="2"/>
  <c r="BK1514" i="2"/>
  <c r="BK1516" i="2"/>
  <c r="BK1517" i="2"/>
  <c r="BK1518" i="2"/>
  <c r="BK1519" i="2"/>
  <c r="BK1520" i="2"/>
  <c r="BK1521" i="2"/>
  <c r="BK1522" i="2"/>
  <c r="BK1523" i="2"/>
  <c r="BK1512" i="2"/>
  <c r="BK1524" i="2"/>
  <c r="BK1525" i="2"/>
  <c r="BK1526" i="2"/>
  <c r="BK1527" i="2"/>
  <c r="BK1528" i="2"/>
  <c r="BK1529" i="2"/>
  <c r="BK1530" i="2"/>
  <c r="BK1531" i="2"/>
  <c r="BK1532" i="2"/>
  <c r="BK1533" i="2"/>
  <c r="BK1534" i="2"/>
  <c r="BK1535" i="2"/>
  <c r="BK1536" i="2"/>
  <c r="BK1537" i="2"/>
  <c r="BK1538" i="2"/>
  <c r="BK1539" i="2"/>
  <c r="BK1540" i="2"/>
  <c r="BK1541" i="2"/>
  <c r="BK1542" i="2"/>
  <c r="BK1543" i="2"/>
  <c r="BK1544" i="2"/>
  <c r="BK582" i="2"/>
  <c r="BK583" i="2"/>
  <c r="BK584" i="2"/>
  <c r="BK585" i="2"/>
  <c r="BK1545" i="2"/>
  <c r="BL2" i="2"/>
  <c r="BN2" i="2" s="1"/>
  <c r="BL3" i="2"/>
  <c r="BN3" i="2" s="1"/>
  <c r="BL4" i="2"/>
  <c r="BN4" i="2" s="1"/>
  <c r="BL5" i="2"/>
  <c r="BN5" i="2" s="1"/>
  <c r="BL6" i="2"/>
  <c r="BN6" i="2" s="1"/>
  <c r="BL7" i="2"/>
  <c r="BN7" i="2" s="1"/>
  <c r="BL8" i="2"/>
  <c r="BL9" i="2"/>
  <c r="BN9" i="2" s="1"/>
  <c r="BL10" i="2"/>
  <c r="BN10" i="2" s="1"/>
  <c r="BL11" i="2"/>
  <c r="BN11" i="2" s="1"/>
  <c r="BL12" i="2"/>
  <c r="BN12" i="2" s="1"/>
  <c r="BL13" i="2"/>
  <c r="BN13" i="2" s="1"/>
  <c r="BL14" i="2"/>
  <c r="BN14" i="2" s="1"/>
  <c r="BL15" i="2"/>
  <c r="BN15" i="2" s="1"/>
  <c r="BL16" i="2"/>
  <c r="BN16" i="2" s="1"/>
  <c r="BL17" i="2"/>
  <c r="BN17" i="2" s="1"/>
  <c r="BL18" i="2"/>
  <c r="BN18" i="2" s="1"/>
  <c r="BL19" i="2"/>
  <c r="BN19" i="2" s="1"/>
  <c r="BL20" i="2"/>
  <c r="BN20" i="2" s="1"/>
  <c r="BL21" i="2"/>
  <c r="BN21" i="2" s="1"/>
  <c r="BL22" i="2"/>
  <c r="BN22" i="2" s="1"/>
  <c r="BL23" i="2"/>
  <c r="BN23" i="2" s="1"/>
  <c r="BL24" i="2"/>
  <c r="BN24" i="2" s="1"/>
  <c r="BL25" i="2"/>
  <c r="BN25" i="2" s="1"/>
  <c r="BL26" i="2"/>
  <c r="BN26" i="2" s="1"/>
  <c r="BL27" i="2"/>
  <c r="BN27" i="2" s="1"/>
  <c r="BL28" i="2"/>
  <c r="BN28" i="2" s="1"/>
  <c r="BL29" i="2"/>
  <c r="BN29" i="2" s="1"/>
  <c r="BL30" i="2"/>
  <c r="BN30" i="2" s="1"/>
  <c r="BL31" i="2"/>
  <c r="BN31" i="2" s="1"/>
  <c r="BL32" i="2"/>
  <c r="BN32" i="2" s="1"/>
  <c r="BL33" i="2"/>
  <c r="BN33" i="2" s="1"/>
  <c r="BL34" i="2"/>
  <c r="BN34" i="2" s="1"/>
  <c r="BL35" i="2"/>
  <c r="BN35" i="2" s="1"/>
  <c r="BL38" i="2"/>
  <c r="BN38" i="2" s="1"/>
  <c r="BL39" i="2"/>
  <c r="BN39" i="2" s="1"/>
  <c r="BL40" i="2"/>
  <c r="BN40" i="2" s="1"/>
  <c r="BL36" i="2"/>
  <c r="BN36" i="2" s="1"/>
  <c r="BL37" i="2"/>
  <c r="BN37" i="2" s="1"/>
  <c r="BL41" i="2"/>
  <c r="BN41" i="2" s="1"/>
  <c r="BL42" i="2"/>
  <c r="BN42" i="2" s="1"/>
  <c r="BL43" i="2"/>
  <c r="BN43" i="2" s="1"/>
  <c r="BL44" i="2"/>
  <c r="BN44" i="2" s="1"/>
  <c r="BL45" i="2"/>
  <c r="BN45" i="2" s="1"/>
  <c r="BL47" i="2"/>
  <c r="BN47" i="2" s="1"/>
  <c r="BL48" i="2"/>
  <c r="BN48" i="2" s="1"/>
  <c r="BL46" i="2"/>
  <c r="BN46" i="2" s="1"/>
  <c r="BL49" i="2"/>
  <c r="BN49" i="2" s="1"/>
  <c r="BL50" i="2"/>
  <c r="BN50" i="2" s="1"/>
  <c r="BL51" i="2"/>
  <c r="BN51" i="2" s="1"/>
  <c r="BL52" i="2"/>
  <c r="BN52" i="2" s="1"/>
  <c r="BL53" i="2"/>
  <c r="BN53" i="2" s="1"/>
  <c r="BL54" i="2"/>
  <c r="BL55" i="2"/>
  <c r="BN55" i="2" s="1"/>
  <c r="BL56" i="2"/>
  <c r="BN56" i="2" s="1"/>
  <c r="BL57" i="2"/>
  <c r="BN57" i="2" s="1"/>
  <c r="BL58" i="2"/>
  <c r="BN58" i="2" s="1"/>
  <c r="BL59" i="2"/>
  <c r="BN59" i="2" s="1"/>
  <c r="BL60" i="2"/>
  <c r="BL61" i="2"/>
  <c r="BN61" i="2" s="1"/>
  <c r="BL62" i="2"/>
  <c r="BN62" i="2" s="1"/>
  <c r="BL63" i="2"/>
  <c r="BN63" i="2" s="1"/>
  <c r="BL64" i="2"/>
  <c r="BN64" i="2" s="1"/>
  <c r="BL65" i="2"/>
  <c r="BN65" i="2" s="1"/>
  <c r="BL66" i="2"/>
  <c r="BN66" i="2" s="1"/>
  <c r="BL67" i="2"/>
  <c r="BN67" i="2" s="1"/>
  <c r="BL68" i="2"/>
  <c r="BN68" i="2" s="1"/>
  <c r="BL69" i="2"/>
  <c r="BN69" i="2" s="1"/>
  <c r="BL70" i="2"/>
  <c r="BN70" i="2" s="1"/>
  <c r="BL71" i="2"/>
  <c r="BN71" i="2" s="1"/>
  <c r="BL72" i="2"/>
  <c r="BN72" i="2" s="1"/>
  <c r="BL73" i="2"/>
  <c r="BN73" i="2" s="1"/>
  <c r="BL74" i="2"/>
  <c r="BN74" i="2" s="1"/>
  <c r="BL75" i="2"/>
  <c r="BN75" i="2" s="1"/>
  <c r="BL76" i="2"/>
  <c r="BN76" i="2" s="1"/>
  <c r="BL77" i="2"/>
  <c r="BN77" i="2" s="1"/>
  <c r="BL78" i="2"/>
  <c r="BN78" i="2" s="1"/>
  <c r="BL79" i="2"/>
  <c r="BN79" i="2" s="1"/>
  <c r="BL80" i="2"/>
  <c r="BN80" i="2" s="1"/>
  <c r="BL81" i="2"/>
  <c r="BN81" i="2" s="1"/>
  <c r="BL82" i="2"/>
  <c r="BN82" i="2" s="1"/>
  <c r="BL84" i="2"/>
  <c r="BN84" i="2" s="1"/>
  <c r="BL83" i="2"/>
  <c r="BN83" i="2" s="1"/>
  <c r="BL85" i="2"/>
  <c r="BN85" i="2" s="1"/>
  <c r="BL86" i="2"/>
  <c r="BN86" i="2" s="1"/>
  <c r="BL87" i="2"/>
  <c r="BN87" i="2" s="1"/>
  <c r="BL88" i="2"/>
  <c r="BN88" i="2" s="1"/>
  <c r="BL89" i="2"/>
  <c r="BN89" i="2" s="1"/>
  <c r="BL90" i="2"/>
  <c r="BN90" i="2" s="1"/>
  <c r="BL91" i="2"/>
  <c r="BN91" i="2" s="1"/>
  <c r="BL92" i="2"/>
  <c r="BN92" i="2" s="1"/>
  <c r="BL93" i="2"/>
  <c r="BN93" i="2" s="1"/>
  <c r="BL94" i="2"/>
  <c r="BN94" i="2" s="1"/>
  <c r="BL95" i="2"/>
  <c r="BN95" i="2" s="1"/>
  <c r="BL96" i="2"/>
  <c r="BN96" i="2" s="1"/>
  <c r="BL97" i="2"/>
  <c r="BN97" i="2" s="1"/>
  <c r="BL98" i="2"/>
  <c r="BN98" i="2" s="1"/>
  <c r="BL99" i="2"/>
  <c r="BN99" i="2" s="1"/>
  <c r="BL100" i="2"/>
  <c r="BN100" i="2" s="1"/>
  <c r="BL101" i="2"/>
  <c r="BN101" i="2" s="1"/>
  <c r="BL102" i="2"/>
  <c r="BN102" i="2" s="1"/>
  <c r="BL103" i="2"/>
  <c r="BN103" i="2" s="1"/>
  <c r="BL104" i="2"/>
  <c r="BN104" i="2" s="1"/>
  <c r="BL105" i="2"/>
  <c r="BN105" i="2" s="1"/>
  <c r="BL106" i="2"/>
  <c r="BN106" i="2" s="1"/>
  <c r="BL107" i="2"/>
  <c r="BN107" i="2" s="1"/>
  <c r="BL108" i="2"/>
  <c r="BN108" i="2" s="1"/>
  <c r="BL109" i="2"/>
  <c r="BN109" i="2" s="1"/>
  <c r="BL110" i="2"/>
  <c r="BN110" i="2" s="1"/>
  <c r="BL111" i="2"/>
  <c r="BN111" i="2" s="1"/>
  <c r="BL112" i="2"/>
  <c r="BN112" i="2" s="1"/>
  <c r="BL113" i="2"/>
  <c r="BN113" i="2" s="1"/>
  <c r="BL114" i="2"/>
  <c r="BN114" i="2" s="1"/>
  <c r="BL115" i="2"/>
  <c r="BN115" i="2" s="1"/>
  <c r="BL116" i="2"/>
  <c r="BN116" i="2" s="1"/>
  <c r="BL117" i="2"/>
  <c r="BN117" i="2" s="1"/>
  <c r="BL118" i="2"/>
  <c r="BN118" i="2" s="1"/>
  <c r="BL119" i="2"/>
  <c r="BN119" i="2" s="1"/>
  <c r="BL120" i="2"/>
  <c r="BN120" i="2" s="1"/>
  <c r="BL121" i="2"/>
  <c r="BN121" i="2" s="1"/>
  <c r="BL122" i="2"/>
  <c r="BN122" i="2" s="1"/>
  <c r="BL123" i="2"/>
  <c r="BN123" i="2" s="1"/>
  <c r="BL124" i="2"/>
  <c r="BN124" i="2" s="1"/>
  <c r="BL125" i="2"/>
  <c r="BN125" i="2" s="1"/>
  <c r="BL126" i="2"/>
  <c r="BN126" i="2" s="1"/>
  <c r="BL127" i="2"/>
  <c r="BN127" i="2" s="1"/>
  <c r="BL128" i="2"/>
  <c r="BN128" i="2" s="1"/>
  <c r="BL129" i="2"/>
  <c r="BN129" i="2" s="1"/>
  <c r="BL130" i="2"/>
  <c r="BN130" i="2" s="1"/>
  <c r="BL131" i="2"/>
  <c r="BN131" i="2" s="1"/>
  <c r="BL132" i="2"/>
  <c r="BN132" i="2" s="1"/>
  <c r="BL133" i="2"/>
  <c r="BN133" i="2" s="1"/>
  <c r="BL134" i="2"/>
  <c r="BN134" i="2" s="1"/>
  <c r="BL140" i="2"/>
  <c r="BN140" i="2" s="1"/>
  <c r="BL141" i="2"/>
  <c r="BN141" i="2" s="1"/>
  <c r="BL142" i="2"/>
  <c r="BN142" i="2" s="1"/>
  <c r="BL143" i="2"/>
  <c r="BN143" i="2" s="1"/>
  <c r="BL144" i="2"/>
  <c r="BN144" i="2" s="1"/>
  <c r="BL145" i="2"/>
  <c r="BN145" i="2" s="1"/>
  <c r="BL146" i="2"/>
  <c r="BN146" i="2" s="1"/>
  <c r="BL147" i="2"/>
  <c r="BN147" i="2" s="1"/>
  <c r="BL149" i="2"/>
  <c r="BN149" i="2" s="1"/>
  <c r="BL148" i="2"/>
  <c r="BN148" i="2" s="1"/>
  <c r="BL150" i="2"/>
  <c r="BN150" i="2" s="1"/>
  <c r="BL151" i="2"/>
  <c r="BN151" i="2" s="1"/>
  <c r="BL152" i="2"/>
  <c r="BN152" i="2" s="1"/>
  <c r="BL154" i="2"/>
  <c r="BN154" i="2" s="1"/>
  <c r="BL153" i="2"/>
  <c r="BN153" i="2" s="1"/>
  <c r="BL135" i="2"/>
  <c r="BN135" i="2" s="1"/>
  <c r="BL136" i="2"/>
  <c r="BN136" i="2" s="1"/>
  <c r="BL137" i="2"/>
  <c r="BN137" i="2" s="1"/>
  <c r="BL138" i="2"/>
  <c r="BN138" i="2" s="1"/>
  <c r="BL139" i="2"/>
  <c r="BN139" i="2" s="1"/>
  <c r="BL155" i="2"/>
  <c r="BN155" i="2" s="1"/>
  <c r="BL156" i="2"/>
  <c r="BN156" i="2" s="1"/>
  <c r="BL157" i="2"/>
  <c r="BN157" i="2" s="1"/>
  <c r="BL158" i="2"/>
  <c r="BN158" i="2" s="1"/>
  <c r="BL159" i="2"/>
  <c r="BN159" i="2" s="1"/>
  <c r="BL160" i="2"/>
  <c r="BN160" i="2" s="1"/>
  <c r="BL161" i="2"/>
  <c r="BN161" i="2" s="1"/>
  <c r="BL162" i="2"/>
  <c r="BN162" i="2" s="1"/>
  <c r="BL163" i="2"/>
  <c r="BN163" i="2" s="1"/>
  <c r="BL164" i="2"/>
  <c r="BN164" i="2" s="1"/>
  <c r="BL165" i="2"/>
  <c r="BN165" i="2" s="1"/>
  <c r="BL166" i="2"/>
  <c r="BN166" i="2" s="1"/>
  <c r="BL167" i="2"/>
  <c r="BN167" i="2" s="1"/>
  <c r="BL168" i="2"/>
  <c r="BN168" i="2" s="1"/>
  <c r="BL169" i="2"/>
  <c r="BN169" i="2" s="1"/>
  <c r="BL170" i="2"/>
  <c r="BN170" i="2" s="1"/>
  <c r="BL171" i="2"/>
  <c r="BN171" i="2" s="1"/>
  <c r="BL172" i="2"/>
  <c r="BN172" i="2" s="1"/>
  <c r="BL173" i="2"/>
  <c r="BN173" i="2" s="1"/>
  <c r="BL174" i="2"/>
  <c r="BN174" i="2" s="1"/>
  <c r="BL175" i="2"/>
  <c r="BN175" i="2" s="1"/>
  <c r="BL176" i="2"/>
  <c r="BN176" i="2" s="1"/>
  <c r="BL177" i="2"/>
  <c r="BN177" i="2" s="1"/>
  <c r="BL178" i="2"/>
  <c r="BN178" i="2" s="1"/>
  <c r="BL179" i="2"/>
  <c r="BN179" i="2" s="1"/>
  <c r="BL180" i="2"/>
  <c r="BN180" i="2" s="1"/>
  <c r="BL181" i="2"/>
  <c r="BN181" i="2" s="1"/>
  <c r="BL182" i="2"/>
  <c r="BN182" i="2" s="1"/>
  <c r="BL183" i="2"/>
  <c r="BN183" i="2" s="1"/>
  <c r="BL184" i="2"/>
  <c r="BN184" i="2" s="1"/>
  <c r="BL185" i="2"/>
  <c r="BN185" i="2" s="1"/>
  <c r="BL186" i="2"/>
  <c r="BN186" i="2" s="1"/>
  <c r="BL187" i="2"/>
  <c r="BN187" i="2" s="1"/>
  <c r="BL188" i="2"/>
  <c r="BN188" i="2" s="1"/>
  <c r="BL189" i="2"/>
  <c r="BN189" i="2" s="1"/>
  <c r="BL190" i="2"/>
  <c r="BN190" i="2" s="1"/>
  <c r="BL191" i="2"/>
  <c r="BN191" i="2" s="1"/>
  <c r="BL192" i="2"/>
  <c r="BN192" i="2" s="1"/>
  <c r="BL193" i="2"/>
  <c r="BN193" i="2" s="1"/>
  <c r="BL194" i="2"/>
  <c r="BN194" i="2" s="1"/>
  <c r="BL195" i="2"/>
  <c r="BN195" i="2" s="1"/>
  <c r="BL207" i="2"/>
  <c r="BN207" i="2" s="1"/>
  <c r="BL208" i="2"/>
  <c r="BN208" i="2" s="1"/>
  <c r="BL209" i="2"/>
  <c r="BN209" i="2" s="1"/>
  <c r="BL196" i="2"/>
  <c r="BN196" i="2" s="1"/>
  <c r="BL197" i="2"/>
  <c r="BN197" i="2" s="1"/>
  <c r="BL198" i="2"/>
  <c r="BN198" i="2" s="1"/>
  <c r="BL199" i="2"/>
  <c r="BN199" i="2" s="1"/>
  <c r="BL200" i="2"/>
  <c r="BN200" i="2" s="1"/>
  <c r="BL201" i="2"/>
  <c r="BN201" i="2" s="1"/>
  <c r="BL202" i="2"/>
  <c r="BN202" i="2" s="1"/>
  <c r="BL203" i="2"/>
  <c r="BN203" i="2" s="1"/>
  <c r="BL204" i="2"/>
  <c r="BN204" i="2" s="1"/>
  <c r="BL205" i="2"/>
  <c r="BN205" i="2" s="1"/>
  <c r="BL206" i="2"/>
  <c r="BN206" i="2" s="1"/>
  <c r="BL210" i="2"/>
  <c r="BN210" i="2" s="1"/>
  <c r="BL211" i="2"/>
  <c r="BN211" i="2" s="1"/>
  <c r="BL212" i="2"/>
  <c r="BN212" i="2" s="1"/>
  <c r="BL213" i="2"/>
  <c r="BN213" i="2" s="1"/>
  <c r="BL214" i="2"/>
  <c r="BN214" i="2" s="1"/>
  <c r="BL215" i="2"/>
  <c r="BN215" i="2" s="1"/>
  <c r="BL216" i="2"/>
  <c r="BN216" i="2" s="1"/>
  <c r="BL217" i="2"/>
  <c r="BN217" i="2" s="1"/>
  <c r="BL218" i="2"/>
  <c r="BN218" i="2" s="1"/>
  <c r="BL219" i="2"/>
  <c r="BN219" i="2" s="1"/>
  <c r="BL220" i="2"/>
  <c r="BN220" i="2" s="1"/>
  <c r="BL221" i="2"/>
  <c r="BN221" i="2" s="1"/>
  <c r="BL222" i="2"/>
  <c r="BN222" i="2" s="1"/>
  <c r="BL223" i="2"/>
  <c r="BN223" i="2" s="1"/>
  <c r="BL224" i="2"/>
  <c r="BN224" i="2" s="1"/>
  <c r="BL225" i="2"/>
  <c r="BN225" i="2" s="1"/>
  <c r="BL226" i="2"/>
  <c r="BN226" i="2" s="1"/>
  <c r="BL227" i="2"/>
  <c r="BN227" i="2" s="1"/>
  <c r="BL228" i="2"/>
  <c r="BN228" i="2" s="1"/>
  <c r="BL229" i="2"/>
  <c r="BN229" i="2" s="1"/>
  <c r="BL230" i="2"/>
  <c r="BN230" i="2" s="1"/>
  <c r="BL231" i="2"/>
  <c r="BN231" i="2" s="1"/>
  <c r="BL232" i="2"/>
  <c r="BN232" i="2" s="1"/>
  <c r="BL233" i="2"/>
  <c r="BN233" i="2" s="1"/>
  <c r="BL234" i="2"/>
  <c r="BN234" i="2" s="1"/>
  <c r="BL235" i="2"/>
  <c r="BN235" i="2" s="1"/>
  <c r="BL236" i="2"/>
  <c r="BN236" i="2" s="1"/>
  <c r="BL237" i="2"/>
  <c r="BN237" i="2" s="1"/>
  <c r="BL238" i="2"/>
  <c r="BN238" i="2" s="1"/>
  <c r="BL239" i="2"/>
  <c r="BN239" i="2" s="1"/>
  <c r="BL240" i="2"/>
  <c r="BN240" i="2" s="1"/>
  <c r="BL241" i="2"/>
  <c r="BN241" i="2" s="1"/>
  <c r="BL242" i="2"/>
  <c r="BN242" i="2" s="1"/>
  <c r="BL243" i="2"/>
  <c r="BN243" i="2" s="1"/>
  <c r="BL244" i="2"/>
  <c r="BN244" i="2" s="1"/>
  <c r="BL245" i="2"/>
  <c r="BN245" i="2" s="1"/>
  <c r="BL246" i="2"/>
  <c r="BN246" i="2" s="1"/>
  <c r="BL247" i="2"/>
  <c r="BN247" i="2" s="1"/>
  <c r="BL248" i="2"/>
  <c r="BN248" i="2" s="1"/>
  <c r="BL249" i="2"/>
  <c r="BN249" i="2" s="1"/>
  <c r="BL250" i="2"/>
  <c r="BN250" i="2" s="1"/>
  <c r="BL251" i="2"/>
  <c r="BN251" i="2" s="1"/>
  <c r="BL252" i="2"/>
  <c r="BN252" i="2" s="1"/>
  <c r="BL253" i="2"/>
  <c r="BN253" i="2" s="1"/>
  <c r="BL254" i="2"/>
  <c r="BN254" i="2" s="1"/>
  <c r="BL255" i="2"/>
  <c r="BN255" i="2" s="1"/>
  <c r="BL256" i="2"/>
  <c r="BN256" i="2" s="1"/>
  <c r="BL257" i="2"/>
  <c r="BN257" i="2" s="1"/>
  <c r="BL258" i="2"/>
  <c r="BN258" i="2" s="1"/>
  <c r="BL259" i="2"/>
  <c r="BN259" i="2" s="1"/>
  <c r="BL260" i="2"/>
  <c r="BN260" i="2" s="1"/>
  <c r="BL261" i="2"/>
  <c r="BN261" i="2" s="1"/>
  <c r="BL262" i="2"/>
  <c r="BN262" i="2" s="1"/>
  <c r="BL263" i="2"/>
  <c r="BN263" i="2" s="1"/>
  <c r="BL264" i="2"/>
  <c r="BN264" i="2" s="1"/>
  <c r="BL265" i="2"/>
  <c r="BN265" i="2" s="1"/>
  <c r="BL266" i="2"/>
  <c r="BN266" i="2" s="1"/>
  <c r="BL267" i="2"/>
  <c r="BN267" i="2" s="1"/>
  <c r="BL268" i="2"/>
  <c r="BN268" i="2" s="1"/>
  <c r="BL269" i="2"/>
  <c r="BN269" i="2" s="1"/>
  <c r="BL270" i="2"/>
  <c r="BN270" i="2" s="1"/>
  <c r="BL271" i="2"/>
  <c r="BN271" i="2" s="1"/>
  <c r="BL272" i="2"/>
  <c r="BN272" i="2" s="1"/>
  <c r="BL273" i="2"/>
  <c r="BN273" i="2" s="1"/>
  <c r="BL274" i="2"/>
  <c r="BN274" i="2" s="1"/>
  <c r="BL275" i="2"/>
  <c r="BN275" i="2" s="1"/>
  <c r="BL276" i="2"/>
  <c r="BN276" i="2" s="1"/>
  <c r="BL277" i="2"/>
  <c r="BN277" i="2" s="1"/>
  <c r="BL278" i="2"/>
  <c r="BN278" i="2" s="1"/>
  <c r="BL279" i="2"/>
  <c r="BN279" i="2" s="1"/>
  <c r="BL280" i="2"/>
  <c r="BN280" i="2" s="1"/>
  <c r="BL281" i="2"/>
  <c r="BN281" i="2" s="1"/>
  <c r="BL282" i="2"/>
  <c r="BN282" i="2" s="1"/>
  <c r="BL283" i="2"/>
  <c r="BN283" i="2" s="1"/>
  <c r="BL284" i="2"/>
  <c r="BN284" i="2" s="1"/>
  <c r="BL285" i="2"/>
  <c r="BN285" i="2" s="1"/>
  <c r="BL286" i="2"/>
  <c r="BN286" i="2" s="1"/>
  <c r="BL287" i="2"/>
  <c r="BN287" i="2" s="1"/>
  <c r="BL288" i="2"/>
  <c r="BN288" i="2" s="1"/>
  <c r="BL289" i="2"/>
  <c r="BN289" i="2" s="1"/>
  <c r="BL290" i="2"/>
  <c r="BN290" i="2" s="1"/>
  <c r="BL291" i="2"/>
  <c r="BN291" i="2" s="1"/>
  <c r="BL297" i="2"/>
  <c r="BN297" i="2" s="1"/>
  <c r="BL298" i="2"/>
  <c r="BN298" i="2" s="1"/>
  <c r="BL299" i="2"/>
  <c r="BN299" i="2" s="1"/>
  <c r="BL300" i="2"/>
  <c r="BN300" i="2" s="1"/>
  <c r="BL301" i="2"/>
  <c r="BN301" i="2" s="1"/>
  <c r="BL302" i="2"/>
  <c r="BN302" i="2" s="1"/>
  <c r="BL303" i="2"/>
  <c r="BN303" i="2" s="1"/>
  <c r="BL304" i="2"/>
  <c r="BN304" i="2" s="1"/>
  <c r="BL305" i="2"/>
  <c r="BN305" i="2" s="1"/>
  <c r="BL306" i="2"/>
  <c r="BN306" i="2" s="1"/>
  <c r="BL307" i="2"/>
  <c r="BN307" i="2" s="1"/>
  <c r="BL308" i="2"/>
  <c r="BN308" i="2" s="1"/>
  <c r="BL309" i="2"/>
  <c r="BN309" i="2" s="1"/>
  <c r="BL310" i="2"/>
  <c r="BN310" i="2" s="1"/>
  <c r="BL311" i="2"/>
  <c r="BN311" i="2" s="1"/>
  <c r="BL312" i="2"/>
  <c r="BN312" i="2" s="1"/>
  <c r="BL313" i="2"/>
  <c r="BN313" i="2" s="1"/>
  <c r="BL314" i="2"/>
  <c r="BN314" i="2" s="1"/>
  <c r="BL315" i="2"/>
  <c r="BN315" i="2" s="1"/>
  <c r="BL316" i="2"/>
  <c r="BN316" i="2" s="1"/>
  <c r="BL317" i="2"/>
  <c r="BN317" i="2" s="1"/>
  <c r="BL318" i="2"/>
  <c r="BN318" i="2" s="1"/>
  <c r="BL319" i="2"/>
  <c r="BN319" i="2" s="1"/>
  <c r="BL320" i="2"/>
  <c r="BN320" i="2" s="1"/>
  <c r="BL321" i="2"/>
  <c r="BN321" i="2" s="1"/>
  <c r="BL412" i="2"/>
  <c r="BN412" i="2" s="1"/>
  <c r="BL322" i="2"/>
  <c r="BN322" i="2" s="1"/>
  <c r="BL323" i="2"/>
  <c r="BN323" i="2" s="1"/>
  <c r="BL324" i="2"/>
  <c r="BN324" i="2" s="1"/>
  <c r="BL325" i="2"/>
  <c r="BN325" i="2" s="1"/>
  <c r="BL326" i="2"/>
  <c r="BN326" i="2" s="1"/>
  <c r="BL327" i="2"/>
  <c r="BN327" i="2" s="1"/>
  <c r="BL328" i="2"/>
  <c r="BN328" i="2" s="1"/>
  <c r="BL329" i="2"/>
  <c r="BN329" i="2" s="1"/>
  <c r="BL330" i="2"/>
  <c r="BN330" i="2" s="1"/>
  <c r="BL331" i="2"/>
  <c r="BN331" i="2" s="1"/>
  <c r="BL332" i="2"/>
  <c r="BN332" i="2" s="1"/>
  <c r="BL333" i="2"/>
  <c r="BN333" i="2" s="1"/>
  <c r="BL334" i="2"/>
  <c r="BN334" i="2" s="1"/>
  <c r="BL335" i="2"/>
  <c r="BN335" i="2" s="1"/>
  <c r="BL336" i="2"/>
  <c r="BN336" i="2" s="1"/>
  <c r="BL337" i="2"/>
  <c r="BN337" i="2" s="1"/>
  <c r="BL338" i="2"/>
  <c r="BN338" i="2" s="1"/>
  <c r="BL339" i="2"/>
  <c r="BN339" i="2" s="1"/>
  <c r="BL340" i="2"/>
  <c r="BN340" i="2" s="1"/>
  <c r="BL341" i="2"/>
  <c r="BN341" i="2" s="1"/>
  <c r="BL342" i="2"/>
  <c r="BN342" i="2" s="1"/>
  <c r="BL343" i="2"/>
  <c r="BN343" i="2" s="1"/>
  <c r="BL344" i="2"/>
  <c r="BN344" i="2" s="1"/>
  <c r="BL345" i="2"/>
  <c r="BN345" i="2" s="1"/>
  <c r="BL346" i="2"/>
  <c r="BN346" i="2" s="1"/>
  <c r="BL347" i="2"/>
  <c r="BN347" i="2" s="1"/>
  <c r="BL348" i="2"/>
  <c r="BN348" i="2" s="1"/>
  <c r="BL349" i="2"/>
  <c r="BN349" i="2" s="1"/>
  <c r="BL350" i="2"/>
  <c r="BN350" i="2" s="1"/>
  <c r="BL351" i="2"/>
  <c r="BN351" i="2" s="1"/>
  <c r="BL352" i="2"/>
  <c r="BN352" i="2" s="1"/>
  <c r="BL353" i="2"/>
  <c r="BN353" i="2" s="1"/>
  <c r="BL354" i="2"/>
  <c r="BN354" i="2" s="1"/>
  <c r="BL355" i="2"/>
  <c r="BN355" i="2" s="1"/>
  <c r="BL356" i="2"/>
  <c r="BN356" i="2" s="1"/>
  <c r="BL357" i="2"/>
  <c r="BN357" i="2" s="1"/>
  <c r="BL358" i="2"/>
  <c r="BN358" i="2" s="1"/>
  <c r="BL359" i="2"/>
  <c r="BN359" i="2" s="1"/>
  <c r="BL360" i="2"/>
  <c r="BN360" i="2" s="1"/>
  <c r="BL361" i="2"/>
  <c r="BN361" i="2" s="1"/>
  <c r="BL362" i="2"/>
  <c r="BN362" i="2" s="1"/>
  <c r="BL363" i="2"/>
  <c r="BN363" i="2" s="1"/>
  <c r="BL364" i="2"/>
  <c r="BN364" i="2" s="1"/>
  <c r="BL365" i="2"/>
  <c r="BN365" i="2" s="1"/>
  <c r="BL366" i="2"/>
  <c r="BN366" i="2" s="1"/>
  <c r="BL367" i="2"/>
  <c r="BN367" i="2" s="1"/>
  <c r="BL368" i="2"/>
  <c r="BN368" i="2" s="1"/>
  <c r="BL369" i="2"/>
  <c r="BN369" i="2" s="1"/>
  <c r="BL370" i="2"/>
  <c r="BN370" i="2" s="1"/>
  <c r="BL371" i="2"/>
  <c r="BN371" i="2" s="1"/>
  <c r="BL372" i="2"/>
  <c r="BN372" i="2" s="1"/>
  <c r="BL373" i="2"/>
  <c r="BN373" i="2" s="1"/>
  <c r="BL374" i="2"/>
  <c r="BN374" i="2" s="1"/>
  <c r="BL375" i="2"/>
  <c r="BN375" i="2" s="1"/>
  <c r="BL376" i="2"/>
  <c r="BN376" i="2" s="1"/>
  <c r="BL377" i="2"/>
  <c r="BN377" i="2" s="1"/>
  <c r="BL378" i="2"/>
  <c r="BN378" i="2" s="1"/>
  <c r="BL379" i="2"/>
  <c r="BN379" i="2" s="1"/>
  <c r="BL380" i="2"/>
  <c r="BN380" i="2" s="1"/>
  <c r="BL381" i="2"/>
  <c r="BN381" i="2" s="1"/>
  <c r="BL382" i="2"/>
  <c r="BN382" i="2" s="1"/>
  <c r="BL383" i="2"/>
  <c r="BN383" i="2" s="1"/>
  <c r="BL384" i="2"/>
  <c r="BN384" i="2" s="1"/>
  <c r="BL385" i="2"/>
  <c r="BN385" i="2" s="1"/>
  <c r="BL386" i="2"/>
  <c r="BN386" i="2" s="1"/>
  <c r="BL387" i="2"/>
  <c r="BN387" i="2" s="1"/>
  <c r="BL388" i="2"/>
  <c r="BN388" i="2" s="1"/>
  <c r="BL389" i="2"/>
  <c r="BN389" i="2" s="1"/>
  <c r="BL390" i="2"/>
  <c r="BN390" i="2" s="1"/>
  <c r="BL391" i="2"/>
  <c r="BN391" i="2" s="1"/>
  <c r="BL392" i="2"/>
  <c r="BN392" i="2" s="1"/>
  <c r="BL393" i="2"/>
  <c r="BN393" i="2" s="1"/>
  <c r="BL394" i="2"/>
  <c r="BN394" i="2" s="1"/>
  <c r="BL395" i="2"/>
  <c r="BN395" i="2" s="1"/>
  <c r="BL396" i="2"/>
  <c r="BN396" i="2" s="1"/>
  <c r="BL397" i="2"/>
  <c r="BN397" i="2" s="1"/>
  <c r="BL398" i="2"/>
  <c r="BN398" i="2" s="1"/>
  <c r="BL399" i="2"/>
  <c r="BN399" i="2" s="1"/>
  <c r="BL400" i="2"/>
  <c r="BN400" i="2" s="1"/>
  <c r="BL401" i="2"/>
  <c r="BN401" i="2" s="1"/>
  <c r="BL402" i="2"/>
  <c r="BN402" i="2" s="1"/>
  <c r="BL403" i="2"/>
  <c r="BN403" i="2" s="1"/>
  <c r="BL404" i="2"/>
  <c r="BN404" i="2" s="1"/>
  <c r="BL405" i="2"/>
  <c r="BN405" i="2" s="1"/>
  <c r="BL406" i="2"/>
  <c r="BN406" i="2" s="1"/>
  <c r="BL407" i="2"/>
  <c r="BN407" i="2" s="1"/>
  <c r="BL408" i="2"/>
  <c r="BN408" i="2" s="1"/>
  <c r="BL409" i="2"/>
  <c r="BN409" i="2" s="1"/>
  <c r="BL410" i="2"/>
  <c r="BN410" i="2" s="1"/>
  <c r="BL411" i="2"/>
  <c r="BN411" i="2" s="1"/>
  <c r="BL413" i="2"/>
  <c r="BN413" i="2" s="1"/>
  <c r="BL414" i="2"/>
  <c r="BN414" i="2" s="1"/>
  <c r="BL415" i="2"/>
  <c r="BN415" i="2" s="1"/>
  <c r="BL416" i="2"/>
  <c r="BN416" i="2" s="1"/>
  <c r="BL417" i="2"/>
  <c r="BN417" i="2" s="1"/>
  <c r="BL418" i="2"/>
  <c r="BN418" i="2" s="1"/>
  <c r="BL419" i="2"/>
  <c r="BN419" i="2" s="1"/>
  <c r="BL420" i="2"/>
  <c r="BN420" i="2" s="1"/>
  <c r="BL423" i="2"/>
  <c r="BN423" i="2" s="1"/>
  <c r="BL421" i="2"/>
  <c r="BN421" i="2" s="1"/>
  <c r="BL422" i="2"/>
  <c r="BN422" i="2" s="1"/>
  <c r="BL424" i="2"/>
  <c r="BN424" i="2" s="1"/>
  <c r="BL425" i="2"/>
  <c r="BN425" i="2" s="1"/>
  <c r="BL426" i="2"/>
  <c r="BN426" i="2" s="1"/>
  <c r="BL427" i="2"/>
  <c r="BN427" i="2" s="1"/>
  <c r="BL428" i="2"/>
  <c r="BN428" i="2" s="1"/>
  <c r="BL429" i="2"/>
  <c r="BN429" i="2" s="1"/>
  <c r="BL430" i="2"/>
  <c r="BN430" i="2" s="1"/>
  <c r="BL431" i="2"/>
  <c r="BN431" i="2" s="1"/>
  <c r="BL432" i="2"/>
  <c r="BN432" i="2" s="1"/>
  <c r="BL433" i="2"/>
  <c r="BN433" i="2" s="1"/>
  <c r="BL434" i="2"/>
  <c r="BN434" i="2" s="1"/>
  <c r="BL435" i="2"/>
  <c r="BN435" i="2" s="1"/>
  <c r="BL436" i="2"/>
  <c r="BN436" i="2" s="1"/>
  <c r="BL437" i="2"/>
  <c r="BN437" i="2" s="1"/>
  <c r="BL438" i="2"/>
  <c r="BN438" i="2" s="1"/>
  <c r="BL439" i="2"/>
  <c r="BN439" i="2" s="1"/>
  <c r="BL440" i="2"/>
  <c r="BN440" i="2" s="1"/>
  <c r="BL441" i="2"/>
  <c r="BN441" i="2" s="1"/>
  <c r="BL442" i="2"/>
  <c r="BN442" i="2" s="1"/>
  <c r="BL443" i="2"/>
  <c r="BN443" i="2" s="1"/>
  <c r="BL444" i="2"/>
  <c r="BN444" i="2" s="1"/>
  <c r="BL445" i="2"/>
  <c r="BN445" i="2" s="1"/>
  <c r="BL446" i="2"/>
  <c r="BN446" i="2" s="1"/>
  <c r="BL447" i="2"/>
  <c r="BN447" i="2" s="1"/>
  <c r="BL448" i="2"/>
  <c r="BN448" i="2" s="1"/>
  <c r="BL449" i="2"/>
  <c r="BN449" i="2" s="1"/>
  <c r="BL450" i="2"/>
  <c r="BN450" i="2" s="1"/>
  <c r="BL451" i="2"/>
  <c r="BN451" i="2" s="1"/>
  <c r="BL452" i="2"/>
  <c r="BN452" i="2" s="1"/>
  <c r="BL453" i="2"/>
  <c r="BN453" i="2" s="1"/>
  <c r="BL454" i="2"/>
  <c r="BN454" i="2" s="1"/>
  <c r="BL455" i="2"/>
  <c r="BN455" i="2" s="1"/>
  <c r="BL456" i="2"/>
  <c r="BN456" i="2" s="1"/>
  <c r="BL457" i="2"/>
  <c r="BN457" i="2" s="1"/>
  <c r="BL458" i="2"/>
  <c r="BN458" i="2" s="1"/>
  <c r="BL459" i="2"/>
  <c r="BN459" i="2" s="1"/>
  <c r="BL460" i="2"/>
  <c r="BN460" i="2" s="1"/>
  <c r="BL461" i="2"/>
  <c r="BN461" i="2" s="1"/>
  <c r="BL462" i="2"/>
  <c r="BN462" i="2" s="1"/>
  <c r="BL463" i="2"/>
  <c r="BN463" i="2" s="1"/>
  <c r="BL464" i="2"/>
  <c r="BN464" i="2" s="1"/>
  <c r="BL465" i="2"/>
  <c r="BN465" i="2" s="1"/>
  <c r="BL466" i="2"/>
  <c r="BN466" i="2" s="1"/>
  <c r="BL467" i="2"/>
  <c r="BN467" i="2" s="1"/>
  <c r="BL468" i="2"/>
  <c r="BN468" i="2" s="1"/>
  <c r="BL469" i="2"/>
  <c r="BN469" i="2" s="1"/>
  <c r="BL470" i="2"/>
  <c r="BN470" i="2" s="1"/>
  <c r="BL471" i="2"/>
  <c r="BN471" i="2" s="1"/>
  <c r="BL472" i="2"/>
  <c r="BN472" i="2" s="1"/>
  <c r="BL473" i="2"/>
  <c r="BN473" i="2" s="1"/>
  <c r="BL474" i="2"/>
  <c r="BN474" i="2" s="1"/>
  <c r="BL475" i="2"/>
  <c r="BN475" i="2" s="1"/>
  <c r="BL476" i="2"/>
  <c r="BN476" i="2" s="1"/>
  <c r="BL477" i="2"/>
  <c r="BN477" i="2" s="1"/>
  <c r="BL478" i="2"/>
  <c r="BN478" i="2" s="1"/>
  <c r="BL479" i="2"/>
  <c r="BN479" i="2" s="1"/>
  <c r="BL480" i="2"/>
  <c r="BN480" i="2" s="1"/>
  <c r="BL481" i="2"/>
  <c r="BN481" i="2" s="1"/>
  <c r="BL482" i="2"/>
  <c r="BN482" i="2" s="1"/>
  <c r="BL483" i="2"/>
  <c r="BN483" i="2" s="1"/>
  <c r="BL484" i="2"/>
  <c r="BN484" i="2" s="1"/>
  <c r="BL485" i="2"/>
  <c r="BN485" i="2" s="1"/>
  <c r="BL486" i="2"/>
  <c r="BN486" i="2" s="1"/>
  <c r="BL487" i="2"/>
  <c r="BN487" i="2" s="1"/>
  <c r="BL488" i="2"/>
  <c r="BN488" i="2" s="1"/>
  <c r="BL489" i="2"/>
  <c r="BN489" i="2" s="1"/>
  <c r="BL490" i="2"/>
  <c r="BN490" i="2" s="1"/>
  <c r="BL491" i="2"/>
  <c r="BN491" i="2" s="1"/>
  <c r="BL492" i="2"/>
  <c r="BN492" i="2" s="1"/>
  <c r="BL493" i="2"/>
  <c r="BN493" i="2" s="1"/>
  <c r="BL494" i="2"/>
  <c r="BN494" i="2" s="1"/>
  <c r="BL495" i="2"/>
  <c r="BN495" i="2" s="1"/>
  <c r="BL496" i="2"/>
  <c r="BN496" i="2" s="1"/>
  <c r="BL498" i="2"/>
  <c r="BN498" i="2" s="1"/>
  <c r="BL499" i="2"/>
  <c r="BN499" i="2" s="1"/>
  <c r="BL500" i="2"/>
  <c r="BN500" i="2" s="1"/>
  <c r="BL501" i="2"/>
  <c r="BN501" i="2" s="1"/>
  <c r="BL502" i="2"/>
  <c r="BN502" i="2" s="1"/>
  <c r="BL503" i="2"/>
  <c r="BN503" i="2" s="1"/>
  <c r="BL504" i="2"/>
  <c r="BN504" i="2" s="1"/>
  <c r="BL505" i="2"/>
  <c r="BN505" i="2" s="1"/>
  <c r="BL506" i="2"/>
  <c r="BN506" i="2" s="1"/>
  <c r="BL507" i="2"/>
  <c r="BN507" i="2" s="1"/>
  <c r="BL508" i="2"/>
  <c r="BN508" i="2" s="1"/>
  <c r="BL509" i="2"/>
  <c r="BN509" i="2" s="1"/>
  <c r="BL510" i="2"/>
  <c r="BN510" i="2" s="1"/>
  <c r="BL511" i="2"/>
  <c r="BN511" i="2" s="1"/>
  <c r="BL512" i="2"/>
  <c r="BN512" i="2" s="1"/>
  <c r="BL513" i="2"/>
  <c r="BN513" i="2" s="1"/>
  <c r="BL514" i="2"/>
  <c r="BN514" i="2" s="1"/>
  <c r="BL515" i="2"/>
  <c r="BN515" i="2" s="1"/>
  <c r="BL516" i="2"/>
  <c r="BN516" i="2" s="1"/>
  <c r="BL517" i="2"/>
  <c r="BN517" i="2" s="1"/>
  <c r="BL518" i="2"/>
  <c r="BN518" i="2" s="1"/>
  <c r="BL519" i="2"/>
  <c r="BN519" i="2" s="1"/>
  <c r="BL520" i="2"/>
  <c r="BN520" i="2" s="1"/>
  <c r="BL521" i="2"/>
  <c r="BN521" i="2" s="1"/>
  <c r="BL522" i="2"/>
  <c r="BN522" i="2" s="1"/>
  <c r="BL523" i="2"/>
  <c r="BN523" i="2" s="1"/>
  <c r="BL524" i="2"/>
  <c r="BN524" i="2" s="1"/>
  <c r="BL525" i="2"/>
  <c r="BN525" i="2" s="1"/>
  <c r="BL526" i="2"/>
  <c r="BN526" i="2" s="1"/>
  <c r="BL527" i="2"/>
  <c r="BN527" i="2" s="1"/>
  <c r="BL528" i="2"/>
  <c r="BN528" i="2" s="1"/>
  <c r="BL529" i="2"/>
  <c r="BN529" i="2" s="1"/>
  <c r="BL530" i="2"/>
  <c r="BN530" i="2" s="1"/>
  <c r="BL531" i="2"/>
  <c r="BN531" i="2" s="1"/>
  <c r="BL532" i="2"/>
  <c r="BN532" i="2" s="1"/>
  <c r="BL533" i="2"/>
  <c r="BN533" i="2" s="1"/>
  <c r="BL534" i="2"/>
  <c r="BN534" i="2" s="1"/>
  <c r="BL535" i="2"/>
  <c r="BN535" i="2" s="1"/>
  <c r="BL536" i="2"/>
  <c r="BN536" i="2" s="1"/>
  <c r="BL537" i="2"/>
  <c r="BN537" i="2" s="1"/>
  <c r="BL538" i="2"/>
  <c r="BN538" i="2" s="1"/>
  <c r="BL539" i="2"/>
  <c r="BN539" i="2" s="1"/>
  <c r="BL540" i="2"/>
  <c r="BN540" i="2" s="1"/>
  <c r="BL541" i="2"/>
  <c r="BN541" i="2" s="1"/>
  <c r="BL542" i="2"/>
  <c r="BN542" i="2" s="1"/>
  <c r="BL543" i="2"/>
  <c r="BN543" i="2" s="1"/>
  <c r="BL544" i="2"/>
  <c r="BN544" i="2" s="1"/>
  <c r="BL545" i="2"/>
  <c r="BN545" i="2" s="1"/>
  <c r="BL546" i="2"/>
  <c r="BN546" i="2" s="1"/>
  <c r="BL547" i="2"/>
  <c r="BN547" i="2" s="1"/>
  <c r="BL548" i="2"/>
  <c r="BN548" i="2" s="1"/>
  <c r="BL549" i="2"/>
  <c r="BN549" i="2" s="1"/>
  <c r="BL550" i="2"/>
  <c r="BN550" i="2" s="1"/>
  <c r="BL551" i="2"/>
  <c r="BN551" i="2" s="1"/>
  <c r="BL552" i="2"/>
  <c r="BN552" i="2" s="1"/>
  <c r="BL553" i="2"/>
  <c r="BN553" i="2" s="1"/>
  <c r="BL497" i="2"/>
  <c r="BN497" i="2" s="1"/>
  <c r="BL554" i="2"/>
  <c r="BN554" i="2" s="1"/>
  <c r="BL555" i="2"/>
  <c r="BN555" i="2" s="1"/>
  <c r="BL556" i="2"/>
  <c r="BN556" i="2" s="1"/>
  <c r="BL557" i="2"/>
  <c r="BN557" i="2" s="1"/>
  <c r="BL558" i="2"/>
  <c r="BN558" i="2" s="1"/>
  <c r="BL559" i="2"/>
  <c r="BN559" i="2" s="1"/>
  <c r="BL560" i="2"/>
  <c r="BN560" i="2" s="1"/>
  <c r="BL561" i="2"/>
  <c r="BN561" i="2" s="1"/>
  <c r="BL562" i="2"/>
  <c r="BN562" i="2" s="1"/>
  <c r="BL563" i="2"/>
  <c r="BN563" i="2" s="1"/>
  <c r="BL564" i="2"/>
  <c r="BN564" i="2" s="1"/>
  <c r="BL565" i="2"/>
  <c r="BN565" i="2" s="1"/>
  <c r="BL566" i="2"/>
  <c r="BN566" i="2" s="1"/>
  <c r="BL567" i="2"/>
  <c r="BN567" i="2" s="1"/>
  <c r="BL568" i="2"/>
  <c r="BN568" i="2" s="1"/>
  <c r="BL569" i="2"/>
  <c r="BN569" i="2" s="1"/>
  <c r="BL570" i="2"/>
  <c r="BN570" i="2" s="1"/>
  <c r="BL571" i="2"/>
  <c r="BN571" i="2" s="1"/>
  <c r="BL572" i="2"/>
  <c r="BN572" i="2" s="1"/>
  <c r="BL573" i="2"/>
  <c r="BN573" i="2" s="1"/>
  <c r="BL574" i="2"/>
  <c r="BN574" i="2" s="1"/>
  <c r="BL292" i="2"/>
  <c r="BN292" i="2" s="1"/>
  <c r="BL293" i="2"/>
  <c r="BN293" i="2" s="1"/>
  <c r="BL294" i="2"/>
  <c r="BN294" i="2" s="1"/>
  <c r="BL295" i="2"/>
  <c r="BN295" i="2" s="1"/>
  <c r="BL296" i="2"/>
  <c r="BN296" i="2" s="1"/>
  <c r="BL575" i="2"/>
  <c r="BN575" i="2" s="1"/>
  <c r="BL576" i="2"/>
  <c r="BN576" i="2" s="1"/>
  <c r="BL577" i="2"/>
  <c r="BN577" i="2" s="1"/>
  <c r="BL578" i="2"/>
  <c r="BN578" i="2" s="1"/>
  <c r="BL579" i="2"/>
  <c r="BN579" i="2" s="1"/>
  <c r="BL580" i="2"/>
  <c r="BN580" i="2" s="1"/>
  <c r="BL581" i="2"/>
  <c r="BN581" i="2" s="1"/>
  <c r="BL586" i="2"/>
  <c r="BN586" i="2" s="1"/>
  <c r="BL587" i="2"/>
  <c r="BN587" i="2" s="1"/>
  <c r="BL588" i="2"/>
  <c r="BN588" i="2" s="1"/>
  <c r="BL589" i="2"/>
  <c r="BN589" i="2" s="1"/>
  <c r="BL590" i="2"/>
  <c r="BN590" i="2" s="1"/>
  <c r="BL591" i="2"/>
  <c r="BN591" i="2" s="1"/>
  <c r="BL592" i="2"/>
  <c r="BN592" i="2" s="1"/>
  <c r="BL593" i="2"/>
  <c r="BN593" i="2" s="1"/>
  <c r="BL594" i="2"/>
  <c r="BN594" i="2" s="1"/>
  <c r="BL595" i="2"/>
  <c r="BN595" i="2" s="1"/>
  <c r="BL596" i="2"/>
  <c r="BN596" i="2" s="1"/>
  <c r="BL597" i="2"/>
  <c r="BN597" i="2" s="1"/>
  <c r="BL598" i="2"/>
  <c r="BN598" i="2" s="1"/>
  <c r="BL599" i="2"/>
  <c r="BN599" i="2" s="1"/>
  <c r="BL600" i="2"/>
  <c r="BN600" i="2" s="1"/>
  <c r="BL601" i="2"/>
  <c r="BN601" i="2" s="1"/>
  <c r="BL602" i="2"/>
  <c r="BN602" i="2" s="1"/>
  <c r="BL603" i="2"/>
  <c r="BN603" i="2" s="1"/>
  <c r="BL604" i="2"/>
  <c r="BN604" i="2" s="1"/>
  <c r="BL605" i="2"/>
  <c r="BN605" i="2" s="1"/>
  <c r="BL606" i="2"/>
  <c r="BN606" i="2" s="1"/>
  <c r="BL607" i="2"/>
  <c r="BN607" i="2" s="1"/>
  <c r="BL608" i="2"/>
  <c r="BN608" i="2" s="1"/>
  <c r="BL609" i="2"/>
  <c r="BN609" i="2" s="1"/>
  <c r="BL610" i="2"/>
  <c r="BN610" i="2" s="1"/>
  <c r="BL611" i="2"/>
  <c r="BN611" i="2" s="1"/>
  <c r="BL612" i="2"/>
  <c r="BN612" i="2" s="1"/>
  <c r="BL613" i="2"/>
  <c r="BN613" i="2" s="1"/>
  <c r="BL614" i="2"/>
  <c r="BN614" i="2" s="1"/>
  <c r="BL620" i="2"/>
  <c r="BN620" i="2" s="1"/>
  <c r="BL621" i="2"/>
  <c r="BN621" i="2" s="1"/>
  <c r="BL622" i="2"/>
  <c r="BN622" i="2" s="1"/>
  <c r="BL623" i="2"/>
  <c r="BN623" i="2" s="1"/>
  <c r="BL624" i="2"/>
  <c r="BN624" i="2" s="1"/>
  <c r="BL625" i="2"/>
  <c r="BN625" i="2" s="1"/>
  <c r="BL626" i="2"/>
  <c r="BN626" i="2" s="1"/>
  <c r="BL632" i="2"/>
  <c r="BN632" i="2" s="1"/>
  <c r="BL627" i="2"/>
  <c r="BN627" i="2" s="1"/>
  <c r="BL628" i="2"/>
  <c r="BN628" i="2" s="1"/>
  <c r="BL629" i="2"/>
  <c r="BN629" i="2" s="1"/>
  <c r="BL630" i="2"/>
  <c r="BN630" i="2" s="1"/>
  <c r="BL631" i="2"/>
  <c r="BN631" i="2" s="1"/>
  <c r="BL633" i="2"/>
  <c r="BN633" i="2" s="1"/>
  <c r="BL634" i="2"/>
  <c r="BN634" i="2" s="1"/>
  <c r="BL635" i="2"/>
  <c r="BN635" i="2" s="1"/>
  <c r="BL615" i="2"/>
  <c r="BN615" i="2" s="1"/>
  <c r="BL616" i="2"/>
  <c r="BN616" i="2" s="1"/>
  <c r="BL617" i="2"/>
  <c r="BN617" i="2" s="1"/>
  <c r="BL618" i="2"/>
  <c r="BN618" i="2" s="1"/>
  <c r="BL619" i="2"/>
  <c r="BN619" i="2" s="1"/>
  <c r="BL636" i="2"/>
  <c r="BN636" i="2" s="1"/>
  <c r="BL637" i="2"/>
  <c r="BN637" i="2" s="1"/>
  <c r="BL639" i="2"/>
  <c r="BN639" i="2" s="1"/>
  <c r="BL640" i="2"/>
  <c r="BN640" i="2" s="1"/>
  <c r="BL641" i="2"/>
  <c r="BN641" i="2" s="1"/>
  <c r="BL642" i="2"/>
  <c r="BN642" i="2" s="1"/>
  <c r="BL643" i="2"/>
  <c r="BN643" i="2" s="1"/>
  <c r="BL644" i="2"/>
  <c r="BN644" i="2" s="1"/>
  <c r="BL645" i="2"/>
  <c r="BN645" i="2" s="1"/>
  <c r="BL646" i="2"/>
  <c r="BN646" i="2" s="1"/>
  <c r="BL647" i="2"/>
  <c r="BN647" i="2" s="1"/>
  <c r="BL648" i="2"/>
  <c r="BN648" i="2" s="1"/>
  <c r="BL649" i="2"/>
  <c r="BN649" i="2" s="1"/>
  <c r="BL650" i="2"/>
  <c r="BN650" i="2" s="1"/>
  <c r="BL651" i="2"/>
  <c r="BN651" i="2" s="1"/>
  <c r="BL638" i="2"/>
  <c r="BN638" i="2" s="1"/>
  <c r="BL652" i="2"/>
  <c r="BN652" i="2" s="1"/>
  <c r="BL653" i="2"/>
  <c r="BN653" i="2" s="1"/>
  <c r="BL654" i="2"/>
  <c r="BN654" i="2" s="1"/>
  <c r="BL655" i="2"/>
  <c r="BN655" i="2" s="1"/>
  <c r="BL656" i="2"/>
  <c r="BN656" i="2" s="1"/>
  <c r="BL657" i="2"/>
  <c r="BN657" i="2" s="1"/>
  <c r="BL658" i="2"/>
  <c r="BN658" i="2" s="1"/>
  <c r="BL659" i="2"/>
  <c r="BN659" i="2" s="1"/>
  <c r="BL660" i="2"/>
  <c r="BN660" i="2" s="1"/>
  <c r="BL661" i="2"/>
  <c r="BN661" i="2" s="1"/>
  <c r="BL662" i="2"/>
  <c r="BN662" i="2" s="1"/>
  <c r="BL663" i="2"/>
  <c r="BN663" i="2" s="1"/>
  <c r="BL664" i="2"/>
  <c r="BN664" i="2" s="1"/>
  <c r="BL665" i="2"/>
  <c r="BN665" i="2" s="1"/>
  <c r="BL666" i="2"/>
  <c r="BN666" i="2" s="1"/>
  <c r="BL667" i="2"/>
  <c r="BN667" i="2" s="1"/>
  <c r="BL668" i="2"/>
  <c r="BN668" i="2" s="1"/>
  <c r="BL669" i="2"/>
  <c r="BN669" i="2" s="1"/>
  <c r="BL670" i="2"/>
  <c r="BN670" i="2" s="1"/>
  <c r="BL671" i="2"/>
  <c r="BN671" i="2" s="1"/>
  <c r="BL672" i="2"/>
  <c r="BN672" i="2" s="1"/>
  <c r="BL673" i="2"/>
  <c r="BN673" i="2" s="1"/>
  <c r="BL674" i="2"/>
  <c r="BN674" i="2" s="1"/>
  <c r="BL675" i="2"/>
  <c r="BN675" i="2" s="1"/>
  <c r="BL677" i="2"/>
  <c r="BN677" i="2" s="1"/>
  <c r="BL678" i="2"/>
  <c r="BN678" i="2" s="1"/>
  <c r="BL679" i="2"/>
  <c r="BN679" i="2" s="1"/>
  <c r="BL680" i="2"/>
  <c r="BN680" i="2" s="1"/>
  <c r="BL681" i="2"/>
  <c r="BN681" i="2" s="1"/>
  <c r="BL682" i="2"/>
  <c r="BN682" i="2" s="1"/>
  <c r="BL683" i="2"/>
  <c r="BN683" i="2" s="1"/>
  <c r="BL684" i="2"/>
  <c r="BN684" i="2" s="1"/>
  <c r="BL685" i="2"/>
  <c r="BN685" i="2" s="1"/>
  <c r="BL686" i="2"/>
  <c r="BN686" i="2" s="1"/>
  <c r="BL687" i="2"/>
  <c r="BN687" i="2" s="1"/>
  <c r="BL688" i="2"/>
  <c r="BN688" i="2" s="1"/>
  <c r="BL676" i="2"/>
  <c r="BN676" i="2" s="1"/>
  <c r="BL689" i="2"/>
  <c r="BN689" i="2" s="1"/>
  <c r="BL690" i="2"/>
  <c r="BN690" i="2" s="1"/>
  <c r="BL691" i="2"/>
  <c r="BN691" i="2" s="1"/>
  <c r="BL692" i="2"/>
  <c r="BN692" i="2" s="1"/>
  <c r="BL693" i="2"/>
  <c r="BN693" i="2" s="1"/>
  <c r="BL694" i="2"/>
  <c r="BN694" i="2" s="1"/>
  <c r="BL695" i="2"/>
  <c r="BN695" i="2" s="1"/>
  <c r="BL696" i="2"/>
  <c r="BN696" i="2" s="1"/>
  <c r="BL697" i="2"/>
  <c r="BN697" i="2" s="1"/>
  <c r="BL698" i="2"/>
  <c r="BN698" i="2" s="1"/>
  <c r="BL699" i="2"/>
  <c r="BN699" i="2" s="1"/>
  <c r="BL700" i="2"/>
  <c r="BN700" i="2" s="1"/>
  <c r="BL701" i="2"/>
  <c r="BN701" i="2" s="1"/>
  <c r="BL702" i="2"/>
  <c r="BN702" i="2" s="1"/>
  <c r="BL703" i="2"/>
  <c r="BN703" i="2" s="1"/>
  <c r="BL705" i="2"/>
  <c r="BN705" i="2" s="1"/>
  <c r="BL706" i="2"/>
  <c r="BN706" i="2" s="1"/>
  <c r="BL707" i="2"/>
  <c r="BN707" i="2" s="1"/>
  <c r="BL708" i="2"/>
  <c r="BN708" i="2" s="1"/>
  <c r="BL709" i="2"/>
  <c r="BN709" i="2" s="1"/>
  <c r="BL710" i="2"/>
  <c r="BN710" i="2" s="1"/>
  <c r="BL711" i="2"/>
  <c r="BN711" i="2" s="1"/>
  <c r="BL712" i="2"/>
  <c r="BN712" i="2" s="1"/>
  <c r="BL713" i="2"/>
  <c r="BN713" i="2" s="1"/>
  <c r="BL714" i="2"/>
  <c r="BN714" i="2" s="1"/>
  <c r="BL715" i="2"/>
  <c r="BN715" i="2" s="1"/>
  <c r="BL716" i="2"/>
  <c r="BN716" i="2" s="1"/>
  <c r="BL717" i="2"/>
  <c r="BN717" i="2" s="1"/>
  <c r="BL718" i="2"/>
  <c r="BN718" i="2" s="1"/>
  <c r="BL719" i="2"/>
  <c r="BN719" i="2" s="1"/>
  <c r="BL720" i="2"/>
  <c r="BN720" i="2" s="1"/>
  <c r="BL721" i="2"/>
  <c r="BN721" i="2" s="1"/>
  <c r="BL722" i="2"/>
  <c r="BN722" i="2" s="1"/>
  <c r="BL723" i="2"/>
  <c r="BN723" i="2" s="1"/>
  <c r="BL724" i="2"/>
  <c r="BN724" i="2" s="1"/>
  <c r="BL725" i="2"/>
  <c r="BN725" i="2" s="1"/>
  <c r="BL726" i="2"/>
  <c r="BN726" i="2" s="1"/>
  <c r="BL727" i="2"/>
  <c r="BN727" i="2" s="1"/>
  <c r="BL728" i="2"/>
  <c r="BN728" i="2" s="1"/>
  <c r="BL729" i="2"/>
  <c r="BN729" i="2" s="1"/>
  <c r="BL704" i="2"/>
  <c r="BN704" i="2" s="1"/>
  <c r="BL730" i="2"/>
  <c r="BN730" i="2" s="1"/>
  <c r="BL731" i="2"/>
  <c r="BN731" i="2" s="1"/>
  <c r="BL732" i="2"/>
  <c r="BN732" i="2" s="1"/>
  <c r="BL733" i="2"/>
  <c r="BN733" i="2" s="1"/>
  <c r="BL734" i="2"/>
  <c r="BN734" i="2" s="1"/>
  <c r="BL735" i="2"/>
  <c r="BN735" i="2" s="1"/>
  <c r="BL736" i="2"/>
  <c r="BN736" i="2" s="1"/>
  <c r="BL737" i="2"/>
  <c r="BN737" i="2" s="1"/>
  <c r="BL738" i="2"/>
  <c r="BN738" i="2" s="1"/>
  <c r="BL739" i="2"/>
  <c r="BN739" i="2" s="1"/>
  <c r="BL740" i="2"/>
  <c r="BN740" i="2" s="1"/>
  <c r="BL741" i="2"/>
  <c r="BN741" i="2" s="1"/>
  <c r="BL742" i="2"/>
  <c r="BN742" i="2" s="1"/>
  <c r="BL743" i="2"/>
  <c r="BN743" i="2" s="1"/>
  <c r="BL744" i="2"/>
  <c r="BN744" i="2" s="1"/>
  <c r="BL745" i="2"/>
  <c r="BN745" i="2" s="1"/>
  <c r="BL746" i="2"/>
  <c r="BN746" i="2" s="1"/>
  <c r="BL747" i="2"/>
  <c r="BN747" i="2" s="1"/>
  <c r="BL748" i="2"/>
  <c r="BN748" i="2" s="1"/>
  <c r="BL749" i="2"/>
  <c r="BN749" i="2" s="1"/>
  <c r="BL750" i="2"/>
  <c r="BN750" i="2" s="1"/>
  <c r="BL751" i="2"/>
  <c r="BN751" i="2" s="1"/>
  <c r="BL752" i="2"/>
  <c r="BN752" i="2" s="1"/>
  <c r="BL753" i="2"/>
  <c r="BN753" i="2" s="1"/>
  <c r="BL754" i="2"/>
  <c r="BN754" i="2" s="1"/>
  <c r="BL755" i="2"/>
  <c r="BN755" i="2" s="1"/>
  <c r="BL756" i="2"/>
  <c r="BN756" i="2" s="1"/>
  <c r="BL757" i="2"/>
  <c r="BN757" i="2" s="1"/>
  <c r="BL758" i="2"/>
  <c r="BN758" i="2" s="1"/>
  <c r="BL759" i="2"/>
  <c r="BN759" i="2" s="1"/>
  <c r="BL760" i="2"/>
  <c r="BN760" i="2" s="1"/>
  <c r="BL761" i="2"/>
  <c r="BN761" i="2" s="1"/>
  <c r="BL762" i="2"/>
  <c r="BN762" i="2" s="1"/>
  <c r="BL763" i="2"/>
  <c r="BN763" i="2" s="1"/>
  <c r="BL764" i="2"/>
  <c r="BN764" i="2" s="1"/>
  <c r="BL765" i="2"/>
  <c r="BN765" i="2" s="1"/>
  <c r="BL766" i="2"/>
  <c r="BN766" i="2" s="1"/>
  <c r="BL767" i="2"/>
  <c r="BN767" i="2" s="1"/>
  <c r="BL768" i="2"/>
  <c r="BN768" i="2" s="1"/>
  <c r="BL769" i="2"/>
  <c r="BN769" i="2" s="1"/>
  <c r="BL770" i="2"/>
  <c r="BN770" i="2" s="1"/>
  <c r="BL771" i="2"/>
  <c r="BN771" i="2" s="1"/>
  <c r="BL772" i="2"/>
  <c r="BN772" i="2" s="1"/>
  <c r="BL773" i="2"/>
  <c r="BN773" i="2" s="1"/>
  <c r="BL774" i="2"/>
  <c r="BN774" i="2" s="1"/>
  <c r="BL775" i="2"/>
  <c r="BN775" i="2" s="1"/>
  <c r="BL776" i="2"/>
  <c r="BN776" i="2" s="1"/>
  <c r="BL777" i="2"/>
  <c r="BN777" i="2" s="1"/>
  <c r="BL778" i="2"/>
  <c r="BN778" i="2" s="1"/>
  <c r="BL779" i="2"/>
  <c r="BN779" i="2" s="1"/>
  <c r="BL780" i="2"/>
  <c r="BN780" i="2" s="1"/>
  <c r="BL781" i="2"/>
  <c r="BN781" i="2" s="1"/>
  <c r="BL782" i="2"/>
  <c r="BN782" i="2" s="1"/>
  <c r="BL783" i="2"/>
  <c r="BN783" i="2" s="1"/>
  <c r="BL784" i="2"/>
  <c r="BN784" i="2" s="1"/>
  <c r="BL785" i="2"/>
  <c r="BN785" i="2" s="1"/>
  <c r="BL786" i="2"/>
  <c r="BN786" i="2" s="1"/>
  <c r="BL787" i="2"/>
  <c r="BN787" i="2" s="1"/>
  <c r="BL788" i="2"/>
  <c r="BN788" i="2" s="1"/>
  <c r="BL789" i="2"/>
  <c r="BN789" i="2" s="1"/>
  <c r="BL790" i="2"/>
  <c r="BN790" i="2" s="1"/>
  <c r="BL791" i="2"/>
  <c r="BN791" i="2" s="1"/>
  <c r="BL792" i="2"/>
  <c r="BN792" i="2" s="1"/>
  <c r="BL793" i="2"/>
  <c r="BN793" i="2" s="1"/>
  <c r="BL794" i="2"/>
  <c r="BN794" i="2" s="1"/>
  <c r="BL795" i="2"/>
  <c r="BN795" i="2" s="1"/>
  <c r="BL796" i="2"/>
  <c r="BN796" i="2" s="1"/>
  <c r="BL797" i="2"/>
  <c r="BN797" i="2" s="1"/>
  <c r="BL798" i="2"/>
  <c r="BN798" i="2" s="1"/>
  <c r="BL799" i="2"/>
  <c r="BN799" i="2" s="1"/>
  <c r="BL800" i="2"/>
  <c r="BN800" i="2" s="1"/>
  <c r="BL801" i="2"/>
  <c r="BN801" i="2" s="1"/>
  <c r="BL802" i="2"/>
  <c r="BN802" i="2" s="1"/>
  <c r="BL803" i="2"/>
  <c r="BN803" i="2" s="1"/>
  <c r="BL804" i="2"/>
  <c r="BN804" i="2" s="1"/>
  <c r="BL805" i="2"/>
  <c r="BN805" i="2" s="1"/>
  <c r="BL806" i="2"/>
  <c r="BN806" i="2" s="1"/>
  <c r="BL807" i="2"/>
  <c r="BN807" i="2" s="1"/>
  <c r="BL1169" i="2"/>
  <c r="BN1169" i="2" s="1"/>
  <c r="BL1170" i="2"/>
  <c r="BN1170" i="2" s="1"/>
  <c r="BL1171" i="2"/>
  <c r="BN1171" i="2" s="1"/>
  <c r="BL1172" i="2"/>
  <c r="BN1172" i="2" s="1"/>
  <c r="BL808" i="2"/>
  <c r="BN808" i="2" s="1"/>
  <c r="BL809" i="2"/>
  <c r="BN809" i="2" s="1"/>
  <c r="BL810" i="2"/>
  <c r="BN810" i="2" s="1"/>
  <c r="BL811" i="2"/>
  <c r="BN811" i="2" s="1"/>
  <c r="BL812" i="2"/>
  <c r="BN812" i="2" s="1"/>
  <c r="BL813" i="2"/>
  <c r="BN813" i="2" s="1"/>
  <c r="BL814" i="2"/>
  <c r="BN814" i="2" s="1"/>
  <c r="BL815" i="2"/>
  <c r="BN815" i="2" s="1"/>
  <c r="BL816" i="2"/>
  <c r="BN816" i="2" s="1"/>
  <c r="BL817" i="2"/>
  <c r="BN817" i="2" s="1"/>
  <c r="BL818" i="2"/>
  <c r="BN818" i="2" s="1"/>
  <c r="BL819" i="2"/>
  <c r="BN819" i="2" s="1"/>
  <c r="BL820" i="2"/>
  <c r="BN820" i="2" s="1"/>
  <c r="BL821" i="2"/>
  <c r="BN821" i="2" s="1"/>
  <c r="BL822" i="2"/>
  <c r="BN822" i="2" s="1"/>
  <c r="BL823" i="2"/>
  <c r="BN823" i="2" s="1"/>
  <c r="BL824" i="2"/>
  <c r="BN824" i="2" s="1"/>
  <c r="BL825" i="2"/>
  <c r="BN825" i="2" s="1"/>
  <c r="BL826" i="2"/>
  <c r="BN826" i="2" s="1"/>
  <c r="BL827" i="2"/>
  <c r="BN827" i="2" s="1"/>
  <c r="BL828" i="2"/>
  <c r="BN828" i="2" s="1"/>
  <c r="BL829" i="2"/>
  <c r="BN829" i="2" s="1"/>
  <c r="BL830" i="2"/>
  <c r="BN830" i="2" s="1"/>
  <c r="BL831" i="2"/>
  <c r="BN831" i="2" s="1"/>
  <c r="BL832" i="2"/>
  <c r="BN832" i="2" s="1"/>
  <c r="BL833" i="2"/>
  <c r="BN833" i="2" s="1"/>
  <c r="BL834" i="2"/>
  <c r="BN834" i="2" s="1"/>
  <c r="BL835" i="2"/>
  <c r="BN835" i="2" s="1"/>
  <c r="BL836" i="2"/>
  <c r="BN836" i="2" s="1"/>
  <c r="BL837" i="2"/>
  <c r="BN837" i="2" s="1"/>
  <c r="BL838" i="2"/>
  <c r="BN838" i="2" s="1"/>
  <c r="BL839" i="2"/>
  <c r="BN839" i="2" s="1"/>
  <c r="BL840" i="2"/>
  <c r="BN840" i="2" s="1"/>
  <c r="BL841" i="2"/>
  <c r="BN841" i="2" s="1"/>
  <c r="BL842" i="2"/>
  <c r="BN842" i="2" s="1"/>
  <c r="BL843" i="2"/>
  <c r="BN843" i="2" s="1"/>
  <c r="BL844" i="2"/>
  <c r="BN844" i="2" s="1"/>
  <c r="BL845" i="2"/>
  <c r="BN845" i="2" s="1"/>
  <c r="BL846" i="2"/>
  <c r="BN846" i="2" s="1"/>
  <c r="BL847" i="2"/>
  <c r="BN847" i="2" s="1"/>
  <c r="BL848" i="2"/>
  <c r="BN848" i="2" s="1"/>
  <c r="BL849" i="2"/>
  <c r="BN849" i="2" s="1"/>
  <c r="BL850" i="2"/>
  <c r="BN850" i="2" s="1"/>
  <c r="BL851" i="2"/>
  <c r="BN851" i="2" s="1"/>
  <c r="BL852" i="2"/>
  <c r="BN852" i="2" s="1"/>
  <c r="BL853" i="2"/>
  <c r="BN853" i="2" s="1"/>
  <c r="BL854" i="2"/>
  <c r="BN854" i="2" s="1"/>
  <c r="BL855" i="2"/>
  <c r="BN855" i="2" s="1"/>
  <c r="BL856" i="2"/>
  <c r="BN856" i="2" s="1"/>
  <c r="BL857" i="2"/>
  <c r="BN857" i="2" s="1"/>
  <c r="BL858" i="2"/>
  <c r="BN858" i="2" s="1"/>
  <c r="BL859" i="2"/>
  <c r="BN859" i="2" s="1"/>
  <c r="BL860" i="2"/>
  <c r="BN860" i="2" s="1"/>
  <c r="BL861" i="2"/>
  <c r="BN861" i="2" s="1"/>
  <c r="BL862" i="2"/>
  <c r="BN862" i="2" s="1"/>
  <c r="BL863" i="2"/>
  <c r="BN863" i="2" s="1"/>
  <c r="BL864" i="2"/>
  <c r="BN864" i="2" s="1"/>
  <c r="BL865" i="2"/>
  <c r="BN865" i="2" s="1"/>
  <c r="BL866" i="2"/>
  <c r="BN866" i="2" s="1"/>
  <c r="BL867" i="2"/>
  <c r="BN867" i="2" s="1"/>
  <c r="BL868" i="2"/>
  <c r="BN868" i="2" s="1"/>
  <c r="BL869" i="2"/>
  <c r="BN869" i="2" s="1"/>
  <c r="BL870" i="2"/>
  <c r="BN870" i="2" s="1"/>
  <c r="BL871" i="2"/>
  <c r="BN871" i="2" s="1"/>
  <c r="BL872" i="2"/>
  <c r="BN872" i="2" s="1"/>
  <c r="BL873" i="2"/>
  <c r="BN873" i="2" s="1"/>
  <c r="BL874" i="2"/>
  <c r="BN874" i="2" s="1"/>
  <c r="BL875" i="2"/>
  <c r="BN875" i="2" s="1"/>
  <c r="BL876" i="2"/>
  <c r="BN876" i="2" s="1"/>
  <c r="BL877" i="2"/>
  <c r="BN877" i="2" s="1"/>
  <c r="BL878" i="2"/>
  <c r="BN878" i="2" s="1"/>
  <c r="BL879" i="2"/>
  <c r="BN879" i="2" s="1"/>
  <c r="BL880" i="2"/>
  <c r="BN880" i="2" s="1"/>
  <c r="BL881" i="2"/>
  <c r="BN881" i="2" s="1"/>
  <c r="BL882" i="2"/>
  <c r="BN882" i="2" s="1"/>
  <c r="BL883" i="2"/>
  <c r="BN883" i="2" s="1"/>
  <c r="BL884" i="2"/>
  <c r="BN884" i="2" s="1"/>
  <c r="BL885" i="2"/>
  <c r="BN885" i="2" s="1"/>
  <c r="BL886" i="2"/>
  <c r="BN886" i="2" s="1"/>
  <c r="BL888" i="2"/>
  <c r="BN888" i="2" s="1"/>
  <c r="BL889" i="2"/>
  <c r="BN889" i="2" s="1"/>
  <c r="BL890" i="2"/>
  <c r="BN890" i="2" s="1"/>
  <c r="BL891" i="2"/>
  <c r="BN891" i="2" s="1"/>
  <c r="BL892" i="2"/>
  <c r="BN892" i="2" s="1"/>
  <c r="BL893" i="2"/>
  <c r="BN893" i="2" s="1"/>
  <c r="BL894" i="2"/>
  <c r="BN894" i="2" s="1"/>
  <c r="BL895" i="2"/>
  <c r="BN895" i="2" s="1"/>
  <c r="BL896" i="2"/>
  <c r="BN896" i="2" s="1"/>
  <c r="BL897" i="2"/>
  <c r="BN897" i="2" s="1"/>
  <c r="BL898" i="2"/>
  <c r="BN898" i="2" s="1"/>
  <c r="BL899" i="2"/>
  <c r="BN899" i="2" s="1"/>
  <c r="BL900" i="2"/>
  <c r="BN900" i="2" s="1"/>
  <c r="BL901" i="2"/>
  <c r="BN901" i="2" s="1"/>
  <c r="BL902" i="2"/>
  <c r="BN902" i="2" s="1"/>
  <c r="BL903" i="2"/>
  <c r="BN903" i="2" s="1"/>
  <c r="BL904" i="2"/>
  <c r="BN904" i="2" s="1"/>
  <c r="BL905" i="2"/>
  <c r="BN905" i="2" s="1"/>
  <c r="BL906" i="2"/>
  <c r="BN906" i="2" s="1"/>
  <c r="BL907" i="2"/>
  <c r="BN907" i="2" s="1"/>
  <c r="BL908" i="2"/>
  <c r="BN908" i="2" s="1"/>
  <c r="BL909" i="2"/>
  <c r="BN909" i="2" s="1"/>
  <c r="BL910" i="2"/>
  <c r="BN910" i="2" s="1"/>
  <c r="BL911" i="2"/>
  <c r="BN911" i="2" s="1"/>
  <c r="BL912" i="2"/>
  <c r="BN912" i="2" s="1"/>
  <c r="BL913" i="2"/>
  <c r="BN913" i="2" s="1"/>
  <c r="BL914" i="2"/>
  <c r="BN914" i="2" s="1"/>
  <c r="BL915" i="2"/>
  <c r="BN915" i="2" s="1"/>
  <c r="BL916" i="2"/>
  <c r="BN916" i="2" s="1"/>
  <c r="BL917" i="2"/>
  <c r="BN917" i="2" s="1"/>
  <c r="BL918" i="2"/>
  <c r="BN918" i="2" s="1"/>
  <c r="BL887" i="2"/>
  <c r="BN887" i="2" s="1"/>
  <c r="BL919" i="2"/>
  <c r="BN919" i="2" s="1"/>
  <c r="BL920" i="2"/>
  <c r="BN920" i="2" s="1"/>
  <c r="BL921" i="2"/>
  <c r="BN921" i="2" s="1"/>
  <c r="BL922" i="2"/>
  <c r="BN922" i="2" s="1"/>
  <c r="BL923" i="2"/>
  <c r="BN923" i="2" s="1"/>
  <c r="BL924" i="2"/>
  <c r="BN924" i="2" s="1"/>
  <c r="BL925" i="2"/>
  <c r="BN925" i="2" s="1"/>
  <c r="BL926" i="2"/>
  <c r="BN926" i="2" s="1"/>
  <c r="BL927" i="2"/>
  <c r="BN927" i="2" s="1"/>
  <c r="BL928" i="2"/>
  <c r="BN928" i="2" s="1"/>
  <c r="BL929" i="2"/>
  <c r="BN929" i="2" s="1"/>
  <c r="BL930" i="2"/>
  <c r="BN930" i="2" s="1"/>
  <c r="BL931" i="2"/>
  <c r="BN931" i="2" s="1"/>
  <c r="BL932" i="2"/>
  <c r="BN932" i="2" s="1"/>
  <c r="BL934" i="2"/>
  <c r="BN934" i="2" s="1"/>
  <c r="BL933" i="2"/>
  <c r="BN933" i="2" s="1"/>
  <c r="BL935" i="2"/>
  <c r="BN935" i="2" s="1"/>
  <c r="BL936" i="2"/>
  <c r="BN936" i="2" s="1"/>
  <c r="BL937" i="2"/>
  <c r="BN937" i="2" s="1"/>
  <c r="BL938" i="2"/>
  <c r="BN938" i="2" s="1"/>
  <c r="BL939" i="2"/>
  <c r="BN939" i="2" s="1"/>
  <c r="BL940" i="2"/>
  <c r="BN940" i="2" s="1"/>
  <c r="BL941" i="2"/>
  <c r="BN941" i="2" s="1"/>
  <c r="BL942" i="2"/>
  <c r="BN942" i="2" s="1"/>
  <c r="BL943" i="2"/>
  <c r="BN943" i="2" s="1"/>
  <c r="BL944" i="2"/>
  <c r="BN944" i="2" s="1"/>
  <c r="BL945" i="2"/>
  <c r="BN945" i="2" s="1"/>
  <c r="BL946" i="2"/>
  <c r="BN946" i="2" s="1"/>
  <c r="BL947" i="2"/>
  <c r="BN947" i="2" s="1"/>
  <c r="BL948" i="2"/>
  <c r="BN948" i="2" s="1"/>
  <c r="BL949" i="2"/>
  <c r="BN949" i="2" s="1"/>
  <c r="BL950" i="2"/>
  <c r="BN950" i="2" s="1"/>
  <c r="BL951" i="2"/>
  <c r="BN951" i="2" s="1"/>
  <c r="BL952" i="2"/>
  <c r="BN952" i="2" s="1"/>
  <c r="BL953" i="2"/>
  <c r="BN953" i="2" s="1"/>
  <c r="BL954" i="2"/>
  <c r="BN954" i="2" s="1"/>
  <c r="BL955" i="2"/>
  <c r="BN955" i="2" s="1"/>
  <c r="BL956" i="2"/>
  <c r="BN956" i="2" s="1"/>
  <c r="BL957" i="2"/>
  <c r="BN957" i="2" s="1"/>
  <c r="BL958" i="2"/>
  <c r="BN958" i="2" s="1"/>
  <c r="BL959" i="2"/>
  <c r="BN959" i="2" s="1"/>
  <c r="BL960" i="2"/>
  <c r="BN960" i="2" s="1"/>
  <c r="BL961" i="2"/>
  <c r="BN961" i="2" s="1"/>
  <c r="BL962" i="2"/>
  <c r="BN962" i="2" s="1"/>
  <c r="BL963" i="2"/>
  <c r="BN963" i="2" s="1"/>
  <c r="BL964" i="2"/>
  <c r="BN964" i="2" s="1"/>
  <c r="BL965" i="2"/>
  <c r="BN965" i="2" s="1"/>
  <c r="BL966" i="2"/>
  <c r="BN966" i="2" s="1"/>
  <c r="BL967" i="2"/>
  <c r="BN967" i="2" s="1"/>
  <c r="BL968" i="2"/>
  <c r="BN968" i="2" s="1"/>
  <c r="BL969" i="2"/>
  <c r="BN969" i="2" s="1"/>
  <c r="BL970" i="2"/>
  <c r="BN970" i="2" s="1"/>
  <c r="BL971" i="2"/>
  <c r="BN971" i="2" s="1"/>
  <c r="BL972" i="2"/>
  <c r="BN972" i="2" s="1"/>
  <c r="BL973" i="2"/>
  <c r="BN973" i="2" s="1"/>
  <c r="BL974" i="2"/>
  <c r="BN974" i="2" s="1"/>
  <c r="BL975" i="2"/>
  <c r="BN975" i="2" s="1"/>
  <c r="BL976" i="2"/>
  <c r="BN976" i="2" s="1"/>
  <c r="BL977" i="2"/>
  <c r="BN977" i="2" s="1"/>
  <c r="BL978" i="2"/>
  <c r="BN978" i="2" s="1"/>
  <c r="BL979" i="2"/>
  <c r="BN979" i="2" s="1"/>
  <c r="BL980" i="2"/>
  <c r="BN980" i="2" s="1"/>
  <c r="BL981" i="2"/>
  <c r="BN981" i="2" s="1"/>
  <c r="BL982" i="2"/>
  <c r="BN982" i="2" s="1"/>
  <c r="BL983" i="2"/>
  <c r="BN983" i="2" s="1"/>
  <c r="BL984" i="2"/>
  <c r="BN984" i="2" s="1"/>
  <c r="BL985" i="2"/>
  <c r="BN985" i="2" s="1"/>
  <c r="BL986" i="2"/>
  <c r="BN986" i="2" s="1"/>
  <c r="BL987" i="2"/>
  <c r="BN987" i="2" s="1"/>
  <c r="BL988" i="2"/>
  <c r="BN988" i="2" s="1"/>
  <c r="BL989" i="2"/>
  <c r="BN989" i="2" s="1"/>
  <c r="BL990" i="2"/>
  <c r="BN990" i="2" s="1"/>
  <c r="BL991" i="2"/>
  <c r="BN991" i="2" s="1"/>
  <c r="BL992" i="2"/>
  <c r="BN992" i="2" s="1"/>
  <c r="BL993" i="2"/>
  <c r="BN993" i="2" s="1"/>
  <c r="BL994" i="2"/>
  <c r="BN994" i="2" s="1"/>
  <c r="BL995" i="2"/>
  <c r="BN995" i="2" s="1"/>
  <c r="BL996" i="2"/>
  <c r="BN996" i="2" s="1"/>
  <c r="BL997" i="2"/>
  <c r="BN997" i="2" s="1"/>
  <c r="BL998" i="2"/>
  <c r="BN998" i="2" s="1"/>
  <c r="BL999" i="2"/>
  <c r="BN999" i="2" s="1"/>
  <c r="BL1000" i="2"/>
  <c r="BN1000" i="2" s="1"/>
  <c r="BL1002" i="2"/>
  <c r="BN1002" i="2" s="1"/>
  <c r="BL1003" i="2"/>
  <c r="BN1003" i="2" s="1"/>
  <c r="BL1004" i="2"/>
  <c r="BN1004" i="2" s="1"/>
  <c r="BL1007" i="2"/>
  <c r="BN1007" i="2" s="1"/>
  <c r="BL1008" i="2"/>
  <c r="BN1008" i="2" s="1"/>
  <c r="BL1009" i="2"/>
  <c r="BN1009" i="2" s="1"/>
  <c r="BL1005" i="2"/>
  <c r="BN1005" i="2" s="1"/>
  <c r="BL1006" i="2"/>
  <c r="BN1006" i="2" s="1"/>
  <c r="BL1010" i="2"/>
  <c r="BN1010" i="2" s="1"/>
  <c r="BL1011" i="2"/>
  <c r="BN1011" i="2" s="1"/>
  <c r="BL1013" i="2"/>
  <c r="BN1013" i="2" s="1"/>
  <c r="BL1016" i="2"/>
  <c r="BN1016" i="2" s="1"/>
  <c r="BL1017" i="2"/>
  <c r="BN1017" i="2" s="1"/>
  <c r="BL1018" i="2"/>
  <c r="BN1018" i="2" s="1"/>
  <c r="BL1019" i="2"/>
  <c r="BN1019" i="2" s="1"/>
  <c r="BL1020" i="2"/>
  <c r="BN1020" i="2" s="1"/>
  <c r="BL1012" i="2"/>
  <c r="BN1012" i="2" s="1"/>
  <c r="BL1014" i="2"/>
  <c r="BN1014" i="2" s="1"/>
  <c r="BL1015" i="2"/>
  <c r="BN1015" i="2" s="1"/>
  <c r="BL1021" i="2"/>
  <c r="BN1021" i="2" s="1"/>
  <c r="BL1022" i="2"/>
  <c r="BN1022" i="2" s="1"/>
  <c r="BL1023" i="2"/>
  <c r="BN1023" i="2" s="1"/>
  <c r="BL1024" i="2"/>
  <c r="BN1024" i="2" s="1"/>
  <c r="BL1025" i="2"/>
  <c r="BN1025" i="2" s="1"/>
  <c r="BL1026" i="2"/>
  <c r="BN1026" i="2" s="1"/>
  <c r="BL1027" i="2"/>
  <c r="BN1027" i="2" s="1"/>
  <c r="BL1028" i="2"/>
  <c r="BN1028" i="2" s="1"/>
  <c r="BL1029" i="2"/>
  <c r="BN1029" i="2" s="1"/>
  <c r="BL1030" i="2"/>
  <c r="BN1030" i="2" s="1"/>
  <c r="BL1031" i="2"/>
  <c r="BN1031" i="2" s="1"/>
  <c r="BL1032" i="2"/>
  <c r="BN1032" i="2" s="1"/>
  <c r="BL1033" i="2"/>
  <c r="BN1033" i="2" s="1"/>
  <c r="BL1034" i="2"/>
  <c r="BN1034" i="2" s="1"/>
  <c r="BL1035" i="2"/>
  <c r="BN1035" i="2" s="1"/>
  <c r="BL1036" i="2"/>
  <c r="BN1036" i="2" s="1"/>
  <c r="BL1037" i="2"/>
  <c r="BN1037" i="2" s="1"/>
  <c r="BL1038" i="2"/>
  <c r="BN1038" i="2" s="1"/>
  <c r="BL1039" i="2"/>
  <c r="BN1039" i="2" s="1"/>
  <c r="BL1040" i="2"/>
  <c r="BN1040" i="2" s="1"/>
  <c r="BL1041" i="2"/>
  <c r="BN1041" i="2" s="1"/>
  <c r="BL1042" i="2"/>
  <c r="BN1042" i="2" s="1"/>
  <c r="BL1043" i="2"/>
  <c r="BN1043" i="2" s="1"/>
  <c r="BL1044" i="2"/>
  <c r="BN1044" i="2" s="1"/>
  <c r="BL1045" i="2"/>
  <c r="BN1045" i="2" s="1"/>
  <c r="BL1046" i="2"/>
  <c r="BN1046" i="2" s="1"/>
  <c r="BL1047" i="2"/>
  <c r="BN1047" i="2" s="1"/>
  <c r="BL1048" i="2"/>
  <c r="BN1048" i="2" s="1"/>
  <c r="BL1049" i="2"/>
  <c r="BN1049" i="2" s="1"/>
  <c r="BL1051" i="2"/>
  <c r="BN1051" i="2" s="1"/>
  <c r="BL1052" i="2"/>
  <c r="BN1052" i="2" s="1"/>
  <c r="BL1053" i="2"/>
  <c r="BN1053" i="2" s="1"/>
  <c r="BL1054" i="2"/>
  <c r="BN1054" i="2" s="1"/>
  <c r="BL1055" i="2"/>
  <c r="BN1055" i="2" s="1"/>
  <c r="BL1056" i="2"/>
  <c r="BN1056" i="2" s="1"/>
  <c r="BL1057" i="2"/>
  <c r="BN1057" i="2" s="1"/>
  <c r="BL1058" i="2"/>
  <c r="BN1058" i="2" s="1"/>
  <c r="BL1059" i="2"/>
  <c r="BN1059" i="2" s="1"/>
  <c r="BL1060" i="2"/>
  <c r="BN1060" i="2" s="1"/>
  <c r="BL1061" i="2"/>
  <c r="BN1061" i="2" s="1"/>
  <c r="BL1062" i="2"/>
  <c r="BN1062" i="2" s="1"/>
  <c r="BL1063" i="2"/>
  <c r="BN1063" i="2" s="1"/>
  <c r="BL1064" i="2"/>
  <c r="BN1064" i="2" s="1"/>
  <c r="BL1065" i="2"/>
  <c r="BN1065" i="2" s="1"/>
  <c r="BL1066" i="2"/>
  <c r="BN1066" i="2" s="1"/>
  <c r="BL1067" i="2"/>
  <c r="BN1067" i="2" s="1"/>
  <c r="BL1068" i="2"/>
  <c r="BN1068" i="2" s="1"/>
  <c r="BL1050" i="2"/>
  <c r="BN1050" i="2" s="1"/>
  <c r="BL1069" i="2"/>
  <c r="BN1069" i="2" s="1"/>
  <c r="BL1070" i="2"/>
  <c r="BN1070" i="2" s="1"/>
  <c r="BL1071" i="2"/>
  <c r="BN1071" i="2" s="1"/>
  <c r="BL1072" i="2"/>
  <c r="BN1072" i="2" s="1"/>
  <c r="BL1073" i="2"/>
  <c r="BN1073" i="2" s="1"/>
  <c r="BL1074" i="2"/>
  <c r="BN1074" i="2" s="1"/>
  <c r="BL1075" i="2"/>
  <c r="BN1075" i="2" s="1"/>
  <c r="BL1076" i="2"/>
  <c r="BN1076" i="2" s="1"/>
  <c r="BL1077" i="2"/>
  <c r="BN1077" i="2" s="1"/>
  <c r="BL1078" i="2"/>
  <c r="BN1078" i="2" s="1"/>
  <c r="BL1079" i="2"/>
  <c r="BN1079" i="2" s="1"/>
  <c r="BL1080" i="2"/>
  <c r="BN1080" i="2" s="1"/>
  <c r="BL1081" i="2"/>
  <c r="BN1081" i="2" s="1"/>
  <c r="BL1082" i="2"/>
  <c r="BN1082" i="2" s="1"/>
  <c r="BL1083" i="2"/>
  <c r="BN1083" i="2" s="1"/>
  <c r="BL1084" i="2"/>
  <c r="BN1084" i="2" s="1"/>
  <c r="BL1085" i="2"/>
  <c r="BN1085" i="2" s="1"/>
  <c r="BL1086" i="2"/>
  <c r="BN1086" i="2" s="1"/>
  <c r="BL1087" i="2"/>
  <c r="BN1087" i="2" s="1"/>
  <c r="BL1088" i="2"/>
  <c r="BN1088" i="2" s="1"/>
  <c r="BL1089" i="2"/>
  <c r="BN1089" i="2" s="1"/>
  <c r="BL1090" i="2"/>
  <c r="BN1090" i="2" s="1"/>
  <c r="BL1091" i="2"/>
  <c r="BN1091" i="2" s="1"/>
  <c r="BL1092" i="2"/>
  <c r="BN1092" i="2" s="1"/>
  <c r="BL1093" i="2"/>
  <c r="BN1093" i="2" s="1"/>
  <c r="BL1094" i="2"/>
  <c r="BN1094" i="2" s="1"/>
  <c r="BL1095" i="2"/>
  <c r="BN1095" i="2" s="1"/>
  <c r="BL1096" i="2"/>
  <c r="BN1096" i="2" s="1"/>
  <c r="BL1097" i="2"/>
  <c r="BN1097" i="2" s="1"/>
  <c r="BL1098" i="2"/>
  <c r="BN1098" i="2" s="1"/>
  <c r="BL1099" i="2"/>
  <c r="BN1099" i="2" s="1"/>
  <c r="BL1100" i="2"/>
  <c r="BN1100" i="2" s="1"/>
  <c r="BL1101" i="2"/>
  <c r="BN1101" i="2" s="1"/>
  <c r="BL1102" i="2"/>
  <c r="BN1102" i="2" s="1"/>
  <c r="BL1103" i="2"/>
  <c r="BN1103" i="2" s="1"/>
  <c r="BL1104" i="2"/>
  <c r="BN1104" i="2" s="1"/>
  <c r="BL1105" i="2"/>
  <c r="BN1105" i="2" s="1"/>
  <c r="BL1106" i="2"/>
  <c r="BN1106" i="2" s="1"/>
  <c r="BL1107" i="2"/>
  <c r="BN1107" i="2" s="1"/>
  <c r="BL1108" i="2"/>
  <c r="BN1108" i="2" s="1"/>
  <c r="BL1109" i="2"/>
  <c r="BN1109" i="2" s="1"/>
  <c r="BL1110" i="2"/>
  <c r="BN1110" i="2" s="1"/>
  <c r="BL1111" i="2"/>
  <c r="BN1111" i="2" s="1"/>
  <c r="BL1112" i="2"/>
  <c r="BN1112" i="2" s="1"/>
  <c r="BL1113" i="2"/>
  <c r="BN1113" i="2" s="1"/>
  <c r="BL1114" i="2"/>
  <c r="BN1114" i="2" s="1"/>
  <c r="BL1115" i="2"/>
  <c r="BN1115" i="2" s="1"/>
  <c r="BL1116" i="2"/>
  <c r="BN1116" i="2" s="1"/>
  <c r="BL1117" i="2"/>
  <c r="BN1117" i="2" s="1"/>
  <c r="BL1118" i="2"/>
  <c r="BN1118" i="2" s="1"/>
  <c r="BL1119" i="2"/>
  <c r="BN1119" i="2" s="1"/>
  <c r="BL1120" i="2"/>
  <c r="BN1120" i="2" s="1"/>
  <c r="BL1121" i="2"/>
  <c r="BN1121" i="2" s="1"/>
  <c r="BL1123" i="2"/>
  <c r="BN1123" i="2" s="1"/>
  <c r="BL1124" i="2"/>
  <c r="BN1124" i="2" s="1"/>
  <c r="BL1125" i="2"/>
  <c r="BN1125" i="2" s="1"/>
  <c r="BL1126" i="2"/>
  <c r="BN1126" i="2" s="1"/>
  <c r="BL1127" i="2"/>
  <c r="BN1127" i="2" s="1"/>
  <c r="BL1128" i="2"/>
  <c r="BN1128" i="2" s="1"/>
  <c r="BL1129" i="2"/>
  <c r="BN1129" i="2" s="1"/>
  <c r="BL1130" i="2"/>
  <c r="BN1130" i="2" s="1"/>
  <c r="BL1131" i="2"/>
  <c r="BN1131" i="2" s="1"/>
  <c r="BL1132" i="2"/>
  <c r="BN1132" i="2" s="1"/>
  <c r="BL1133" i="2"/>
  <c r="BN1133" i="2" s="1"/>
  <c r="BL1122" i="2"/>
  <c r="BN1122" i="2" s="1"/>
  <c r="BL1134" i="2"/>
  <c r="BN1134" i="2" s="1"/>
  <c r="BL1135" i="2"/>
  <c r="BN1135" i="2" s="1"/>
  <c r="BL1136" i="2"/>
  <c r="BN1136" i="2" s="1"/>
  <c r="BL1137" i="2"/>
  <c r="BN1137" i="2" s="1"/>
  <c r="BL1138" i="2"/>
  <c r="BN1138" i="2" s="1"/>
  <c r="BL1139" i="2"/>
  <c r="BN1139" i="2" s="1"/>
  <c r="BL1140" i="2"/>
  <c r="BN1140" i="2" s="1"/>
  <c r="BL1141" i="2"/>
  <c r="BN1141" i="2" s="1"/>
  <c r="BL1142" i="2"/>
  <c r="BN1142" i="2" s="1"/>
  <c r="BL1143" i="2"/>
  <c r="BN1143" i="2" s="1"/>
  <c r="BL1144" i="2"/>
  <c r="BN1144" i="2" s="1"/>
  <c r="BL1145" i="2"/>
  <c r="BN1145" i="2" s="1"/>
  <c r="BL1146" i="2"/>
  <c r="BN1146" i="2" s="1"/>
  <c r="BL1147" i="2"/>
  <c r="BN1147" i="2" s="1"/>
  <c r="BL1148" i="2"/>
  <c r="BN1148" i="2" s="1"/>
  <c r="BL1149" i="2"/>
  <c r="BN1149" i="2" s="1"/>
  <c r="BL1150" i="2"/>
  <c r="BN1150" i="2" s="1"/>
  <c r="BL1151" i="2"/>
  <c r="BN1151" i="2" s="1"/>
  <c r="BL1152" i="2"/>
  <c r="BN1152" i="2" s="1"/>
  <c r="BL1153" i="2"/>
  <c r="BN1153" i="2" s="1"/>
  <c r="BL1154" i="2"/>
  <c r="BN1154" i="2" s="1"/>
  <c r="BL1155" i="2"/>
  <c r="BN1155" i="2" s="1"/>
  <c r="BL1156" i="2"/>
  <c r="BN1156" i="2" s="1"/>
  <c r="BL1157" i="2"/>
  <c r="BN1157" i="2" s="1"/>
  <c r="BL1158" i="2"/>
  <c r="BN1158" i="2" s="1"/>
  <c r="BL1159" i="2"/>
  <c r="BN1159" i="2" s="1"/>
  <c r="BL1160" i="2"/>
  <c r="BN1160" i="2" s="1"/>
  <c r="BL1161" i="2"/>
  <c r="BN1161" i="2" s="1"/>
  <c r="BL1162" i="2"/>
  <c r="BN1162" i="2" s="1"/>
  <c r="BL1163" i="2"/>
  <c r="BN1163" i="2" s="1"/>
  <c r="BL1164" i="2"/>
  <c r="BN1164" i="2" s="1"/>
  <c r="BL1165" i="2"/>
  <c r="BN1165" i="2" s="1"/>
  <c r="BL1166" i="2"/>
  <c r="BN1166" i="2" s="1"/>
  <c r="BL1167" i="2"/>
  <c r="BN1167" i="2" s="1"/>
  <c r="BL1168" i="2"/>
  <c r="BN1168" i="2" s="1"/>
  <c r="BL1001" i="2"/>
  <c r="BN1001" i="2" s="1"/>
  <c r="BL1173" i="2"/>
  <c r="BN1173" i="2" s="1"/>
  <c r="BL1174" i="2"/>
  <c r="BN1174" i="2" s="1"/>
  <c r="BL1175" i="2"/>
  <c r="BN1175" i="2" s="1"/>
  <c r="BL1176" i="2"/>
  <c r="BN1176" i="2" s="1"/>
  <c r="BL1177" i="2"/>
  <c r="BN1177" i="2" s="1"/>
  <c r="BL1178" i="2"/>
  <c r="BN1178" i="2" s="1"/>
  <c r="BL1179" i="2"/>
  <c r="BN1179" i="2" s="1"/>
  <c r="BL1180" i="2"/>
  <c r="BN1180" i="2" s="1"/>
  <c r="BL1181" i="2"/>
  <c r="BN1181" i="2" s="1"/>
  <c r="BL1182" i="2"/>
  <c r="BN1182" i="2" s="1"/>
  <c r="BL1183" i="2"/>
  <c r="BN1183" i="2" s="1"/>
  <c r="BL1184" i="2"/>
  <c r="BN1184" i="2" s="1"/>
  <c r="BL1185" i="2"/>
  <c r="BN1185" i="2" s="1"/>
  <c r="BL1186" i="2"/>
  <c r="BN1186" i="2" s="1"/>
  <c r="BL1187" i="2"/>
  <c r="BN1187" i="2" s="1"/>
  <c r="BL1188" i="2"/>
  <c r="BN1188" i="2" s="1"/>
  <c r="BL1189" i="2"/>
  <c r="BN1189" i="2" s="1"/>
  <c r="BL1190" i="2"/>
  <c r="BN1190" i="2" s="1"/>
  <c r="BL1191" i="2"/>
  <c r="BN1191" i="2" s="1"/>
  <c r="BL1192" i="2"/>
  <c r="BN1192" i="2" s="1"/>
  <c r="BL1193" i="2"/>
  <c r="BN1193" i="2" s="1"/>
  <c r="BL1194" i="2"/>
  <c r="BN1194" i="2" s="1"/>
  <c r="BL1195" i="2"/>
  <c r="BN1195" i="2" s="1"/>
  <c r="BL1196" i="2"/>
  <c r="BN1196" i="2" s="1"/>
  <c r="BL1197" i="2"/>
  <c r="BN1197" i="2" s="1"/>
  <c r="BL1198" i="2"/>
  <c r="BN1198" i="2" s="1"/>
  <c r="BL1199" i="2"/>
  <c r="BN1199" i="2" s="1"/>
  <c r="BL1200" i="2"/>
  <c r="BN1200" i="2" s="1"/>
  <c r="BL1201" i="2"/>
  <c r="BN1201" i="2" s="1"/>
  <c r="BL1202" i="2"/>
  <c r="BN1202" i="2" s="1"/>
  <c r="BL1203" i="2"/>
  <c r="BN1203" i="2" s="1"/>
  <c r="BL1204" i="2"/>
  <c r="BN1204" i="2" s="1"/>
  <c r="BL1205" i="2"/>
  <c r="BN1205" i="2" s="1"/>
  <c r="BL1206" i="2"/>
  <c r="BN1206" i="2" s="1"/>
  <c r="BL1207" i="2"/>
  <c r="BN1207" i="2" s="1"/>
  <c r="BL1208" i="2"/>
  <c r="BN1208" i="2" s="1"/>
  <c r="BL1209" i="2"/>
  <c r="BN1209" i="2" s="1"/>
  <c r="BL1210" i="2"/>
  <c r="BN1210" i="2" s="1"/>
  <c r="BL1211" i="2"/>
  <c r="BN1211" i="2" s="1"/>
  <c r="BL1212" i="2"/>
  <c r="BN1212" i="2" s="1"/>
  <c r="BL1213" i="2"/>
  <c r="BN1213" i="2" s="1"/>
  <c r="BL1214" i="2"/>
  <c r="BN1214" i="2" s="1"/>
  <c r="BL1215" i="2"/>
  <c r="BN1215" i="2" s="1"/>
  <c r="BL1216" i="2"/>
  <c r="BN1216" i="2" s="1"/>
  <c r="BL1217" i="2"/>
  <c r="BN1217" i="2" s="1"/>
  <c r="BL1218" i="2"/>
  <c r="BN1218" i="2" s="1"/>
  <c r="BL1219" i="2"/>
  <c r="BN1219" i="2" s="1"/>
  <c r="BL1220" i="2"/>
  <c r="BN1220" i="2" s="1"/>
  <c r="BL1221" i="2"/>
  <c r="BN1221" i="2" s="1"/>
  <c r="BL1222" i="2"/>
  <c r="BN1222" i="2" s="1"/>
  <c r="BL1223" i="2"/>
  <c r="BN1223" i="2" s="1"/>
  <c r="BL1224" i="2"/>
  <c r="BN1224" i="2" s="1"/>
  <c r="BL1225" i="2"/>
  <c r="BN1225" i="2" s="1"/>
  <c r="BL1226" i="2"/>
  <c r="BN1226" i="2" s="1"/>
  <c r="BL1227" i="2"/>
  <c r="BN1227" i="2" s="1"/>
  <c r="BL1228" i="2"/>
  <c r="BN1228" i="2" s="1"/>
  <c r="BL1229" i="2"/>
  <c r="BN1229" i="2" s="1"/>
  <c r="BL1230" i="2"/>
  <c r="BN1230" i="2" s="1"/>
  <c r="BL1231" i="2"/>
  <c r="BN1231" i="2" s="1"/>
  <c r="BL1232" i="2"/>
  <c r="BN1232" i="2" s="1"/>
  <c r="BL1233" i="2"/>
  <c r="BN1233" i="2" s="1"/>
  <c r="BL1234" i="2"/>
  <c r="BN1234" i="2" s="1"/>
  <c r="BL1235" i="2"/>
  <c r="BN1235" i="2" s="1"/>
  <c r="BL1236" i="2"/>
  <c r="BN1236" i="2" s="1"/>
  <c r="BL1237" i="2"/>
  <c r="BN1237" i="2" s="1"/>
  <c r="BL1238" i="2"/>
  <c r="BN1238" i="2" s="1"/>
  <c r="BL1239" i="2"/>
  <c r="BN1239" i="2" s="1"/>
  <c r="BL1240" i="2"/>
  <c r="BN1240" i="2" s="1"/>
  <c r="BL1241" i="2"/>
  <c r="BN1241" i="2" s="1"/>
  <c r="BL1242" i="2"/>
  <c r="BN1242" i="2" s="1"/>
  <c r="BL1243" i="2"/>
  <c r="BN1243" i="2" s="1"/>
  <c r="BL1244" i="2"/>
  <c r="BN1244" i="2" s="1"/>
  <c r="BL1245" i="2"/>
  <c r="BN1245" i="2" s="1"/>
  <c r="BL1246" i="2"/>
  <c r="BN1246" i="2" s="1"/>
  <c r="BL1247" i="2"/>
  <c r="BN1247" i="2" s="1"/>
  <c r="BL1248" i="2"/>
  <c r="BN1248" i="2" s="1"/>
  <c r="BL1249" i="2"/>
  <c r="BN1249" i="2" s="1"/>
  <c r="BL1250" i="2"/>
  <c r="BN1250" i="2" s="1"/>
  <c r="BL1251" i="2"/>
  <c r="BN1251" i="2" s="1"/>
  <c r="BL1252" i="2"/>
  <c r="BN1252" i="2" s="1"/>
  <c r="BL1253" i="2"/>
  <c r="BN1253" i="2" s="1"/>
  <c r="BL1256" i="2"/>
  <c r="BN1256" i="2" s="1"/>
  <c r="BL1257" i="2"/>
  <c r="BN1257" i="2" s="1"/>
  <c r="BL1258" i="2"/>
  <c r="BN1258" i="2" s="1"/>
  <c r="BL1259" i="2"/>
  <c r="BN1259" i="2" s="1"/>
  <c r="BL1260" i="2"/>
  <c r="BN1260" i="2" s="1"/>
  <c r="BL1261" i="2"/>
  <c r="BN1261" i="2" s="1"/>
  <c r="BL1262" i="2"/>
  <c r="BN1262" i="2" s="1"/>
  <c r="BL1263" i="2"/>
  <c r="BN1263" i="2" s="1"/>
  <c r="BL1264" i="2"/>
  <c r="BN1264" i="2" s="1"/>
  <c r="BL1265" i="2"/>
  <c r="BN1265" i="2" s="1"/>
  <c r="BL1266" i="2"/>
  <c r="BN1266" i="2" s="1"/>
  <c r="BL1267" i="2"/>
  <c r="BN1267" i="2" s="1"/>
  <c r="BL1268" i="2"/>
  <c r="BN1268" i="2" s="1"/>
  <c r="BL1269" i="2"/>
  <c r="BN1269" i="2" s="1"/>
  <c r="BL1270" i="2"/>
  <c r="BN1270" i="2" s="1"/>
  <c r="BL1271" i="2"/>
  <c r="BN1271" i="2" s="1"/>
  <c r="BL1272" i="2"/>
  <c r="BN1272" i="2" s="1"/>
  <c r="BL1273" i="2"/>
  <c r="BN1273" i="2" s="1"/>
  <c r="BL1274" i="2"/>
  <c r="BN1274" i="2" s="1"/>
  <c r="BL1275" i="2"/>
  <c r="BN1275" i="2" s="1"/>
  <c r="BL1276" i="2"/>
  <c r="BN1276" i="2" s="1"/>
  <c r="BL1277" i="2"/>
  <c r="BN1277" i="2" s="1"/>
  <c r="BL1278" i="2"/>
  <c r="BN1278" i="2" s="1"/>
  <c r="BL1254" i="2"/>
  <c r="BN1254" i="2" s="1"/>
  <c r="BL1255" i="2"/>
  <c r="BN1255" i="2" s="1"/>
  <c r="BL1279" i="2"/>
  <c r="BN1279" i="2" s="1"/>
  <c r="BL1280" i="2"/>
  <c r="BN1280" i="2" s="1"/>
  <c r="BL1281" i="2"/>
  <c r="BN1281" i="2" s="1"/>
  <c r="BL1282" i="2"/>
  <c r="BN1282" i="2" s="1"/>
  <c r="BL1283" i="2"/>
  <c r="BN1283" i="2" s="1"/>
  <c r="BL1286" i="2"/>
  <c r="BN1286" i="2" s="1"/>
  <c r="BL1284" i="2"/>
  <c r="BN1284" i="2" s="1"/>
  <c r="BL1285" i="2"/>
  <c r="BN1285" i="2" s="1"/>
  <c r="BL1287" i="2"/>
  <c r="BN1287" i="2" s="1"/>
  <c r="BL1288" i="2"/>
  <c r="BN1288" i="2" s="1"/>
  <c r="BL1289" i="2"/>
  <c r="BN1289" i="2" s="1"/>
  <c r="BL1290" i="2"/>
  <c r="BN1290" i="2" s="1"/>
  <c r="BL1291" i="2"/>
  <c r="BN1291" i="2" s="1"/>
  <c r="BL1292" i="2"/>
  <c r="BN1292" i="2" s="1"/>
  <c r="BL1293" i="2"/>
  <c r="BN1293" i="2" s="1"/>
  <c r="BL1294" i="2"/>
  <c r="BN1294" i="2" s="1"/>
  <c r="BL1295" i="2"/>
  <c r="BN1295" i="2" s="1"/>
  <c r="BL1296" i="2"/>
  <c r="BN1296" i="2" s="1"/>
  <c r="BL1297" i="2"/>
  <c r="BN1297" i="2" s="1"/>
  <c r="BL1298" i="2"/>
  <c r="BN1298" i="2" s="1"/>
  <c r="BL1299" i="2"/>
  <c r="BN1299" i="2" s="1"/>
  <c r="BL1300" i="2"/>
  <c r="BN1300" i="2" s="1"/>
  <c r="BL1301" i="2"/>
  <c r="BN1301" i="2" s="1"/>
  <c r="BL1302" i="2"/>
  <c r="BN1302" i="2" s="1"/>
  <c r="BL1303" i="2"/>
  <c r="BN1303" i="2" s="1"/>
  <c r="BL1304" i="2"/>
  <c r="BN1304" i="2" s="1"/>
  <c r="BL1305" i="2"/>
  <c r="BN1305" i="2" s="1"/>
  <c r="BL1306" i="2"/>
  <c r="BN1306" i="2" s="1"/>
  <c r="BL1307" i="2"/>
  <c r="BN1307" i="2" s="1"/>
  <c r="BL1308" i="2"/>
  <c r="BN1308" i="2" s="1"/>
  <c r="BL1309" i="2"/>
  <c r="BN1309" i="2" s="1"/>
  <c r="BL1310" i="2"/>
  <c r="BN1310" i="2" s="1"/>
  <c r="BL1311" i="2"/>
  <c r="BN1311" i="2" s="1"/>
  <c r="BL1312" i="2"/>
  <c r="BN1312" i="2" s="1"/>
  <c r="BL1313" i="2"/>
  <c r="BN1313" i="2" s="1"/>
  <c r="BL1314" i="2"/>
  <c r="BN1314" i="2" s="1"/>
  <c r="BL1315" i="2"/>
  <c r="BN1315" i="2" s="1"/>
  <c r="BL1316" i="2"/>
  <c r="BN1316" i="2" s="1"/>
  <c r="BL1317" i="2"/>
  <c r="BN1317" i="2" s="1"/>
  <c r="BL1318" i="2"/>
  <c r="BN1318" i="2" s="1"/>
  <c r="BL1319" i="2"/>
  <c r="BN1319" i="2" s="1"/>
  <c r="BL1320" i="2"/>
  <c r="BN1320" i="2" s="1"/>
  <c r="BL1321" i="2"/>
  <c r="BN1321" i="2" s="1"/>
  <c r="BL1323" i="2"/>
  <c r="BN1323" i="2" s="1"/>
  <c r="BL1325" i="2"/>
  <c r="BN1325" i="2" s="1"/>
  <c r="BL1322" i="2"/>
  <c r="BN1322" i="2" s="1"/>
  <c r="BL1324" i="2"/>
  <c r="BN1324" i="2" s="1"/>
  <c r="BL1326" i="2"/>
  <c r="BN1326" i="2" s="1"/>
  <c r="BL1327" i="2"/>
  <c r="BN1327" i="2" s="1"/>
  <c r="BL1328" i="2"/>
  <c r="BN1328" i="2" s="1"/>
  <c r="BL1329" i="2"/>
  <c r="BN1329" i="2" s="1"/>
  <c r="BL1330" i="2"/>
  <c r="BN1330" i="2" s="1"/>
  <c r="BL1331" i="2"/>
  <c r="BN1331" i="2" s="1"/>
  <c r="BL1332" i="2"/>
  <c r="BN1332" i="2" s="1"/>
  <c r="BL1333" i="2"/>
  <c r="BN1333" i="2" s="1"/>
  <c r="BL1334" i="2"/>
  <c r="BN1334" i="2" s="1"/>
  <c r="BL1335" i="2"/>
  <c r="BN1335" i="2" s="1"/>
  <c r="BL1336" i="2"/>
  <c r="BN1336" i="2" s="1"/>
  <c r="BL1337" i="2"/>
  <c r="BN1337" i="2" s="1"/>
  <c r="BL1338" i="2"/>
  <c r="BN1338" i="2" s="1"/>
  <c r="BL1339" i="2"/>
  <c r="BN1339" i="2" s="1"/>
  <c r="BL1340" i="2"/>
  <c r="BN1340" i="2" s="1"/>
  <c r="BL1341" i="2"/>
  <c r="BN1341" i="2" s="1"/>
  <c r="BL1342" i="2"/>
  <c r="BN1342" i="2" s="1"/>
  <c r="BL1343" i="2"/>
  <c r="BN1343" i="2" s="1"/>
  <c r="BL1344" i="2"/>
  <c r="BN1344" i="2" s="1"/>
  <c r="BL1345" i="2"/>
  <c r="BN1345" i="2" s="1"/>
  <c r="BL1346" i="2"/>
  <c r="BN1346" i="2" s="1"/>
  <c r="BL1347" i="2"/>
  <c r="BN1347" i="2" s="1"/>
  <c r="BL1348" i="2"/>
  <c r="BN1348" i="2" s="1"/>
  <c r="BL1349" i="2"/>
  <c r="BN1349" i="2" s="1"/>
  <c r="BL1350" i="2"/>
  <c r="BN1350" i="2" s="1"/>
  <c r="BL1351" i="2"/>
  <c r="BN1351" i="2" s="1"/>
  <c r="BL1352" i="2"/>
  <c r="BN1352" i="2" s="1"/>
  <c r="BL1353" i="2"/>
  <c r="BN1353" i="2" s="1"/>
  <c r="BL1354" i="2"/>
  <c r="BN1354" i="2" s="1"/>
  <c r="BL1355" i="2"/>
  <c r="BN1355" i="2" s="1"/>
  <c r="BL1356" i="2"/>
  <c r="BN1356" i="2" s="1"/>
  <c r="BL1357" i="2"/>
  <c r="BN1357" i="2" s="1"/>
  <c r="BL1358" i="2"/>
  <c r="BN1358" i="2" s="1"/>
  <c r="BL1359" i="2"/>
  <c r="BN1359" i="2" s="1"/>
  <c r="BL1360" i="2"/>
  <c r="BN1360" i="2" s="1"/>
  <c r="BL1361" i="2"/>
  <c r="BN1361" i="2" s="1"/>
  <c r="BL1362" i="2"/>
  <c r="BN1362" i="2" s="1"/>
  <c r="BL1363" i="2"/>
  <c r="BN1363" i="2" s="1"/>
  <c r="BL1364" i="2"/>
  <c r="BN1364" i="2" s="1"/>
  <c r="BL1365" i="2"/>
  <c r="BN1365" i="2" s="1"/>
  <c r="BL1366" i="2"/>
  <c r="BN1366" i="2" s="1"/>
  <c r="BL1367" i="2"/>
  <c r="BN1367" i="2" s="1"/>
  <c r="BL1368" i="2"/>
  <c r="BN1368" i="2" s="1"/>
  <c r="BL1369" i="2"/>
  <c r="BN1369" i="2" s="1"/>
  <c r="BL1370" i="2"/>
  <c r="BN1370" i="2" s="1"/>
  <c r="BL1371" i="2"/>
  <c r="BN1371" i="2" s="1"/>
  <c r="BL1372" i="2"/>
  <c r="BN1372" i="2" s="1"/>
  <c r="BL1373" i="2"/>
  <c r="BN1373" i="2" s="1"/>
  <c r="BL1374" i="2"/>
  <c r="BN1374" i="2" s="1"/>
  <c r="BL1375" i="2"/>
  <c r="BN1375" i="2" s="1"/>
  <c r="BL1376" i="2"/>
  <c r="BN1376" i="2" s="1"/>
  <c r="BL1377" i="2"/>
  <c r="BN1377" i="2" s="1"/>
  <c r="BL1378" i="2"/>
  <c r="BN1378" i="2" s="1"/>
  <c r="BL1379" i="2"/>
  <c r="BN1379" i="2" s="1"/>
  <c r="BL1380" i="2"/>
  <c r="BN1380" i="2" s="1"/>
  <c r="BL1381" i="2"/>
  <c r="BN1381" i="2" s="1"/>
  <c r="BL1382" i="2"/>
  <c r="BN1382" i="2" s="1"/>
  <c r="BL1383" i="2"/>
  <c r="BN1383" i="2" s="1"/>
  <c r="BL1384" i="2"/>
  <c r="BN1384" i="2" s="1"/>
  <c r="BL1385" i="2"/>
  <c r="BN1385" i="2" s="1"/>
  <c r="BL1386" i="2"/>
  <c r="BN1386" i="2" s="1"/>
  <c r="BL1387" i="2"/>
  <c r="BN1387" i="2" s="1"/>
  <c r="BL1388" i="2"/>
  <c r="BN1388" i="2" s="1"/>
  <c r="BL1389" i="2"/>
  <c r="BN1389" i="2" s="1"/>
  <c r="BL1390" i="2"/>
  <c r="BN1390" i="2" s="1"/>
  <c r="BL1391" i="2"/>
  <c r="BN1391" i="2" s="1"/>
  <c r="BL1392" i="2"/>
  <c r="BN1392" i="2" s="1"/>
  <c r="BL1393" i="2"/>
  <c r="BN1393" i="2" s="1"/>
  <c r="BL1394" i="2"/>
  <c r="BN1394" i="2" s="1"/>
  <c r="BL1395" i="2"/>
  <c r="BN1395" i="2" s="1"/>
  <c r="BL1396" i="2"/>
  <c r="BN1396" i="2" s="1"/>
  <c r="BL1397" i="2"/>
  <c r="BN1397" i="2" s="1"/>
  <c r="BL1398" i="2"/>
  <c r="BN1398" i="2" s="1"/>
  <c r="BL1399" i="2"/>
  <c r="BN1399" i="2" s="1"/>
  <c r="BL1400" i="2"/>
  <c r="BN1400" i="2" s="1"/>
  <c r="BL1401" i="2"/>
  <c r="BN1401" i="2" s="1"/>
  <c r="BL1402" i="2"/>
  <c r="BN1402" i="2" s="1"/>
  <c r="BL1403" i="2"/>
  <c r="BN1403" i="2" s="1"/>
  <c r="BL1404" i="2"/>
  <c r="BN1404" i="2" s="1"/>
  <c r="BL1405" i="2"/>
  <c r="BN1405" i="2" s="1"/>
  <c r="BL1406" i="2"/>
  <c r="BN1406" i="2" s="1"/>
  <c r="BL1407" i="2"/>
  <c r="BN1407" i="2" s="1"/>
  <c r="BL1408" i="2"/>
  <c r="BN1408" i="2" s="1"/>
  <c r="BL1409" i="2"/>
  <c r="BN1409" i="2" s="1"/>
  <c r="BL1410" i="2"/>
  <c r="BN1410" i="2" s="1"/>
  <c r="BL1411" i="2"/>
  <c r="BN1411" i="2" s="1"/>
  <c r="BL1412" i="2"/>
  <c r="BN1412" i="2" s="1"/>
  <c r="BL1413" i="2"/>
  <c r="BN1413" i="2" s="1"/>
  <c r="BL1414" i="2"/>
  <c r="BN1414" i="2" s="1"/>
  <c r="BL1415" i="2"/>
  <c r="BN1415" i="2" s="1"/>
  <c r="BL1416" i="2"/>
  <c r="BN1416" i="2" s="1"/>
  <c r="BL1417" i="2"/>
  <c r="BN1417" i="2" s="1"/>
  <c r="BL1418" i="2"/>
  <c r="BN1418" i="2" s="1"/>
  <c r="BL1419" i="2"/>
  <c r="BN1419" i="2" s="1"/>
  <c r="BL1420" i="2"/>
  <c r="BN1420" i="2" s="1"/>
  <c r="BL1421" i="2"/>
  <c r="BN1421" i="2" s="1"/>
  <c r="BL1422" i="2"/>
  <c r="BN1422" i="2" s="1"/>
  <c r="BL1423" i="2"/>
  <c r="BN1423" i="2" s="1"/>
  <c r="BL1426" i="2"/>
  <c r="BN1426" i="2" s="1"/>
  <c r="BL1424" i="2"/>
  <c r="BN1424" i="2" s="1"/>
  <c r="BL1425" i="2"/>
  <c r="BN1425" i="2" s="1"/>
  <c r="BL1427" i="2"/>
  <c r="BN1427" i="2" s="1"/>
  <c r="BL1428" i="2"/>
  <c r="BN1428" i="2" s="1"/>
  <c r="BL1429" i="2"/>
  <c r="BN1429" i="2" s="1"/>
  <c r="BL1430" i="2"/>
  <c r="BN1430" i="2" s="1"/>
  <c r="BL1431" i="2"/>
  <c r="BN1431" i="2" s="1"/>
  <c r="BL1432" i="2"/>
  <c r="BN1432" i="2" s="1"/>
  <c r="BL1433" i="2"/>
  <c r="BN1433" i="2" s="1"/>
  <c r="BL1434" i="2"/>
  <c r="BN1434" i="2" s="1"/>
  <c r="BL1435" i="2"/>
  <c r="BN1435" i="2" s="1"/>
  <c r="BL1436" i="2"/>
  <c r="BN1436" i="2" s="1"/>
  <c r="BL1437" i="2"/>
  <c r="BN1437" i="2" s="1"/>
  <c r="BL1438" i="2"/>
  <c r="BN1438" i="2" s="1"/>
  <c r="BL1439" i="2"/>
  <c r="BN1439" i="2" s="1"/>
  <c r="BL1440" i="2"/>
  <c r="BN1440" i="2" s="1"/>
  <c r="BL1441" i="2"/>
  <c r="BN1441" i="2" s="1"/>
  <c r="BL1442" i="2"/>
  <c r="BN1442" i="2" s="1"/>
  <c r="BL1443" i="2"/>
  <c r="BN1443" i="2" s="1"/>
  <c r="BL1444" i="2"/>
  <c r="BN1444" i="2" s="1"/>
  <c r="BL1445" i="2"/>
  <c r="BN1445" i="2" s="1"/>
  <c r="BL1446" i="2"/>
  <c r="BN1446" i="2" s="1"/>
  <c r="BL1447" i="2"/>
  <c r="BN1447" i="2" s="1"/>
  <c r="BL1448" i="2"/>
  <c r="BN1448" i="2" s="1"/>
  <c r="BL1449" i="2"/>
  <c r="BN1449" i="2" s="1"/>
  <c r="BL1450" i="2"/>
  <c r="BN1450" i="2" s="1"/>
  <c r="BL1451" i="2"/>
  <c r="BN1451" i="2" s="1"/>
  <c r="BL1452" i="2"/>
  <c r="BN1452" i="2" s="1"/>
  <c r="BL1453" i="2"/>
  <c r="BN1453" i="2" s="1"/>
  <c r="BL1454" i="2"/>
  <c r="BN1454" i="2" s="1"/>
  <c r="BL1455" i="2"/>
  <c r="BN1455" i="2" s="1"/>
  <c r="BL1456" i="2"/>
  <c r="BN1456" i="2" s="1"/>
  <c r="BL1457" i="2"/>
  <c r="BN1457" i="2" s="1"/>
  <c r="BL1458" i="2"/>
  <c r="BN1458" i="2" s="1"/>
  <c r="BL1459" i="2"/>
  <c r="BN1459" i="2" s="1"/>
  <c r="BL1460" i="2"/>
  <c r="BN1460" i="2" s="1"/>
  <c r="BL1461" i="2"/>
  <c r="BN1461" i="2" s="1"/>
  <c r="BL1462" i="2"/>
  <c r="BN1462" i="2" s="1"/>
  <c r="BL1463" i="2"/>
  <c r="BN1463" i="2" s="1"/>
  <c r="BL1464" i="2"/>
  <c r="BN1464" i="2" s="1"/>
  <c r="BL1465" i="2"/>
  <c r="BN1465" i="2" s="1"/>
  <c r="BL1466" i="2"/>
  <c r="BN1466" i="2" s="1"/>
  <c r="BL1467" i="2"/>
  <c r="BN1467" i="2" s="1"/>
  <c r="BL1468" i="2"/>
  <c r="BN1468" i="2" s="1"/>
  <c r="BL1469" i="2"/>
  <c r="BN1469" i="2" s="1"/>
  <c r="BL1471" i="2"/>
  <c r="BN1471" i="2" s="1"/>
  <c r="BL1470" i="2"/>
  <c r="BN1470" i="2" s="1"/>
  <c r="BL1472" i="2"/>
  <c r="BN1472" i="2" s="1"/>
  <c r="BL1473" i="2"/>
  <c r="BN1473" i="2" s="1"/>
  <c r="BL1474" i="2"/>
  <c r="BN1474" i="2" s="1"/>
  <c r="BL1475" i="2"/>
  <c r="BN1475" i="2" s="1"/>
  <c r="BL1476" i="2"/>
  <c r="BN1476" i="2" s="1"/>
  <c r="BL1477" i="2"/>
  <c r="BN1477" i="2" s="1"/>
  <c r="BL1478" i="2"/>
  <c r="BN1478" i="2" s="1"/>
  <c r="BL1479" i="2"/>
  <c r="BN1479" i="2" s="1"/>
  <c r="BL1480" i="2"/>
  <c r="BN1480" i="2" s="1"/>
  <c r="BL1481" i="2"/>
  <c r="BN1481" i="2" s="1"/>
  <c r="BL1483" i="2"/>
  <c r="BN1483" i="2" s="1"/>
  <c r="BL1484" i="2"/>
  <c r="BN1484" i="2" s="1"/>
  <c r="BL1485" i="2"/>
  <c r="BN1485" i="2" s="1"/>
  <c r="BL1486" i="2"/>
  <c r="BN1486" i="2" s="1"/>
  <c r="BL1487" i="2"/>
  <c r="BN1487" i="2" s="1"/>
  <c r="BL1488" i="2"/>
  <c r="BN1488" i="2" s="1"/>
  <c r="BL1489" i="2"/>
  <c r="BN1489" i="2" s="1"/>
  <c r="BL1482" i="2"/>
  <c r="BN1482" i="2" s="1"/>
  <c r="BL1490" i="2"/>
  <c r="BN1490" i="2" s="1"/>
  <c r="BL1491" i="2"/>
  <c r="BN1491" i="2" s="1"/>
  <c r="BL1492" i="2"/>
  <c r="BN1492" i="2" s="1"/>
  <c r="BL1493" i="2"/>
  <c r="BN1493" i="2" s="1"/>
  <c r="BL1494" i="2"/>
  <c r="BN1494" i="2" s="1"/>
  <c r="BL1495" i="2"/>
  <c r="BN1495" i="2" s="1"/>
  <c r="BL1496" i="2"/>
  <c r="BN1496" i="2" s="1"/>
  <c r="BL1497" i="2"/>
  <c r="BN1497" i="2" s="1"/>
  <c r="BL1498" i="2"/>
  <c r="BN1498" i="2" s="1"/>
  <c r="BL1499" i="2"/>
  <c r="BN1499" i="2" s="1"/>
  <c r="BL1500" i="2"/>
  <c r="BN1500" i="2" s="1"/>
  <c r="BL1501" i="2"/>
  <c r="BN1501" i="2" s="1"/>
  <c r="BL1502" i="2"/>
  <c r="BN1502" i="2" s="1"/>
  <c r="BL1503" i="2"/>
  <c r="BN1503" i="2" s="1"/>
  <c r="BL1504" i="2"/>
  <c r="BN1504" i="2" s="1"/>
  <c r="BL1505" i="2"/>
  <c r="BN1505" i="2" s="1"/>
  <c r="BL1506" i="2"/>
  <c r="BN1506" i="2" s="1"/>
  <c r="BL1507" i="2"/>
  <c r="BN1507" i="2" s="1"/>
  <c r="BL1508" i="2"/>
  <c r="BN1508" i="2" s="1"/>
  <c r="BL1509" i="2"/>
  <c r="BN1509" i="2" s="1"/>
  <c r="BL1510" i="2"/>
  <c r="BN1510" i="2" s="1"/>
  <c r="BL1511" i="2"/>
  <c r="BN1511" i="2" s="1"/>
  <c r="BL1513" i="2"/>
  <c r="BN1513" i="2" s="1"/>
  <c r="BL1515" i="2"/>
  <c r="BN1515" i="2" s="1"/>
  <c r="BL1514" i="2"/>
  <c r="BN1514" i="2" s="1"/>
  <c r="BL1516" i="2"/>
  <c r="BN1516" i="2" s="1"/>
  <c r="BL1517" i="2"/>
  <c r="BN1517" i="2" s="1"/>
  <c r="BL1518" i="2"/>
  <c r="BN1518" i="2" s="1"/>
  <c r="BL1519" i="2"/>
  <c r="BN1519" i="2" s="1"/>
  <c r="BL1520" i="2"/>
  <c r="BN1520" i="2" s="1"/>
  <c r="BL1521" i="2"/>
  <c r="BN1521" i="2" s="1"/>
  <c r="BL1522" i="2"/>
  <c r="BN1522" i="2" s="1"/>
  <c r="BL1523" i="2"/>
  <c r="BN1523" i="2" s="1"/>
  <c r="BL1512" i="2"/>
  <c r="BN1512" i="2" s="1"/>
  <c r="BL1524" i="2"/>
  <c r="BN1524" i="2" s="1"/>
  <c r="BL1525" i="2"/>
  <c r="BN1525" i="2" s="1"/>
  <c r="BL1526" i="2"/>
  <c r="BN1526" i="2" s="1"/>
  <c r="BL1527" i="2"/>
  <c r="BN1527" i="2" s="1"/>
  <c r="BL1528" i="2"/>
  <c r="BN1528" i="2" s="1"/>
  <c r="BL1529" i="2"/>
  <c r="BN1529" i="2" s="1"/>
  <c r="BL1530" i="2"/>
  <c r="BN1530" i="2" s="1"/>
  <c r="BL1531" i="2"/>
  <c r="BN1531" i="2" s="1"/>
  <c r="BL1532" i="2"/>
  <c r="BN1532" i="2" s="1"/>
  <c r="BL1533" i="2"/>
  <c r="BN1533" i="2" s="1"/>
  <c r="BL1534" i="2"/>
  <c r="BN1534" i="2" s="1"/>
  <c r="BL1535" i="2"/>
  <c r="BN1535" i="2" s="1"/>
  <c r="BL1536" i="2"/>
  <c r="BN1536" i="2" s="1"/>
  <c r="BL1537" i="2"/>
  <c r="BN1537" i="2" s="1"/>
  <c r="BL1538" i="2"/>
  <c r="BN1538" i="2" s="1"/>
  <c r="BL1539" i="2"/>
  <c r="BN1539" i="2" s="1"/>
  <c r="BL1540" i="2"/>
  <c r="BN1540" i="2" s="1"/>
  <c r="BL1541" i="2"/>
  <c r="BN1541" i="2" s="1"/>
  <c r="BL1542" i="2"/>
  <c r="BN1542" i="2" s="1"/>
  <c r="BL1543" i="2"/>
  <c r="BN1543" i="2" s="1"/>
  <c r="BL1544" i="2"/>
  <c r="BN1544" i="2" s="1"/>
  <c r="BL582" i="2"/>
  <c r="BN582" i="2" s="1"/>
  <c r="BL583" i="2"/>
  <c r="BN583" i="2" s="1"/>
  <c r="BL584" i="2"/>
  <c r="BN584" i="2" s="1"/>
  <c r="BL585" i="2"/>
  <c r="BN585" i="2" s="1"/>
  <c r="BL1545" i="2"/>
  <c r="BN1545" i="2" s="1"/>
  <c r="D141" i="14" l="1"/>
  <c r="E1494" i="13"/>
  <c r="D27" i="14"/>
  <c r="E50" i="13"/>
  <c r="D59" i="14"/>
  <c r="E176" i="13"/>
  <c r="D94" i="14"/>
  <c r="E198" i="13"/>
  <c r="D124" i="14"/>
  <c r="E479" i="13"/>
  <c r="D63" i="14"/>
  <c r="E77" i="13"/>
  <c r="D33" i="14"/>
  <c r="E43" i="13"/>
  <c r="D97" i="14"/>
  <c r="E300" i="13"/>
  <c r="D140" i="14"/>
  <c r="E1237" i="13"/>
  <c r="D138" i="14"/>
  <c r="E1216" i="13"/>
  <c r="D16" i="14"/>
  <c r="E146" i="13"/>
  <c r="D15" i="14"/>
  <c r="E13" i="13"/>
  <c r="D2" i="14"/>
  <c r="E2" i="13"/>
  <c r="D115" i="14"/>
  <c r="E242" i="13"/>
  <c r="D71" i="14"/>
  <c r="E123" i="13"/>
  <c r="D61" i="14"/>
  <c r="E114" i="13"/>
  <c r="D65" i="14"/>
  <c r="E186" i="13"/>
  <c r="D89" i="14"/>
  <c r="E365" i="13"/>
  <c r="D13" i="14"/>
  <c r="E8" i="13"/>
  <c r="D120" i="14"/>
  <c r="E436" i="13"/>
  <c r="E36" i="13"/>
  <c r="D22" i="14"/>
  <c r="D83" i="14"/>
  <c r="E209" i="13"/>
  <c r="D70" i="14"/>
  <c r="E116" i="13"/>
  <c r="D132" i="14"/>
  <c r="E783" i="13"/>
  <c r="D127" i="14"/>
  <c r="E412" i="13"/>
  <c r="D76" i="14"/>
  <c r="E155" i="13"/>
  <c r="D126" i="14"/>
  <c r="E392" i="13"/>
  <c r="E42" i="13"/>
  <c r="D30" i="14"/>
  <c r="D131" i="14"/>
  <c r="E560" i="13"/>
  <c r="D11" i="14"/>
  <c r="E16" i="13"/>
  <c r="D72" i="14"/>
  <c r="E81" i="13"/>
  <c r="D4" i="14"/>
  <c r="E5" i="13"/>
  <c r="D129" i="14"/>
  <c r="E600" i="13"/>
  <c r="D86" i="14"/>
  <c r="E240" i="13"/>
  <c r="D98" i="14"/>
  <c r="E167" i="13"/>
  <c r="D111" i="14"/>
  <c r="E406" i="13"/>
  <c r="D122" i="14"/>
  <c r="E674" i="13"/>
  <c r="D9" i="14"/>
  <c r="E21" i="13"/>
  <c r="D125" i="14"/>
  <c r="E665" i="13"/>
  <c r="D136" i="14"/>
  <c r="E1123" i="13"/>
  <c r="D117" i="14"/>
  <c r="E471" i="13"/>
  <c r="D34" i="14"/>
  <c r="E63" i="13"/>
  <c r="D135" i="14"/>
  <c r="E464" i="13"/>
  <c r="D99" i="14"/>
  <c r="E258" i="13"/>
  <c r="D73" i="14"/>
  <c r="E111" i="13"/>
  <c r="D20" i="14"/>
  <c r="E20" i="13"/>
  <c r="E73" i="13"/>
  <c r="D35" i="14"/>
  <c r="D46" i="14"/>
  <c r="E154" i="13"/>
  <c r="D37" i="14"/>
  <c r="E51" i="13"/>
  <c r="D17" i="14"/>
  <c r="E23" i="13"/>
  <c r="D44" i="14"/>
  <c r="E92" i="13"/>
  <c r="E103" i="13"/>
  <c r="D36" i="14"/>
  <c r="D52" i="14"/>
  <c r="E105" i="13"/>
  <c r="D12" i="14"/>
  <c r="E14" i="13"/>
  <c r="D18" i="14"/>
  <c r="E26" i="13"/>
  <c r="E181" i="13"/>
  <c r="D42" i="14"/>
  <c r="D51" i="14"/>
  <c r="E55" i="13"/>
  <c r="D105" i="14"/>
  <c r="E418" i="13"/>
  <c r="D95" i="14"/>
  <c r="E340" i="13"/>
  <c r="E54" i="13"/>
  <c r="D41" i="14"/>
  <c r="E97" i="13"/>
  <c r="D53" i="14"/>
  <c r="E264" i="13"/>
  <c r="D103" i="14"/>
  <c r="E7" i="13"/>
  <c r="D6" i="14"/>
  <c r="D104" i="14"/>
  <c r="E232" i="13"/>
  <c r="E91" i="13"/>
  <c r="D40" i="14"/>
  <c r="D113" i="14"/>
  <c r="E336" i="13"/>
  <c r="D134" i="14"/>
  <c r="E552" i="13"/>
  <c r="D26" i="14"/>
  <c r="E34" i="13"/>
  <c r="D14" i="14"/>
  <c r="E17" i="13"/>
  <c r="D91" i="14"/>
  <c r="E189" i="13"/>
  <c r="D114" i="14"/>
  <c r="E257" i="13"/>
  <c r="D123" i="14"/>
  <c r="E481" i="13"/>
  <c r="D19" i="14"/>
  <c r="E53" i="13"/>
  <c r="D108" i="14"/>
  <c r="E302" i="13"/>
  <c r="D77" i="14"/>
  <c r="E219" i="13"/>
  <c r="D57" i="14"/>
  <c r="E71" i="13"/>
  <c r="D49" i="14"/>
  <c r="E69" i="13"/>
  <c r="D54" i="14"/>
  <c r="E86" i="13"/>
  <c r="D130" i="14"/>
  <c r="E535" i="13"/>
  <c r="D28" i="14"/>
  <c r="E100" i="13"/>
  <c r="D23" i="14"/>
  <c r="E58" i="13"/>
  <c r="D109" i="14"/>
  <c r="E179" i="13"/>
  <c r="D80" i="14"/>
  <c r="E468" i="13"/>
  <c r="D100" i="14"/>
  <c r="E570" i="13"/>
  <c r="D90" i="14"/>
  <c r="E419" i="13"/>
  <c r="E30" i="13"/>
  <c r="D21" i="14"/>
  <c r="D93" i="14"/>
  <c r="E293" i="13"/>
  <c r="D128" i="14"/>
  <c r="E377" i="13"/>
  <c r="D3" i="14"/>
  <c r="E3" i="13"/>
  <c r="E90" i="13"/>
  <c r="D43" i="14"/>
  <c r="D82" i="14"/>
  <c r="E200" i="13"/>
  <c r="D88" i="14"/>
  <c r="E256" i="13"/>
  <c r="D74" i="14"/>
  <c r="E169" i="13"/>
  <c r="D102" i="14"/>
  <c r="E224" i="13"/>
  <c r="E283" i="13"/>
  <c r="D84" i="14"/>
  <c r="D121" i="14"/>
  <c r="E370" i="13"/>
  <c r="D139" i="14"/>
  <c r="E1500" i="13"/>
  <c r="D48" i="14"/>
  <c r="E57" i="13"/>
  <c r="D107" i="14"/>
  <c r="E285" i="13"/>
  <c r="E271" i="13"/>
  <c r="D66" i="14"/>
  <c r="D10" i="14"/>
  <c r="E11" i="13"/>
  <c r="D50" i="14"/>
  <c r="E87" i="13"/>
  <c r="D58" i="14"/>
  <c r="E149" i="13"/>
  <c r="D32" i="14"/>
  <c r="E75" i="13"/>
  <c r="D78" i="14"/>
  <c r="E191" i="13"/>
  <c r="D60" i="14"/>
  <c r="E108" i="13"/>
  <c r="D75" i="14"/>
  <c r="E166" i="13"/>
  <c r="D69" i="14"/>
  <c r="E136" i="13"/>
  <c r="D56" i="14"/>
  <c r="E109" i="13"/>
  <c r="D79" i="14"/>
  <c r="E203" i="13"/>
  <c r="D47" i="14"/>
  <c r="E93" i="13"/>
  <c r="E157" i="13"/>
  <c r="D85" i="14"/>
  <c r="D62" i="14"/>
  <c r="E145" i="13"/>
  <c r="D64" i="14"/>
  <c r="E68" i="13"/>
  <c r="D116" i="14"/>
  <c r="E277" i="13"/>
  <c r="D81" i="14"/>
  <c r="E156" i="13"/>
  <c r="D101" i="14"/>
  <c r="E381" i="13"/>
  <c r="D68" i="14"/>
  <c r="E113" i="13"/>
  <c r="D96" i="14"/>
  <c r="E250" i="13"/>
  <c r="D31" i="14"/>
  <c r="E64" i="13"/>
  <c r="D92" i="14"/>
  <c r="E272" i="13"/>
  <c r="D8" i="14"/>
  <c r="E27" i="13"/>
  <c r="D137" i="14"/>
  <c r="E555" i="13"/>
  <c r="D133" i="14"/>
  <c r="E1320" i="13"/>
  <c r="D106" i="14"/>
  <c r="E288" i="13"/>
  <c r="D45" i="14"/>
  <c r="E56" i="13"/>
  <c r="D25" i="14"/>
  <c r="E74" i="13"/>
  <c r="D24" i="14"/>
  <c r="E39" i="13"/>
  <c r="E325" i="13"/>
  <c r="D118" i="14"/>
  <c r="D119" i="14"/>
  <c r="E501" i="13"/>
  <c r="D39" i="14"/>
  <c r="E98" i="13"/>
  <c r="E31" i="13"/>
  <c r="D7" i="14"/>
  <c r="D67" i="14"/>
  <c r="E305" i="13"/>
  <c r="D38" i="14"/>
  <c r="E48" i="13"/>
  <c r="D55" i="14"/>
  <c r="E120" i="13"/>
  <c r="D112" i="14"/>
  <c r="E520" i="13"/>
  <c r="D29" i="14"/>
  <c r="E40" i="13"/>
  <c r="D110" i="14"/>
  <c r="E292" i="13"/>
  <c r="D87" i="14"/>
  <c r="E459" i="13"/>
  <c r="D5" i="14"/>
  <c r="E9" i="13"/>
  <c r="BN8" i="2"/>
  <c r="BN60" i="2"/>
  <c r="BN54" i="2"/>
  <c r="G2" i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D57" i="1"/>
  <c r="C3" i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2" i="1"/>
  <c r="F2" i="1" s="1"/>
  <c r="B3" i="1"/>
  <c r="D2" i="1" s="1"/>
  <c r="B15" i="1"/>
  <c r="D14" i="1" s="1"/>
  <c r="B16" i="1"/>
  <c r="D15" i="1" s="1"/>
  <c r="B17" i="1"/>
  <c r="D16" i="1" s="1"/>
  <c r="B18" i="1"/>
  <c r="D17" i="1" s="1"/>
  <c r="B19" i="1"/>
  <c r="D18" i="1" s="1"/>
  <c r="B20" i="1"/>
  <c r="D19" i="1" s="1"/>
  <c r="B21" i="1"/>
  <c r="D20" i="1" s="1"/>
  <c r="B22" i="1"/>
  <c r="D21" i="1" s="1"/>
  <c r="B23" i="1"/>
  <c r="D22" i="1" s="1"/>
  <c r="B24" i="1"/>
  <c r="D23" i="1" s="1"/>
  <c r="B25" i="1"/>
  <c r="D24" i="1" s="1"/>
  <c r="B26" i="1"/>
  <c r="D25" i="1" s="1"/>
  <c r="B27" i="1"/>
  <c r="D26" i="1" s="1"/>
  <c r="B28" i="1"/>
  <c r="D27" i="1" s="1"/>
  <c r="B29" i="1"/>
  <c r="D28" i="1" s="1"/>
  <c r="B30" i="1"/>
  <c r="D29" i="1" s="1"/>
  <c r="B31" i="1"/>
  <c r="D30" i="1" s="1"/>
  <c r="B32" i="1"/>
  <c r="D31" i="1" s="1"/>
  <c r="B33" i="1"/>
  <c r="D32" i="1" s="1"/>
  <c r="B34" i="1"/>
  <c r="D33" i="1" s="1"/>
  <c r="B35" i="1"/>
  <c r="D34" i="1" s="1"/>
  <c r="B36" i="1"/>
  <c r="D35" i="1" s="1"/>
  <c r="B37" i="1"/>
  <c r="D36" i="1" s="1"/>
  <c r="B38" i="1"/>
  <c r="D37" i="1" s="1"/>
  <c r="B39" i="1"/>
  <c r="D38" i="1" s="1"/>
  <c r="B40" i="1"/>
  <c r="D39" i="1" s="1"/>
  <c r="B41" i="1"/>
  <c r="D40" i="1" s="1"/>
  <c r="B42" i="1"/>
  <c r="D41" i="1" s="1"/>
  <c r="B43" i="1"/>
  <c r="D42" i="1" s="1"/>
  <c r="B44" i="1"/>
  <c r="D43" i="1" s="1"/>
  <c r="B45" i="1"/>
  <c r="D44" i="1" s="1"/>
  <c r="B46" i="1"/>
  <c r="D45" i="1" s="1"/>
  <c r="B47" i="1"/>
  <c r="D46" i="1" s="1"/>
  <c r="B48" i="1"/>
  <c r="D47" i="1" s="1"/>
  <c r="B49" i="1"/>
  <c r="D48" i="1" s="1"/>
  <c r="B50" i="1"/>
  <c r="D49" i="1" s="1"/>
  <c r="B51" i="1"/>
  <c r="D50" i="1" s="1"/>
  <c r="B52" i="1"/>
  <c r="D51" i="1" s="1"/>
  <c r="B53" i="1"/>
  <c r="D52" i="1" s="1"/>
  <c r="B54" i="1"/>
  <c r="D53" i="1" s="1"/>
  <c r="B55" i="1"/>
  <c r="D54" i="1" s="1"/>
  <c r="B56" i="1"/>
  <c r="D55" i="1" s="1"/>
  <c r="B57" i="1"/>
  <c r="D56" i="1" s="1"/>
  <c r="B5" i="1"/>
  <c r="D4" i="1" s="1"/>
  <c r="B6" i="1"/>
  <c r="D5" i="1" s="1"/>
  <c r="B7" i="1"/>
  <c r="D6" i="1" s="1"/>
  <c r="B8" i="1"/>
  <c r="D7" i="1" s="1"/>
  <c r="B9" i="1"/>
  <c r="D8" i="1" s="1"/>
  <c r="B10" i="1"/>
  <c r="D9" i="1" s="1"/>
  <c r="B11" i="1"/>
  <c r="D10" i="1" s="1"/>
  <c r="B12" i="1"/>
  <c r="D11" i="1" s="1"/>
  <c r="B13" i="1"/>
  <c r="D12" i="1" s="1"/>
  <c r="B14" i="1"/>
  <c r="D13" i="1" s="1"/>
  <c r="B4" i="1"/>
  <c r="D3" i="1" s="1"/>
  <c r="M2" i="1" l="1"/>
  <c r="G9" i="1"/>
  <c r="H33" i="1"/>
  <c r="H23" i="1"/>
  <c r="H11" i="1"/>
  <c r="G56" i="1"/>
  <c r="H57" i="1"/>
  <c r="G3" i="1"/>
  <c r="G47" i="1"/>
  <c r="H29" i="1"/>
  <c r="G17" i="1"/>
  <c r="G5" i="1"/>
  <c r="G52" i="1"/>
  <c r="G46" i="1"/>
  <c r="G40" i="1"/>
  <c r="G34" i="1"/>
  <c r="H28" i="1"/>
  <c r="G22" i="1"/>
  <c r="G16" i="1"/>
  <c r="G10" i="1"/>
  <c r="H4" i="1"/>
  <c r="G53" i="1"/>
  <c r="G39" i="1"/>
  <c r="H21" i="1"/>
  <c r="H9" i="1"/>
  <c r="G50" i="1"/>
  <c r="G44" i="1"/>
  <c r="G38" i="1"/>
  <c r="G32" i="1"/>
  <c r="G26" i="1"/>
  <c r="G20" i="1"/>
  <c r="G14" i="1"/>
  <c r="G8" i="1"/>
  <c r="G41" i="1"/>
  <c r="H45" i="1"/>
  <c r="G27" i="1"/>
  <c r="G15" i="1"/>
  <c r="G4" i="1"/>
  <c r="G55" i="1"/>
  <c r="H49" i="1"/>
  <c r="H43" i="1"/>
  <c r="G37" i="1"/>
  <c r="G31" i="1"/>
  <c r="H25" i="1"/>
  <c r="H19" i="1"/>
  <c r="G13" i="1"/>
  <c r="G7" i="1"/>
  <c r="G35" i="1"/>
  <c r="G51" i="1"/>
  <c r="G54" i="1"/>
  <c r="G48" i="1"/>
  <c r="G42" i="1"/>
  <c r="G36" i="1"/>
  <c r="G30" i="1"/>
  <c r="H24" i="1"/>
  <c r="G18" i="1"/>
  <c r="G12" i="1"/>
  <c r="G6" i="1"/>
  <c r="G49" i="1"/>
  <c r="G11" i="1"/>
  <c r="H16" i="1"/>
  <c r="H40" i="1"/>
  <c r="G28" i="1"/>
  <c r="H36" i="1"/>
  <c r="H37" i="1"/>
  <c r="H12" i="1"/>
  <c r="G24" i="1"/>
  <c r="G25" i="1"/>
  <c r="H52" i="1"/>
  <c r="H13" i="1"/>
  <c r="H7" i="1"/>
  <c r="H48" i="1"/>
  <c r="H55" i="1"/>
  <c r="H31" i="1"/>
  <c r="G19" i="1"/>
  <c r="H39" i="1"/>
  <c r="G33" i="1"/>
  <c r="H15" i="1"/>
  <c r="H47" i="1"/>
  <c r="H35" i="1"/>
  <c r="H17" i="1"/>
  <c r="G29" i="1"/>
  <c r="G43" i="1"/>
  <c r="H41" i="1"/>
  <c r="H5" i="1"/>
  <c r="G23" i="1"/>
  <c r="H53" i="1"/>
  <c r="H51" i="1"/>
  <c r="H27" i="1"/>
  <c r="H3" i="1"/>
  <c r="G21" i="1"/>
  <c r="G45" i="1"/>
  <c r="H20" i="1"/>
  <c r="G57" i="1"/>
  <c r="H44" i="1"/>
  <c r="H56" i="1"/>
  <c r="H32" i="1"/>
  <c r="H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H2" i="1"/>
  <c r="M3" i="1" l="1"/>
  <c r="N3" i="1" s="1"/>
  <c r="M1" i="1"/>
  <c r="N1" i="1" s="1"/>
</calcChain>
</file>

<file path=xl/comments1.xml><?xml version="1.0" encoding="utf-8"?>
<comments xmlns="http://schemas.openxmlformats.org/spreadsheetml/2006/main">
  <authors>
    <author>Rafurion</author>
  </authors>
  <commentList>
    <comment ref="N1" authorId="0" shapeId="0">
      <text>
        <r>
          <rPr>
            <b/>
            <sz val="9"/>
            <color indexed="81"/>
            <rFont val="Tahoma"/>
            <family val="2"/>
            <charset val="238"/>
          </rPr>
          <t>O taki % ruchu może różnić się deklarowana minimalna ilość wyszukiwań.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238"/>
          </rPr>
          <t>Deklarowana ilość wyszukiwań organicznych dla zbioru fraz.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38"/>
          </rPr>
          <t>O taki % ruchu może różnić się deklarowana maksymalna ilość wyszukiwań.</t>
        </r>
      </text>
    </comment>
  </commentList>
</comments>
</file>

<file path=xl/comments2.xml><?xml version="1.0" encoding="utf-8"?>
<comments xmlns="http://schemas.openxmlformats.org/spreadsheetml/2006/main">
  <authors>
    <author>Rafurion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Ilość wyświetleń dla analogicznego okresu z prognozy PPC dla wyszukiwań organicznych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Prognoza ilości wyświetleń dla reklamy PPC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Stosunek ilości wyświetleń reklam do deklarowanych ilości wyszukiwań organicznych.
Ratio &gt;100% sugeruje, że zapotrzebowanie na dane zapytanie wzrośnie w PPC co przekłada się także na wzrost zapotrzebowania organicznego. 
Ratio &lt;100% sugeruje spadek zainteresowaniem.</t>
        </r>
      </text>
    </comment>
  </commentList>
</comments>
</file>

<file path=xl/comments3.xml><?xml version="1.0" encoding="utf-8"?>
<comments xmlns="http://schemas.openxmlformats.org/spreadsheetml/2006/main">
  <authors>
    <author>Rafurion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Średnia ilość wyświetleń dla fraz z tej grupy organicznych z okresu ostatnich 12 mieisęcy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Prognoza ilości wyświetleń dla grupy reklam PPC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Stosunek ilości wyświetleń reklam do deklarowanych ilości wyszukiwań organicznych.
Ratio &gt;100% sugeruje, że zapotrzebowanie na dane zapytanie wzrośnie w PPC co przekłada się także na wzrost zapotrzebowania organicznego. 
Ratio &lt;100% sugeruje spadek zainteresowaniem.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frazy_trend_spadkowy" description="Connection to the 'frazy_trend_spadkowy' query in the workbook." type="5" refreshedVersion="6" background="1" saveData="1">
    <dbPr connection="Provider=Microsoft.Mashup.OleDb.1;Data Source=$Workbook$;Location=frazy_trend_spadkowy" command="SELECT * FROM [frazy_trend_spadkowy]"/>
  </connection>
  <connection id="2" keepAlive="1" name="Query - frazy_trend_wzrostowy" description="Connection to the 'frazy_trend_wzrostowy' query in the workbook." type="5" refreshedVersion="6" background="1" saveData="1">
    <dbPr connection="Provider=Microsoft.Mashup.OleDb.1;Data Source=$Workbook$;Location=frazy_trend_wzrostowy" command="SELECT * FROM [frazy_trend_wzrostowy]"/>
  </connection>
  <connection id="3" keepAlive="1" name="Query - keyword_stats" description="Connection to the 'keyword_stats' query in the workbook." type="5" refreshedVersion="6" background="1" saveData="1">
    <dbPr connection="Provider=Microsoft.Mashup.OleDb.1;Data Source=$Workbook$;Location=keyword_stats;Extended Properties=&quot;&quot;" command="SELECT * FROM [keyword_stats]"/>
  </connection>
  <connection id="4" keepAlive="1" name="Query - unikalne_grupy" description="Connection to the 'unikalne_grupy' query in the workbook." type="5" refreshedVersion="6" background="1" saveData="1">
    <dbPr connection="Provider=Microsoft.Mashup.OleDb.1;Data Source=$Workbook$;Location=unikalne_grupy" command="SELECT * FROM [unikalne_grupy]"/>
  </connection>
</connections>
</file>

<file path=xl/sharedStrings.xml><?xml version="1.0" encoding="utf-8"?>
<sst xmlns="http://schemas.openxmlformats.org/spreadsheetml/2006/main" count="19264" uniqueCount="1863">
  <si>
    <t>min</t>
  </si>
  <si>
    <t>środek</t>
  </si>
  <si>
    <t>max</t>
  </si>
  <si>
    <t>ilość fraz</t>
  </si>
  <si>
    <t>Keyword</t>
  </si>
  <si>
    <t>Currency</t>
  </si>
  <si>
    <t>Avg. monthly searches</t>
  </si>
  <si>
    <t>Competition</t>
  </si>
  <si>
    <t>Competition (indexed value)</t>
  </si>
  <si>
    <t>Top of page bid (low range)</t>
  </si>
  <si>
    <t>Top of page bid (high range)</t>
  </si>
  <si>
    <t>Ad impression share</t>
  </si>
  <si>
    <t>Organic impression share</t>
  </si>
  <si>
    <t>Organic average position</t>
  </si>
  <si>
    <t>Searches: Mar 2019</t>
  </si>
  <si>
    <t>PLN</t>
  </si>
  <si>
    <t>Średni</t>
  </si>
  <si>
    <t>Wysoki</t>
  </si>
  <si>
    <t>Niski</t>
  </si>
  <si>
    <t>ᴁParameters</t>
  </si>
  <si>
    <t>FUNCTION</t>
  </si>
  <si>
    <t>Call</t>
  </si>
  <si>
    <t>WriteToWorksheet_worksheet</t>
  </si>
  <si>
    <t>WriteToWorksheet_topleftcell</t>
  </si>
  <si>
    <t>WriteToWorksheet_preserveformat</t>
  </si>
  <si>
    <t>aeConnectorGoogleAnalyticsFree.CoreReports_account</t>
  </si>
  <si>
    <t>aeConnectorGoogleAnalyticsFree.CoreReports_ga_account_name</t>
  </si>
  <si>
    <t>aeConnectorGoogleAnalyticsFree.CoreReports_ga_account_id</t>
  </si>
  <si>
    <t>aeConnectorGoogleAnalyticsFree.CoreReports_ga_property_name</t>
  </si>
  <si>
    <t>aeConnectorGoogleAnalyticsFree.CoreReports_ga_property_id</t>
  </si>
  <si>
    <t>aeConnectorGoogleAnalyticsFree.CoreReports_ga_property_level</t>
  </si>
  <si>
    <t>aeConnectorGoogleAnalyticsFree.CoreReports_ga_view_name</t>
  </si>
  <si>
    <t>aeConnectorGoogleAnalyticsFree.CoreReports_ga_view_id</t>
  </si>
  <si>
    <t>aeConnectorGoogleAnalyticsFree.CoreReports_ga_segment_id</t>
  </si>
  <si>
    <t>aeConnectorGoogleAnalyticsFree.CoreReports_metadata</t>
  </si>
  <si>
    <t>aeConnectorGoogleAnalyticsFree.CoreReports_dimensions</t>
  </si>
  <si>
    <t>aeConnectorGoogleAnalyticsFree.CoreReports_metrics</t>
  </si>
  <si>
    <t>aeConnectorGoogleAnalyticsFree.CoreReports_durationnumber</t>
  </si>
  <si>
    <t>aeConnectorGoogleAnalyticsFree.CoreReports_durationperiod</t>
  </si>
  <si>
    <t>aeConnectorGoogleAnalyticsFree.CoreReports_sortby</t>
  </si>
  <si>
    <t>dane-ga!A1</t>
  </si>
  <si>
    <t>»GA Reports</t>
  </si>
  <si>
    <t>GoogleAnalyticsFree.CoreReports</t>
  </si>
  <si>
    <t>dane-ga</t>
  </si>
  <si>
    <t>A1</t>
  </si>
  <si>
    <t>true</t>
  </si>
  <si>
    <t>oferta</t>
  </si>
  <si>
    <t>Winezja.pl</t>
  </si>
  <si>
    <t>15848160</t>
  </si>
  <si>
    <t>* winezja.pl + new.winezja.pl + blog.winezja.pl</t>
  </si>
  <si>
    <t>UA-15848160-1</t>
  </si>
  <si>
    <t>STANDARD</t>
  </si>
  <si>
    <t>Winezja.pl - wszystkie dane</t>
  </si>
  <si>
    <t>31588377</t>
  </si>
  <si>
    <t>-5</t>
  </si>
  <si>
    <t>30</t>
  </si>
  <si>
    <t>days</t>
  </si>
  <si>
    <t>aeConnectorGoogleAnalyticsFree.CoreReports_enddate</t>
  </si>
  <si>
    <t/>
  </si>
  <si>
    <t>2019-04-30</t>
  </si>
  <si>
    <t>ga:landingPagePath,Landing Page</t>
  </si>
  <si>
    <t>ga:landingPagePath</t>
  </si>
  <si>
    <t>ga:transactions,Transactions</t>
  </si>
  <si>
    <t>ga:transactionRevenue,Revenue</t>
  </si>
  <si>
    <t>ga:sessions,Sessions</t>
  </si>
  <si>
    <t>DESC Sessions</t>
  </si>
  <si>
    <t>ga:transactions,ga:transactionRevenue,ga:sessions</t>
  </si>
  <si>
    <t>Segmentation</t>
  </si>
  <si>
    <t>In Account</t>
  </si>
  <si>
    <t>Searches: Apr 2015</t>
  </si>
  <si>
    <t>Searches: May 2015</t>
  </si>
  <si>
    <t>Searches: Jun 2015</t>
  </si>
  <si>
    <t>Searches: Jul 2015</t>
  </si>
  <si>
    <t>Searches: Aug 2015</t>
  </si>
  <si>
    <t>Searches: Sep 2015</t>
  </si>
  <si>
    <t>Searches: Oct 2015</t>
  </si>
  <si>
    <t>Searches: Nov 2015</t>
  </si>
  <si>
    <t>Searches: Dec 2015</t>
  </si>
  <si>
    <t>Searches: Jan 2016</t>
  </si>
  <si>
    <t>Searches: Feb 2016</t>
  </si>
  <si>
    <t>Searches: Mar 2016</t>
  </si>
  <si>
    <t>Searches: Apr 2016</t>
  </si>
  <si>
    <t>Searches: May 2016</t>
  </si>
  <si>
    <t>Searches: Jun 2016</t>
  </si>
  <si>
    <t>Searches: Jul 2016</t>
  </si>
  <si>
    <t>Searches: Aug 2016</t>
  </si>
  <si>
    <t>Searches: Sep 2016</t>
  </si>
  <si>
    <t>Searches: Oct 2016</t>
  </si>
  <si>
    <t>Searches: Nov 2016</t>
  </si>
  <si>
    <t>Searches: Dec 2016</t>
  </si>
  <si>
    <t>Searches: Jan 2017</t>
  </si>
  <si>
    <t>Searches: Feb 2017</t>
  </si>
  <si>
    <t>Searches: Mar 2017</t>
  </si>
  <si>
    <t>Searches: Apr 2017</t>
  </si>
  <si>
    <t>Searches: May 2017</t>
  </si>
  <si>
    <t>Searches: Jun 2017</t>
  </si>
  <si>
    <t>Searches: Jul 2017</t>
  </si>
  <si>
    <t>Searches: Aug 2017</t>
  </si>
  <si>
    <t>Searches: Sep 2017</t>
  </si>
  <si>
    <t>Searches: Oct 2017</t>
  </si>
  <si>
    <t>Searches: Nov 2017</t>
  </si>
  <si>
    <t>Searches: Dec 2017</t>
  </si>
  <si>
    <t>Searches: Jan 2018</t>
  </si>
  <si>
    <t>Searches: Feb 2018</t>
  </si>
  <si>
    <t>Searches: Mar 2018</t>
  </si>
  <si>
    <t>Searches: Apr 2018</t>
  </si>
  <si>
    <t>Searches: May 2018</t>
  </si>
  <si>
    <t>Searches: Jun 2018</t>
  </si>
  <si>
    <t>Searches: Jul 2018</t>
  </si>
  <si>
    <t>Searches: Aug 2018</t>
  </si>
  <si>
    <t>Searches: Sep 2018</t>
  </si>
  <si>
    <t>Searches: Oct 2018</t>
  </si>
  <si>
    <t>Searches: Nov 2018</t>
  </si>
  <si>
    <t>Searches: Dec 2018</t>
  </si>
  <si>
    <t>Searches: Jan 2019</t>
  </si>
  <si>
    <t>Searches: Feb 2019</t>
  </si>
  <si>
    <t>2 częściowe stroje kąpielowe</t>
  </si>
  <si>
    <t>adidas stroje kąpielowe</t>
  </si>
  <si>
    <t>allegro stroje kąpielowe</t>
  </si>
  <si>
    <t>atlantic kostiumy kąpielowe</t>
  </si>
  <si>
    <t>atlantic stroje kąpielowe</t>
  </si>
  <si>
    <t>avocado bielizna</t>
  </si>
  <si>
    <t>bardzo tanie stroje kąpielowe</t>
  </si>
  <si>
    <t>białe kostiumy kąpielowe</t>
  </si>
  <si>
    <t>białe stroje kąpielowe</t>
  </si>
  <si>
    <t>białe stroje kąpielowe push up</t>
  </si>
  <si>
    <t>biały koronkowy strój kąpielowy</t>
  </si>
  <si>
    <t>biały kostium kąpielowy</t>
  </si>
  <si>
    <t>biały kostium kąpielowy dwuczęściowy</t>
  </si>
  <si>
    <t>biały strój kąpielowy</t>
  </si>
  <si>
    <t>biały strój kąpielowy push up</t>
  </si>
  <si>
    <t>bielizna</t>
  </si>
  <si>
    <t>bielizna corin</t>
  </si>
  <si>
    <t>bielizna damska</t>
  </si>
  <si>
    <t>bielizna damska biustonosze</t>
  </si>
  <si>
    <t>bielizna damska gorsety</t>
  </si>
  <si>
    <t>bielizna damska konrad</t>
  </si>
  <si>
    <t>bielizna damska triumph</t>
  </si>
  <si>
    <t>bielizna dla nastolatek</t>
  </si>
  <si>
    <t>bielizna ero</t>
  </si>
  <si>
    <t>bielizna francuska</t>
  </si>
  <si>
    <t>bielizna key</t>
  </si>
  <si>
    <t>bielizna kraków</t>
  </si>
  <si>
    <t>bielizna kris</t>
  </si>
  <si>
    <t>bielizna lupo</t>
  </si>
  <si>
    <t>bielizna on line</t>
  </si>
  <si>
    <t>bielizna poznań</t>
  </si>
  <si>
    <t>bielizna romantyczna</t>
  </si>
  <si>
    <t>bielizna samanta</t>
  </si>
  <si>
    <t>bielizna stroje kąpielowe</t>
  </si>
  <si>
    <t>bielizna triumf</t>
  </si>
  <si>
    <t>bielizna wyprzedaż</t>
  </si>
  <si>
    <t>bielizna wyszczuplająca</t>
  </si>
  <si>
    <t>bielizna ślubna</t>
  </si>
  <si>
    <t>bielizna ślubna triumph</t>
  </si>
  <si>
    <t>bielizny damskie</t>
  </si>
  <si>
    <t>bikini a strój kąpielowy</t>
  </si>
  <si>
    <t>bikini damskie</t>
  </si>
  <si>
    <t>bikini dwuczęściowe</t>
  </si>
  <si>
    <t>bikini jednoczęściowe</t>
  </si>
  <si>
    <t>bikini kostium</t>
  </si>
  <si>
    <t>bikini kostiumy kąpielowe</t>
  </si>
  <si>
    <t>bikini kąpielowe</t>
  </si>
  <si>
    <t>bikini push up</t>
  </si>
  <si>
    <t>bikini sklep</t>
  </si>
  <si>
    <t>bikini sklep internetowy</t>
  </si>
  <si>
    <t>bikini sklep online</t>
  </si>
  <si>
    <t>bikini stroje</t>
  </si>
  <si>
    <t>bikini stroje kąpielowe</t>
  </si>
  <si>
    <t>bikini stroje kąpielowe 2016</t>
  </si>
  <si>
    <t>bikini strój kąpielowy</t>
  </si>
  <si>
    <t>bikini xl</t>
  </si>
  <si>
    <t>bikini z szortami</t>
  </si>
  <si>
    <t>bikini z wysokim stanem h&amp;m</t>
  </si>
  <si>
    <t>biustonosz kąpielowy</t>
  </si>
  <si>
    <t>biustonosz kąpielowy push up</t>
  </si>
  <si>
    <t>biustonosze</t>
  </si>
  <si>
    <t>biustonosze kąpielowe</t>
  </si>
  <si>
    <t>biustonosze online</t>
  </si>
  <si>
    <t>biustonosze puszapy</t>
  </si>
  <si>
    <t>bluza hm</t>
  </si>
  <si>
    <t>bluzki kąpielowe</t>
  </si>
  <si>
    <t>bluzy damskie hm</t>
  </si>
  <si>
    <t>bokserki damskie kąpielowe</t>
  </si>
  <si>
    <t>bokserki kąpielowe damskie</t>
  </si>
  <si>
    <t>brazylijskie stroje kąpielowe</t>
  </si>
  <si>
    <t>bydgoszcz stroje kąpielowe</t>
  </si>
  <si>
    <t>calzedonia kostiumy</t>
  </si>
  <si>
    <t>calzedonia kostiumy kąpielowe</t>
  </si>
  <si>
    <t>calzedonia stroje</t>
  </si>
  <si>
    <t>calzedonia stroje kąpielowe</t>
  </si>
  <si>
    <t>calzedonia stroje kąpielowe 2016</t>
  </si>
  <si>
    <t>calzedonia stroje kąpielowe sklep internetowy</t>
  </si>
  <si>
    <t>calzedonia zalando</t>
  </si>
  <si>
    <t>całkowite stroje kąpielowe</t>
  </si>
  <si>
    <t>ceny strojów kąpielowych</t>
  </si>
  <si>
    <t>chantelle bielizna</t>
  </si>
  <si>
    <t>ciekawe stroje kapielowe</t>
  </si>
  <si>
    <t>ciążowe stroje kąpielowe</t>
  </si>
  <si>
    <t>corin stroje kąpielowe</t>
  </si>
  <si>
    <t>cubus stroje kąpielowe</t>
  </si>
  <si>
    <t>czarna bluza hm</t>
  </si>
  <si>
    <t>czarne figi do stroju kąpielowego</t>
  </si>
  <si>
    <t>czarne figi kąpielowe</t>
  </si>
  <si>
    <t>czarne kostiumy kąpielowe</t>
  </si>
  <si>
    <t>czarne majtki do stroju kapielowego</t>
  </si>
  <si>
    <t>czarne majtki do stroju kąpielowego</t>
  </si>
  <si>
    <t>czarne majtki kapielowe</t>
  </si>
  <si>
    <t>czarne majtki kąpielowe damskie</t>
  </si>
  <si>
    <t>czarne majtki od stroju</t>
  </si>
  <si>
    <t>czarne majtki od stroju kąpielowego</t>
  </si>
  <si>
    <t>czarne spodenki kąpielowe damskie</t>
  </si>
  <si>
    <t>czarne stroje kąpielowe</t>
  </si>
  <si>
    <t>czarne stroje kąpielowe dwuczęściowe</t>
  </si>
  <si>
    <t>czarne stroje kąpielowe jednoczęściowe</t>
  </si>
  <si>
    <t>czarne stroje kąpielowe push up</t>
  </si>
  <si>
    <t>czarno biały strój kąpielowy</t>
  </si>
  <si>
    <t>czarny dół od stroju kąpielowego</t>
  </si>
  <si>
    <t>czarny kostium kąpielowy</t>
  </si>
  <si>
    <t>czarny kostium kąpielowy jednoczęściowy</t>
  </si>
  <si>
    <t>czarny stanik kąpielowy</t>
  </si>
  <si>
    <t>czarny stroj kapielowy z paskami</t>
  </si>
  <si>
    <t>czarny strój</t>
  </si>
  <si>
    <t>czarny strój kąpielowy</t>
  </si>
  <si>
    <t>czarny strój kąpielowy dwuczęściowy</t>
  </si>
  <si>
    <t>czarny strój kąpielowy jednoczęściowy</t>
  </si>
  <si>
    <t>czarny strój kąpielowy push up</t>
  </si>
  <si>
    <t>czarny strój kąpielowy z paseczkami</t>
  </si>
  <si>
    <t>czerwone stroje kąpielowe</t>
  </si>
  <si>
    <t>czerwony kostium kąpielowy</t>
  </si>
  <si>
    <t>czerwony strój kąpielowy</t>
  </si>
  <si>
    <t>dalia bielizna</t>
  </si>
  <si>
    <t>damski kostium kąpielowy</t>
  </si>
  <si>
    <t>damski kostium plażowy</t>
  </si>
  <si>
    <t>damski stroj kapielowy</t>
  </si>
  <si>
    <t>damski strój kąpielowy</t>
  </si>
  <si>
    <t>damski strój na plażę</t>
  </si>
  <si>
    <t>damski strój plażowy</t>
  </si>
  <si>
    <t>damskie bikini</t>
  </si>
  <si>
    <t>damskie kostiumy kąpielowe</t>
  </si>
  <si>
    <t>damskie stroje kąpielowe</t>
  </si>
  <si>
    <t>damskie stroje kąpielowe dwuczęściowe</t>
  </si>
  <si>
    <t>damskie stroje kąpielowe dwuczęściowe push up</t>
  </si>
  <si>
    <t>damskie stroje kąpielowe jednoczęściowe</t>
  </si>
  <si>
    <t>damskie sukienki</t>
  </si>
  <si>
    <t>dobre stroje kąpielowe</t>
  </si>
  <si>
    <t>dol od kostiumu kapielowego</t>
  </si>
  <si>
    <t>dol od stroju kapielowego</t>
  </si>
  <si>
    <t>dol stroju kapielowego</t>
  </si>
  <si>
    <t>duże kostiumy kąpielowe</t>
  </si>
  <si>
    <t>duże kostiumy kąpielowe jednoczęściowe</t>
  </si>
  <si>
    <t>duże stroje kąpielowe</t>
  </si>
  <si>
    <t>duże stroje kąpielowe dwuczęściowe</t>
  </si>
  <si>
    <t>duże stroje kąpielowe jednoczęściowe</t>
  </si>
  <si>
    <t>dwuczęściowe kostiumy kąpielowe</t>
  </si>
  <si>
    <t>dwuczęściowe stroje kąpielowe</t>
  </si>
  <si>
    <t>dwuczęściowe stroje kąpielowe z wysokimi majtkami</t>
  </si>
  <si>
    <t>dwuczęściowy kostium kobiecy</t>
  </si>
  <si>
    <t>dwuczęściowy kostium kąpielowy</t>
  </si>
  <si>
    <t>dwuczęściowy strój kąpielowy</t>
  </si>
  <si>
    <t>dwuczęściowy strój kąpielowy sportowy</t>
  </si>
  <si>
    <t>dwuczęściowy strój kąpielowy ze spodenkami</t>
  </si>
  <si>
    <t>dziewczynki w strojach kąpielowych</t>
  </si>
  <si>
    <t>dziewczęce stroje kąpielowe</t>
  </si>
  <si>
    <t>dół do stroju kąpielowego</t>
  </si>
  <si>
    <t>dół od stroju kąpielowego</t>
  </si>
  <si>
    <t>dół od stroju kąpielowego bokserki</t>
  </si>
  <si>
    <t>dół od stroju kąpielowego czarny</t>
  </si>
  <si>
    <t>dół stroju kąpielowego</t>
  </si>
  <si>
    <t>ebielizna</t>
  </si>
  <si>
    <t>ekskluzywne kostiumy kąpielowe</t>
  </si>
  <si>
    <t>ekskluzywne stroje kąpielowe</t>
  </si>
  <si>
    <t>ekskluzywne stroje kąpielowe jednoczęściowe</t>
  </si>
  <si>
    <t>elegancka bielizna damska</t>
  </si>
  <si>
    <t>elegancki stroj kapielowy</t>
  </si>
  <si>
    <t>eleganckie kostiumy kąpielowe</t>
  </si>
  <si>
    <t>eleganckie stroje kąpielowe</t>
  </si>
  <si>
    <t>etam bielizna</t>
  </si>
  <si>
    <t>etna kostiumy kąpielowe</t>
  </si>
  <si>
    <t>etna stroje kąpielowe</t>
  </si>
  <si>
    <t>fajne kostiumy kąpielowe</t>
  </si>
  <si>
    <t>fajne stroje kąpielowe</t>
  </si>
  <si>
    <t>fajne stroje kąpielowe jednoczęściowe</t>
  </si>
  <si>
    <t>feba kostiumy kąpielowe</t>
  </si>
  <si>
    <t>feba stroje kąpielowe</t>
  </si>
  <si>
    <t>felina kostiumy kąpielowe</t>
  </si>
  <si>
    <t>felina stroje kąpielowe</t>
  </si>
  <si>
    <t>figi kąpielowe</t>
  </si>
  <si>
    <t>figi kąpielowe czarne</t>
  </si>
  <si>
    <t>figi kąpielowe damskie</t>
  </si>
  <si>
    <t>figi kąpielowe granatowe</t>
  </si>
  <si>
    <t>figi strój kąpielowy</t>
  </si>
  <si>
    <t>firmowe kostiumy kąpielowe</t>
  </si>
  <si>
    <t>firmowe stroje kąpielowe</t>
  </si>
  <si>
    <t>freya stroje kąpielowe</t>
  </si>
  <si>
    <t>garnitury damskie h&amp;m</t>
  </si>
  <si>
    <t>gatta stroje kąpielowe</t>
  </si>
  <si>
    <t>gdzie kupic stroj kapielowy push up</t>
  </si>
  <si>
    <t>gdzie kupić kostium kąpielowy warszawa</t>
  </si>
  <si>
    <t>gdzie kupić neonowy strój kąpielowy</t>
  </si>
  <si>
    <t>gdzie kupić strój kąpielowy</t>
  </si>
  <si>
    <t>gdzie kupić strój kąpielowy w warszawie</t>
  </si>
  <si>
    <t>gdzie kupić strój kąpielowy wrocław</t>
  </si>
  <si>
    <t>gdzie kupić tani strój kąpielowy</t>
  </si>
  <si>
    <t>gdzie kupić tanie stroje kąpielowe</t>
  </si>
  <si>
    <t>gdzie można kupić strój kąpielowy push up</t>
  </si>
  <si>
    <t>gdzie można kupić tanie stroje kąpielowe</t>
  </si>
  <si>
    <t>gora od stroju kapielowego</t>
  </si>
  <si>
    <t>gora stroju kapielowego</t>
  </si>
  <si>
    <t>gorset</t>
  </si>
  <si>
    <t>granatowe majtki do stroju kąpielowego</t>
  </si>
  <si>
    <t>granatowe majtki od stroju kąpielowego</t>
  </si>
  <si>
    <t>granatowy strój kąpielowy</t>
  </si>
  <si>
    <t>góra do stroju kąpielowego</t>
  </si>
  <si>
    <t>góra kostiumu kąpielowego</t>
  </si>
  <si>
    <t>góra od kostiumu kąpielowego</t>
  </si>
  <si>
    <t>góra od stroju</t>
  </si>
  <si>
    <t>góra od stroju kąpielowego</t>
  </si>
  <si>
    <t>góra od stroju kąpielowego bez ramiączek</t>
  </si>
  <si>
    <t>góra od stroju kąpielowego push up</t>
  </si>
  <si>
    <t>góra stroju kąpielowego</t>
  </si>
  <si>
    <t>góra stroju kąpielowego push up</t>
  </si>
  <si>
    <t>góra strój kąpielowy</t>
  </si>
  <si>
    <t>góry od strojów kąpielowych</t>
  </si>
  <si>
    <t>h&amp;m</t>
  </si>
  <si>
    <t>h&amp;m denim</t>
  </si>
  <si>
    <t>h&amp;m h&amp;m</t>
  </si>
  <si>
    <t>h&amp;m h&amp;m h&amp;m</t>
  </si>
  <si>
    <t>h&amp;m jeans</t>
  </si>
  <si>
    <t>h&amp;m kostiumy kąpielowe</t>
  </si>
  <si>
    <t>h&amp;m kostiumy kąpielowe 2016</t>
  </si>
  <si>
    <t>h&amp;m push up</t>
  </si>
  <si>
    <t>h&amp;m stroje kąpielowe dla dzieci</t>
  </si>
  <si>
    <t>h&amp;m trendy</t>
  </si>
  <si>
    <t>h&amp;m tunika</t>
  </si>
  <si>
    <t>halka wyszczuplająca</t>
  </si>
  <si>
    <t>hm biustonosze</t>
  </si>
  <si>
    <t>hm bluza damska</t>
  </si>
  <si>
    <t>hm bluzy</t>
  </si>
  <si>
    <t>hm bluzy damskie</t>
  </si>
  <si>
    <t>hm buty dziecko</t>
  </si>
  <si>
    <t>hm czarna sukienka</t>
  </si>
  <si>
    <t>hm damskie</t>
  </si>
  <si>
    <t>hm dla dzieci</t>
  </si>
  <si>
    <t>hm dla dziewczynek</t>
  </si>
  <si>
    <t>hm dziecko</t>
  </si>
  <si>
    <t>hm garnitury</t>
  </si>
  <si>
    <t>hm kolekcja</t>
  </si>
  <si>
    <t>hm kombinezon</t>
  </si>
  <si>
    <t>hm kostium kąpielowy</t>
  </si>
  <si>
    <t>hm kostiumy</t>
  </si>
  <si>
    <t>hm kostiumy dla dzieci</t>
  </si>
  <si>
    <t>hm koszula damska</t>
  </si>
  <si>
    <t>hm koszule</t>
  </si>
  <si>
    <t>hm koszule damskie</t>
  </si>
  <si>
    <t>hm koszulki</t>
  </si>
  <si>
    <t>hm kurtki</t>
  </si>
  <si>
    <t>hm kurtki damskie</t>
  </si>
  <si>
    <t>hm majtki</t>
  </si>
  <si>
    <t>hm majtki damskie</t>
  </si>
  <si>
    <t>hm marynarki</t>
  </si>
  <si>
    <t>hm odzież damska</t>
  </si>
  <si>
    <t>hm oferta</t>
  </si>
  <si>
    <t>hm on line</t>
  </si>
  <si>
    <t>hm online</t>
  </si>
  <si>
    <t>hm online pl</t>
  </si>
  <si>
    <t>hm pl</t>
  </si>
  <si>
    <t>hm pl online</t>
  </si>
  <si>
    <t>hm sandały</t>
  </si>
  <si>
    <t>hm sklep sukienki</t>
  </si>
  <si>
    <t>hm spodnie</t>
  </si>
  <si>
    <t>hm stroje</t>
  </si>
  <si>
    <t>hm stroje kąpielowe</t>
  </si>
  <si>
    <t>hm stroje kąpielowe 2016</t>
  </si>
  <si>
    <t>hm stroje kąpielowe jednoczesciowe</t>
  </si>
  <si>
    <t>hm strój kąpielowy</t>
  </si>
  <si>
    <t>hm sukienka czarna</t>
  </si>
  <si>
    <t>hm sukienki</t>
  </si>
  <si>
    <t>hm sukienki letnie</t>
  </si>
  <si>
    <t>hm swetry</t>
  </si>
  <si>
    <t>hm ubrania</t>
  </si>
  <si>
    <t>hm wyprzedaż</t>
  </si>
  <si>
    <t>hurtownia strojów kąpielowych</t>
  </si>
  <si>
    <t>intimissimi kostiumy kąpielowe</t>
  </si>
  <si>
    <t>intimissimi kostiumy kąpielowe 2016</t>
  </si>
  <si>
    <t>intimissimi stroje</t>
  </si>
  <si>
    <t>intimissimi stroje kąpielowe</t>
  </si>
  <si>
    <t>intimissimi stroje kąpielowe 2016</t>
  </si>
  <si>
    <t>jak dobrać strój kąpielowy</t>
  </si>
  <si>
    <t>jak kupic stroj kapielowy</t>
  </si>
  <si>
    <t>jaki strój kąpielowy</t>
  </si>
  <si>
    <t>jakie stroje kąpielowe są modne</t>
  </si>
  <si>
    <t>jednoczęściowe kostiumy kąpielowe</t>
  </si>
  <si>
    <t>jednoczęściowe stroje kąpielowe</t>
  </si>
  <si>
    <t>jednoczęściowe stroje kąpielowe 2016</t>
  </si>
  <si>
    <t>jednoczęściowe stroje kąpielowe push up</t>
  </si>
  <si>
    <t>jednoczęściowe stroje kąpielowe tanie</t>
  </si>
  <si>
    <t>jednoczęściowe stroje kąpielowe wyszczuplające</t>
  </si>
  <si>
    <t>jednoczęściowy kostium kąpielowy</t>
  </si>
  <si>
    <t>jednoczęściowy kostium kąpielowy push up</t>
  </si>
  <si>
    <t>jednoczęściowy strój kąpielowy</t>
  </si>
  <si>
    <t>jednoczęściowy strój kąpielowy push up</t>
  </si>
  <si>
    <t>jednoczęściowy strój kąpielowy ze spodenkami</t>
  </si>
  <si>
    <t>jednoczęściowy strój kąpielowy ze spódniczką</t>
  </si>
  <si>
    <t>jedwabna bielizna</t>
  </si>
  <si>
    <t>kapielowy</t>
  </si>
  <si>
    <t>kobiece stroje kąpielowe</t>
  </si>
  <si>
    <t>kobieta w stroju kąpielowym</t>
  </si>
  <si>
    <t>kobiety w strojach kapielowych</t>
  </si>
  <si>
    <t>kobiety w strojach kąpielowych</t>
  </si>
  <si>
    <t>kolorowe kostiumy kąpielowe</t>
  </si>
  <si>
    <t>kolorowe stroje kąpielowe</t>
  </si>
  <si>
    <t>kolorowy strój kąpielowy</t>
  </si>
  <si>
    <t>kombinezon kąpielowy</t>
  </si>
  <si>
    <t>konrad bielizna</t>
  </si>
  <si>
    <t>kontri bielizna</t>
  </si>
  <si>
    <t>koronkowe stroje kąpielowe</t>
  </si>
  <si>
    <t>koronkowy strój kąpielowy</t>
  </si>
  <si>
    <t>kostium</t>
  </si>
  <si>
    <t>kostium bikini</t>
  </si>
  <si>
    <t>kostium dwuczęściowy</t>
  </si>
  <si>
    <t>kostium dwuczęściowy push up</t>
  </si>
  <si>
    <t>kostium hm</t>
  </si>
  <si>
    <t>kostium jednoczesciowy</t>
  </si>
  <si>
    <t>kostium jednoczesciowy push up</t>
  </si>
  <si>
    <t>kostium jednoczęściowy</t>
  </si>
  <si>
    <t>kostium jednoczęściowy 2016</t>
  </si>
  <si>
    <t>kostium jednoczęściowy hm</t>
  </si>
  <si>
    <t>kostium jednoczęściowy push up</t>
  </si>
  <si>
    <t>kostium jednoczęściowy wyszczuplający</t>
  </si>
  <si>
    <t>kostium kapielowy jednoczesciowy</t>
  </si>
  <si>
    <t>kostium kompielowy</t>
  </si>
  <si>
    <t>kostium kąpielowy</t>
  </si>
  <si>
    <t>kostium kąpielowy 2 częściowy</t>
  </si>
  <si>
    <t>kostium kąpielowy 2016</t>
  </si>
  <si>
    <t>kostium kąpielowy 3 częściowy</t>
  </si>
  <si>
    <t>kostium kąpielowy 44</t>
  </si>
  <si>
    <t>kostium kąpielowy 75e</t>
  </si>
  <si>
    <t>kostium kąpielowy bardotka</t>
  </si>
  <si>
    <t>kostium kąpielowy bez ramiączek</t>
  </si>
  <si>
    <t>kostium kąpielowy biały</t>
  </si>
  <si>
    <t>kostium kąpielowy bikini</t>
  </si>
  <si>
    <t>kostium kąpielowy boho</t>
  </si>
  <si>
    <t>kostium kąpielowy bokserki damskie</t>
  </si>
  <si>
    <t>kostium kąpielowy calzedonia</t>
  </si>
  <si>
    <t>kostium kąpielowy ciążowy</t>
  </si>
  <si>
    <t>kostium kąpielowy czarny</t>
  </si>
  <si>
    <t>kostium kąpielowy czarny dwuczęściowy</t>
  </si>
  <si>
    <t>kostium kąpielowy czerwony</t>
  </si>
  <si>
    <t>kostium kąpielowy damski</t>
  </si>
  <si>
    <t>kostium kąpielowy dla dziewczynki</t>
  </si>
  <si>
    <t>kostium kąpielowy dla niemowlaka</t>
  </si>
  <si>
    <t>kostium kąpielowy dla puszystych</t>
  </si>
  <si>
    <t>kostium kąpielowy duży biust</t>
  </si>
  <si>
    <t>kostium kąpielowy dwuczęsciowy</t>
  </si>
  <si>
    <t>kostium kąpielowy dwuczęściowy</t>
  </si>
  <si>
    <t>kostium kąpielowy dwuczęściowy 2016</t>
  </si>
  <si>
    <t>kostium kąpielowy dwuczęściowy czarny</t>
  </si>
  <si>
    <t>kostium kąpielowy dwuczęściowy push up</t>
  </si>
  <si>
    <t>kostium kąpielowy dwuczęściowy sportowy</t>
  </si>
  <si>
    <t>kostium kąpielowy dwuczęściowy z szortami</t>
  </si>
  <si>
    <t>kostium kąpielowy dwuczęściowy z wysokim stanem</t>
  </si>
  <si>
    <t>kostium kąpielowy góra</t>
  </si>
  <si>
    <t>kostium kąpielowy h&amp;m 2016</t>
  </si>
  <si>
    <t>kostium kąpielowy hm</t>
  </si>
  <si>
    <t>kostium kąpielowy jednoczęściowy</t>
  </si>
  <si>
    <t>kostium kąpielowy jednoczęściowy bez ramiączek</t>
  </si>
  <si>
    <t>kostium kąpielowy jednoczęściowy czarny</t>
  </si>
  <si>
    <t>kostium kąpielowy jednoczęściowy czerwony</t>
  </si>
  <si>
    <t>kostium kąpielowy jednoczęściowy modelujący</t>
  </si>
  <si>
    <t>kostium kąpielowy jednoczęściowy push up</t>
  </si>
  <si>
    <t>kostium kąpielowy jednoczęściowy sportowy</t>
  </si>
  <si>
    <t>kostium kąpielowy jednoczęściowy warszawa</t>
  </si>
  <si>
    <t>kostium kąpielowy jednoczęściowy wyszczuplający</t>
  </si>
  <si>
    <t>kostium kąpielowy jednoczęściowy z szortami</t>
  </si>
  <si>
    <t>kostium kąpielowy jednoczęściowy ze spodenkami</t>
  </si>
  <si>
    <t>kostium kąpielowy jednoczęściowy ze spódniczką</t>
  </si>
  <si>
    <t>kostium kąpielowy kraków</t>
  </si>
  <si>
    <t>kostium kąpielowy mega push up</t>
  </si>
  <si>
    <t>kostium kąpielowy młodzieżowy</t>
  </si>
  <si>
    <t>kostium kąpielowy na basen</t>
  </si>
  <si>
    <t>kostium kąpielowy na basen damski</t>
  </si>
  <si>
    <t>kostium kąpielowy na duży biust</t>
  </si>
  <si>
    <t>kostium kąpielowy na fiszbinach</t>
  </si>
  <si>
    <t>kostium kąpielowy neonowy</t>
  </si>
  <si>
    <t>kostium kąpielowy opaska</t>
  </si>
  <si>
    <t>kostium kąpielowy paski</t>
  </si>
  <si>
    <t>kostium kąpielowy push up</t>
  </si>
  <si>
    <t>kostium kąpielowy push up jednoczęściowy</t>
  </si>
  <si>
    <t>kostium kąpielowy retro</t>
  </si>
  <si>
    <t>kostium kąpielowy sportowy</t>
  </si>
  <si>
    <t>kostium kąpielowy sportowy dwuczęściowy</t>
  </si>
  <si>
    <t>kostium kąpielowy spódniczka</t>
  </si>
  <si>
    <t>kostium kąpielowy stringi</t>
  </si>
  <si>
    <t>kostium kąpielowy sukienka</t>
  </si>
  <si>
    <t>kostium kąpielowy super push up</t>
  </si>
  <si>
    <t>kostium kąpielowy szorty</t>
  </si>
  <si>
    <t>kostium kąpielowy tanio</t>
  </si>
  <si>
    <t>kostium kąpielowy triumph</t>
  </si>
  <si>
    <t>kostium kąpielowy w paski</t>
  </si>
  <si>
    <t>kostium kąpielowy warszawa</t>
  </si>
  <si>
    <t>kostium kąpielowy wiązany na szyi</t>
  </si>
  <si>
    <t>kostium kąpielowy wrocław</t>
  </si>
  <si>
    <t>kostium kąpielowy wyprzedaż</t>
  </si>
  <si>
    <t>kostium kąpielowy wysokie majtki</t>
  </si>
  <si>
    <t>kostium kąpielowy wyszczuplający</t>
  </si>
  <si>
    <t>kostium kąpielowy xxl</t>
  </si>
  <si>
    <t>kostium kąpielowy z bokserkami</t>
  </si>
  <si>
    <t>kostium kąpielowy z falbanką</t>
  </si>
  <si>
    <t>kostium kąpielowy z koszulką</t>
  </si>
  <si>
    <t>kostium kąpielowy z nogawkami</t>
  </si>
  <si>
    <t>kostium kąpielowy z paskami</t>
  </si>
  <si>
    <t>kostium kąpielowy z sukienką</t>
  </si>
  <si>
    <t>kostium kąpielowy z szortami</t>
  </si>
  <si>
    <t>kostium kąpielowy z wysokim stanem</t>
  </si>
  <si>
    <t>kostium kąpielowy z wysokimi majtkami</t>
  </si>
  <si>
    <t>kostium kąpielowy zabudowane majtki</t>
  </si>
  <si>
    <t>kostium kąpielowy zabudowany</t>
  </si>
  <si>
    <t>kostium kąpielowy zalando</t>
  </si>
  <si>
    <t>kostium kąpielowy ze spodenkami</t>
  </si>
  <si>
    <t>kostium kąpielowy ze spódniczką</t>
  </si>
  <si>
    <t>kostium kąpielowy ze stringami</t>
  </si>
  <si>
    <t>kostium na basen</t>
  </si>
  <si>
    <t>kostium na basen damski</t>
  </si>
  <si>
    <t>kostium plazowy</t>
  </si>
  <si>
    <t>kostium plazowy damski</t>
  </si>
  <si>
    <t>kostium plażowy</t>
  </si>
  <si>
    <t>kostium plażowy damski</t>
  </si>
  <si>
    <t>kostium plażowy dwuczęściowy</t>
  </si>
  <si>
    <t>kostium plażowy jednoczęściowy</t>
  </si>
  <si>
    <t>kostium push up</t>
  </si>
  <si>
    <t>kostium pływacki</t>
  </si>
  <si>
    <t>kostium pływacki damski</t>
  </si>
  <si>
    <t>kostiumy 2 częściowe</t>
  </si>
  <si>
    <t>kostiumy 2016</t>
  </si>
  <si>
    <t>kostiumy damskie</t>
  </si>
  <si>
    <t>kostiumy damskie kąpielowe</t>
  </si>
  <si>
    <t>kostiumy do opalania</t>
  </si>
  <si>
    <t>kostiumy dwuczęściowe kąpielowe</t>
  </si>
  <si>
    <t>kostiumy feba</t>
  </si>
  <si>
    <t>kostiumy jednoczęściowe kąpielowe</t>
  </si>
  <si>
    <t>kostiumy jednoczęściowe plażowe</t>
  </si>
  <si>
    <t>kostiumy jednoczęściowe wyprzedaż</t>
  </si>
  <si>
    <t>kostiumy kapielowe lodz</t>
  </si>
  <si>
    <t>kostiumy kapielowe z szortami</t>
  </si>
  <si>
    <t>kostiumy kąpielowe</t>
  </si>
  <si>
    <t>kostiumy kąpielowe 1 częściowe</t>
  </si>
  <si>
    <t>kostiumy kąpielowe 2 częściowe</t>
  </si>
  <si>
    <t>kostiumy kąpielowe 2015</t>
  </si>
  <si>
    <t>kostiumy kąpielowe 2016</t>
  </si>
  <si>
    <t>kostiumy kąpielowe 2017</t>
  </si>
  <si>
    <t>kostiumy kąpielowe 3 częściowe</t>
  </si>
  <si>
    <t>kostiumy kąpielowe atlantic</t>
  </si>
  <si>
    <t>kostiumy kąpielowe bandeau</t>
  </si>
  <si>
    <t>kostiumy kąpielowe bez ramiączek</t>
  </si>
  <si>
    <t>kostiumy kąpielowe białe</t>
  </si>
  <si>
    <t>kostiumy kąpielowe bikini</t>
  </si>
  <si>
    <t>kostiumy kąpielowe calzedonia</t>
  </si>
  <si>
    <t>kostiumy kąpielowe cena</t>
  </si>
  <si>
    <t>kostiumy kąpielowe ceneo</t>
  </si>
  <si>
    <t>kostiumy kąpielowe czarne</t>
  </si>
  <si>
    <t>kostiumy kąpielowe damskie</t>
  </si>
  <si>
    <t>kostiumy kąpielowe damskie dwuczęściowe</t>
  </si>
  <si>
    <t>kostiumy kąpielowe damskie jednoczęściowe</t>
  </si>
  <si>
    <t>kostiumy kąpielowe dla dzieci</t>
  </si>
  <si>
    <t>kostiumy kąpielowe dla dzieci h&amp;m</t>
  </si>
  <si>
    <t>kostiumy kąpielowe dla dziewczynek</t>
  </si>
  <si>
    <t>kostiumy kąpielowe dla nastolatek</t>
  </si>
  <si>
    <t>kostiumy kąpielowe dla pań po 50</t>
  </si>
  <si>
    <t>kostiumy kąpielowe dla puszystych</t>
  </si>
  <si>
    <t>kostiumy kąpielowe duże miseczki</t>
  </si>
  <si>
    <t>kostiumy kąpielowe duże rozmiary</t>
  </si>
  <si>
    <t>kostiumy kąpielowe duży biust</t>
  </si>
  <si>
    <t>kostiumy kąpielowe dwuczęściowe</t>
  </si>
  <si>
    <t>kostiumy kąpielowe dwuczęściowe 2016</t>
  </si>
  <si>
    <t>kostiumy kąpielowe dwuczęściowe duże rozmiary</t>
  </si>
  <si>
    <t>kostiumy kąpielowe dwuczęściowe push up</t>
  </si>
  <si>
    <t>kostiumy kąpielowe dwuczęściowe sportowe</t>
  </si>
  <si>
    <t>kostiumy kąpielowe dwuczęściowe warszawa</t>
  </si>
  <si>
    <t>kostiumy kąpielowe dwuczęściowe wyprzedaż</t>
  </si>
  <si>
    <t>kostiumy kąpielowe dwuczęściowe wyszczuplające</t>
  </si>
  <si>
    <t>kostiumy kąpielowe dwuczęściowe z szortami</t>
  </si>
  <si>
    <t>kostiumy kąpielowe dwuczęściowe ze spodenkami</t>
  </si>
  <si>
    <t>kostiumy kąpielowe dziewczęce</t>
  </si>
  <si>
    <t>kostiumy kąpielowe feba</t>
  </si>
  <si>
    <t>kostiumy kąpielowe felina</t>
  </si>
  <si>
    <t>kostiumy kąpielowe freya</t>
  </si>
  <si>
    <t>kostiumy kąpielowe gliwice</t>
  </si>
  <si>
    <t>kostiumy kąpielowe h&amp;m</t>
  </si>
  <si>
    <t>kostiumy kąpielowe intimissimi</t>
  </si>
  <si>
    <t>kostiumy kąpielowe jednoczęściowe</t>
  </si>
  <si>
    <t>kostiumy kąpielowe jednoczęściowe 2015</t>
  </si>
  <si>
    <t>kostiumy kąpielowe jednoczęściowe 2016</t>
  </si>
  <si>
    <t>kostiumy kąpielowe jednoczęściowe czarne</t>
  </si>
  <si>
    <t>kostiumy kąpielowe jednoczęściowe duże rozmiary</t>
  </si>
  <si>
    <t>kostiumy kąpielowe jednoczęściowe push up</t>
  </si>
  <si>
    <t>kostiumy kąpielowe jednoczęściowe sportowe</t>
  </si>
  <si>
    <t>kostiumy kąpielowe jednoczęściowe triumph</t>
  </si>
  <si>
    <t>kostiumy kąpielowe jednoczęściowe wyprzedaż</t>
  </si>
  <si>
    <t>kostiumy kąpielowe jednoczęściowe wyszczuplające</t>
  </si>
  <si>
    <t>kostiumy kąpielowe jednoczęściowe z fiszbinami</t>
  </si>
  <si>
    <t>kostiumy kąpielowe jednoczęściowe ze spodenkami</t>
  </si>
  <si>
    <t>kostiumy kąpielowe jednoczęściowe ze spódniczką</t>
  </si>
  <si>
    <t>kostiumy kąpielowe kielce</t>
  </si>
  <si>
    <t>kostiumy kąpielowe kraków</t>
  </si>
  <si>
    <t>kostiumy kąpielowe lublin</t>
  </si>
  <si>
    <t>kostiumy kąpielowe marki</t>
  </si>
  <si>
    <t>kostiumy kąpielowe marko</t>
  </si>
  <si>
    <t>kostiumy kąpielowe markowe</t>
  </si>
  <si>
    <t>kostiumy kąpielowe mewa</t>
  </si>
  <si>
    <t>kostiumy kąpielowe męskie</t>
  </si>
  <si>
    <t>kostiumy kąpielowe młodzieżowe</t>
  </si>
  <si>
    <t>kostiumy kąpielowe na basen</t>
  </si>
  <si>
    <t>kostiumy kąpielowe na duży biust</t>
  </si>
  <si>
    <t>kostiumy kąpielowe on line</t>
  </si>
  <si>
    <t>kostiumy kąpielowe online</t>
  </si>
  <si>
    <t>kostiumy kąpielowe poznań</t>
  </si>
  <si>
    <t>kostiumy kąpielowe producent</t>
  </si>
  <si>
    <t>kostiumy kąpielowe promocje</t>
  </si>
  <si>
    <t>kostiumy kąpielowe push up</t>
  </si>
  <si>
    <t>kostiumy kąpielowe push up dwuczęściowe</t>
  </si>
  <si>
    <t>kostiumy kąpielowe push up jednoczęściowe</t>
  </si>
  <si>
    <t>kostiumy kąpielowe push up tanio</t>
  </si>
  <si>
    <t>kostiumy kąpielowe retro</t>
  </si>
  <si>
    <t>kostiumy kąpielowe self</t>
  </si>
  <si>
    <t>kostiumy kąpielowe she</t>
  </si>
  <si>
    <t>kostiumy kąpielowe sklep</t>
  </si>
  <si>
    <t>kostiumy kąpielowe sklep internetowy</t>
  </si>
  <si>
    <t>kostiumy kąpielowe sklep online</t>
  </si>
  <si>
    <t>kostiumy kąpielowe sklep warszawa</t>
  </si>
  <si>
    <t>kostiumy kąpielowe sklepy łódź</t>
  </si>
  <si>
    <t>kostiumy kąpielowe spodenkowe</t>
  </si>
  <si>
    <t>kostiumy kąpielowe sportowe</t>
  </si>
  <si>
    <t>kostiumy kąpielowe sportowe dwuczęściowe</t>
  </si>
  <si>
    <t>kostiumy kąpielowe stringi</t>
  </si>
  <si>
    <t>kostiumy kąpielowe sukienki</t>
  </si>
  <si>
    <t>kostiumy kąpielowe super push up</t>
  </si>
  <si>
    <t>kostiumy kąpielowe szorty</t>
  </si>
  <si>
    <t>kostiumy kąpielowe tanie</t>
  </si>
  <si>
    <t>kostiumy kąpielowe triumf</t>
  </si>
  <si>
    <t>kostiumy kąpielowe triumf 2016</t>
  </si>
  <si>
    <t>kostiumy kąpielowe triumph</t>
  </si>
  <si>
    <t>kostiumy kąpielowe w warszawie</t>
  </si>
  <si>
    <t>kostiumy kąpielowe warszawa</t>
  </si>
  <si>
    <t>kostiumy kąpielowe warszawa sklepy</t>
  </si>
  <si>
    <t>kostiumy kąpielowe wrocław</t>
  </si>
  <si>
    <t>kostiumy kąpielowe wyprzedaż</t>
  </si>
  <si>
    <t>kostiumy kąpielowe wyszczuplające</t>
  </si>
  <si>
    <t>kostiumy kąpielowe xl</t>
  </si>
  <si>
    <t>kostiumy kąpielowe xxl</t>
  </si>
  <si>
    <t>kostiumy kąpielowe xxl warszawa</t>
  </si>
  <si>
    <t>kostiumy kąpielowe z bokserkami</t>
  </si>
  <si>
    <t>kostiumy kąpielowe z falbanką</t>
  </si>
  <si>
    <t>kostiumy kąpielowe z fiszbinami</t>
  </si>
  <si>
    <t>kostiumy kąpielowe z paskami</t>
  </si>
  <si>
    <t>kostiumy kąpielowe z szortami</t>
  </si>
  <si>
    <t>kostiumy kąpielowe z wysokim stanem</t>
  </si>
  <si>
    <t>kostiumy kąpielowe z wysokimi majtkami</t>
  </si>
  <si>
    <t>kostiumy kąpielowe zalando</t>
  </si>
  <si>
    <t>kostiumy kąpielowe ze spodenkami</t>
  </si>
  <si>
    <t>kostiumy kąpielowe ze spódniczką</t>
  </si>
  <si>
    <t>kostiumy kąpielowe zielona góra</t>
  </si>
  <si>
    <t>kostiumy kąpielowe łódź</t>
  </si>
  <si>
    <t>kostiumy marko</t>
  </si>
  <si>
    <t>kostiumy marko gdzie kupić</t>
  </si>
  <si>
    <t>kostiumy plażowe</t>
  </si>
  <si>
    <t>kostiumy plażowe 2016</t>
  </si>
  <si>
    <t>kostiumy plażowe dwuczęściowe</t>
  </si>
  <si>
    <t>kostiumy plażowe jednoczęściowe</t>
  </si>
  <si>
    <t>kostiumy self</t>
  </si>
  <si>
    <t>kostiumy sklep</t>
  </si>
  <si>
    <t>kostiumy stroje</t>
  </si>
  <si>
    <t>kostiumy triumph</t>
  </si>
  <si>
    <t>kostiumy zalando</t>
  </si>
  <si>
    <t>koszule damskie hm</t>
  </si>
  <si>
    <t>koszule hm</t>
  </si>
  <si>
    <t>koszule hm damskie</t>
  </si>
  <si>
    <t>koszulki kąpielowe damskie</t>
  </si>
  <si>
    <t>krakow stroje kapielowe</t>
  </si>
  <si>
    <t>kraków stroje kąpielowe</t>
  </si>
  <si>
    <t>kup strój kąpielowy</t>
  </si>
  <si>
    <t>kurtki damskie hm</t>
  </si>
  <si>
    <t>kurtki hm</t>
  </si>
  <si>
    <t>kurtki hm damskie</t>
  </si>
  <si>
    <t>kąpielowe stroje</t>
  </si>
  <si>
    <t>kąpielowy</t>
  </si>
  <si>
    <t>kąpielówki</t>
  </si>
  <si>
    <t>kąpielówki damskie</t>
  </si>
  <si>
    <t>kąpielówki damskie allegro</t>
  </si>
  <si>
    <t>lorin stroje kąpielowe</t>
  </si>
  <si>
    <t>lublin stroje kąpielowe</t>
  </si>
  <si>
    <t>luksusowe kostiumy kąpielowe</t>
  </si>
  <si>
    <t>luksusowe stroje kąpielowe</t>
  </si>
  <si>
    <t>lupo bielizna</t>
  </si>
  <si>
    <t>lupo stroje kąpielowe</t>
  </si>
  <si>
    <t>lupoline stroje kąpielowe</t>
  </si>
  <si>
    <t>madora stroje kąpielowe</t>
  </si>
  <si>
    <t>magistral stroje kąpielowe</t>
  </si>
  <si>
    <t>majtki bikini</t>
  </si>
  <si>
    <t>majtki brazyliany strój kąpielowy</t>
  </si>
  <si>
    <t>majtki damskie do stroju kąpielowego</t>
  </si>
  <si>
    <t>majtki do bikini</t>
  </si>
  <si>
    <t>majtki do stroju kąpielowego</t>
  </si>
  <si>
    <t>majtki do stroju kąpielowego czarne</t>
  </si>
  <si>
    <t>majtki kąpielowe</t>
  </si>
  <si>
    <t>majtki kąpielowe czarne</t>
  </si>
  <si>
    <t>majtki kąpielowe damskie</t>
  </si>
  <si>
    <t>majtki kąpielowe damskie czarne</t>
  </si>
  <si>
    <t>majtki od stroju kąpielowego</t>
  </si>
  <si>
    <t>majtki od stroju kąpielowego czarne</t>
  </si>
  <si>
    <t>majtki plażowe damskie</t>
  </si>
  <si>
    <t>majtki stroje kąpielowe</t>
  </si>
  <si>
    <t>majtki strój kąpielowy</t>
  </si>
  <si>
    <t>marki strojów kąpielowych</t>
  </si>
  <si>
    <t>marko kostiumy</t>
  </si>
  <si>
    <t>marko kostiumy kąpielowe</t>
  </si>
  <si>
    <t>marko stroje kąpielowe</t>
  </si>
  <si>
    <t>markowe kostiumy kąpielowe</t>
  </si>
  <si>
    <t>markowe kostiumy kąpielowe dwuczęściowe</t>
  </si>
  <si>
    <t>markowe stroje kąpielowe</t>
  </si>
  <si>
    <t>markowe stroje kąpielowe 2016</t>
  </si>
  <si>
    <t>materiał na strój kąpielowy</t>
  </si>
  <si>
    <t>mewa kostiumy kąpielowe</t>
  </si>
  <si>
    <t>mewa stroje kąpielowe</t>
  </si>
  <si>
    <t>mewa stroje kąpielowe sklep</t>
  </si>
  <si>
    <t>moda bielizna</t>
  </si>
  <si>
    <t>moda kąpielowa</t>
  </si>
  <si>
    <t>modne bikini</t>
  </si>
  <si>
    <t>modne kostiumy</t>
  </si>
  <si>
    <t>modne kostiumy kąpielowe</t>
  </si>
  <si>
    <t>modne kostiumy kąpielowe 2016</t>
  </si>
  <si>
    <t>modne stroje kapielowe lato 2016</t>
  </si>
  <si>
    <t>modne stroje kompielowe</t>
  </si>
  <si>
    <t>modne stroje kąpielowe</t>
  </si>
  <si>
    <t>modne stroje kąpielowe 2015</t>
  </si>
  <si>
    <t>modne stroje kąpielowe 2016</t>
  </si>
  <si>
    <t>modne stroje kąpielowe dwuczęściowe</t>
  </si>
  <si>
    <t>modne stroje kąpielowe jednoczęściowe</t>
  </si>
  <si>
    <t>modny strój kąpielowy</t>
  </si>
  <si>
    <t>modny strój kąpielowy 2016</t>
  </si>
  <si>
    <t>monokini stroje kąpielowe</t>
  </si>
  <si>
    <t>męskie stroje kąpielowe</t>
  </si>
  <si>
    <t>młodzieżowe kostiumy kąpielowe</t>
  </si>
  <si>
    <t>młodzieżowe stroje kąpielowe</t>
  </si>
  <si>
    <t>młodzieżowe stroje kąpielowe jednoczęściowe</t>
  </si>
  <si>
    <t>młodzieżowy strój kąpielowy</t>
  </si>
  <si>
    <t>najlepsze kostiumy kąpielowe</t>
  </si>
  <si>
    <t>najlepsze stroje kapielowe</t>
  </si>
  <si>
    <t>najmodniejsze kostiumy kąpielowe</t>
  </si>
  <si>
    <t>najmodniejsze kostiumy kąpielowe 2016</t>
  </si>
  <si>
    <t>najmodniejsze stroje kapielowe 2016</t>
  </si>
  <si>
    <t>najmodniejsze stroje kąpielowe</t>
  </si>
  <si>
    <t>najmodniejsze stroje kąpielowe 2015</t>
  </si>
  <si>
    <t>najmodniejsze stroje kąpielowe 2016</t>
  </si>
  <si>
    <t>najmodniejsze stroje kąpielowe lato 2016</t>
  </si>
  <si>
    <t>najnowsza kolekcja h&amp;m</t>
  </si>
  <si>
    <t>najnowsze stroje kąpielowe</t>
  </si>
  <si>
    <t>najpiękniejsze stroje kąpielowe</t>
  </si>
  <si>
    <t>najtańsza bielizna</t>
  </si>
  <si>
    <t>najtańsze kostiumy kąpielowe</t>
  </si>
  <si>
    <t>najtańsze stroje kąpielowe</t>
  </si>
  <si>
    <t>najładniejsze stroje kąpielowe</t>
  </si>
  <si>
    <t>narzutka na strój kąpielowy</t>
  </si>
  <si>
    <t>naturana stroje kąpielowe</t>
  </si>
  <si>
    <t>nazwy strojów kąpielowych</t>
  </si>
  <si>
    <t>neonowe kostiumy kąpielowe</t>
  </si>
  <si>
    <t>neonowe stroje kąpielowe</t>
  </si>
  <si>
    <t>neonowe stroje kąpielowe sklep</t>
  </si>
  <si>
    <t>neonowy strój kąpielowy gdzie kupić</t>
  </si>
  <si>
    <t>niebieski strój kąpielowy</t>
  </si>
  <si>
    <t>niedrogie stroje kąpielowe</t>
  </si>
  <si>
    <t>novella stroje kąpielowe</t>
  </si>
  <si>
    <t>nowa kolekcja strojów kąpielowych</t>
  </si>
  <si>
    <t>nowoczesne stroje kąpielowe</t>
  </si>
  <si>
    <t>odzież damska h&amp;m</t>
  </si>
  <si>
    <t>odzież kąpielowa</t>
  </si>
  <si>
    <t>on line hm</t>
  </si>
  <si>
    <t>opalacze damskie</t>
  </si>
  <si>
    <t>opalacze stroje kąpielowe</t>
  </si>
  <si>
    <t>oryginalne stroje kąpielowe</t>
  </si>
  <si>
    <t>panache stroje kąpielowe</t>
  </si>
  <si>
    <t>piękne kostiumy kąpielowe</t>
  </si>
  <si>
    <t>piękne stroje kąpielowe</t>
  </si>
  <si>
    <t>piękne stroje kąpielowe jednoczęściowe</t>
  </si>
  <si>
    <t>piękny strój kąpielowy</t>
  </si>
  <si>
    <t>pl hm</t>
  </si>
  <si>
    <t>polskie kostiumy kąpielowe</t>
  </si>
  <si>
    <t>polskie stroje kąpielowe</t>
  </si>
  <si>
    <t>pomarańczowy strój kąpielowy</t>
  </si>
  <si>
    <t>popularne stroje kąpielowe</t>
  </si>
  <si>
    <t>poznań stroje kąpielowe</t>
  </si>
  <si>
    <t>producent kostiumów kąpielowych</t>
  </si>
  <si>
    <t>producent strojów kąpielowych</t>
  </si>
  <si>
    <t>promocje stroje kąpielowe</t>
  </si>
  <si>
    <t>prześwitujące stroje kąpielowe</t>
  </si>
  <si>
    <t>push up biustonosz</t>
  </si>
  <si>
    <t>push up stroje kąpielowe</t>
  </si>
  <si>
    <t>push up strój kąpielowy</t>
  </si>
  <si>
    <t>płaszcze kąpielowe damskie</t>
  </si>
  <si>
    <t>reserved stroje kąpielowe</t>
  </si>
  <si>
    <t>rozmiary strojów kąpielowych</t>
  </si>
  <si>
    <t>róża bielizna</t>
  </si>
  <si>
    <t>różowe stroje kąpielowe</t>
  </si>
  <si>
    <t>różowy kostium kąpielowy</t>
  </si>
  <si>
    <t>różowy strój kąpielowy</t>
  </si>
  <si>
    <t>samanta bielizna</t>
  </si>
  <si>
    <t>samanta stroje kąpielowe</t>
  </si>
  <si>
    <t>self collection stroje kąpielowe</t>
  </si>
  <si>
    <t>self kostiumy kąpielowe</t>
  </si>
  <si>
    <t>self stroje kąpielowe</t>
  </si>
  <si>
    <t>self stroje kąpielowe sklep</t>
  </si>
  <si>
    <t>she kostiumy kąpielowe</t>
  </si>
  <si>
    <t>she stroje kąpielowe</t>
  </si>
  <si>
    <t>she stroje kąpielowe sklep</t>
  </si>
  <si>
    <t>sklep h&amp;m</t>
  </si>
  <si>
    <t>sklep h&amp;m online</t>
  </si>
  <si>
    <t>sklep hm sukienki</t>
  </si>
  <si>
    <t>sklep internetowy stroje kąpielowe</t>
  </si>
  <si>
    <t>sklep internetowy ze strojami kąpielowymi</t>
  </si>
  <si>
    <t>sklep kostiumy</t>
  </si>
  <si>
    <t>sklep kostiumy kąpielowe</t>
  </si>
  <si>
    <t>sklep online h&amp;m</t>
  </si>
  <si>
    <t>sklep online stroje kąpielowe</t>
  </si>
  <si>
    <t>sklep stroje kąpielowe</t>
  </si>
  <si>
    <t>sklep stroje kąpielowe warszawa</t>
  </si>
  <si>
    <t>sklep z bielizną</t>
  </si>
  <si>
    <t>sklep z kostiumami kąpielowymi</t>
  </si>
  <si>
    <t>sklep z kostiumami kąpielowymi w warszawie</t>
  </si>
  <si>
    <t>sklep z kostiumami kąpielowymi warszawa</t>
  </si>
  <si>
    <t>sklep z strojami kąpielowymi</t>
  </si>
  <si>
    <t>sklep ze strojami kapielowymi</t>
  </si>
  <si>
    <t>sklep ze strojami kąpielowymi</t>
  </si>
  <si>
    <t>sklep ze strojami kąpielowymi kraków</t>
  </si>
  <si>
    <t>sklep ze strojami kąpielowymi poznań</t>
  </si>
  <si>
    <t>sklep ze strojami kąpielowymi warszawa</t>
  </si>
  <si>
    <t>sklep ze strojami kąpielowymi wrocław</t>
  </si>
  <si>
    <t>sklepy z kostiumami kąpielowymi w warszawie</t>
  </si>
  <si>
    <t>sklepy ze strojami kąpielowymi lublin</t>
  </si>
  <si>
    <t>sklepy ze strojami kąpielowymi w poznaniu</t>
  </si>
  <si>
    <t>skąpe stroje kąpielowe</t>
  </si>
  <si>
    <t>sloggi stroje kąpielowe</t>
  </si>
  <si>
    <t>spodenki damskie kąpielowe</t>
  </si>
  <si>
    <t>spodenki do stroju kąpielowego</t>
  </si>
  <si>
    <t>spodenki kąpielowe damskie</t>
  </si>
  <si>
    <t>spodenkowe stroje kąpielowe</t>
  </si>
  <si>
    <t>spodnie czarne hm</t>
  </si>
  <si>
    <t>sportowa sukienka kąpielowa</t>
  </si>
  <si>
    <t>sportowe kostiumy kąpielowe</t>
  </si>
  <si>
    <t>sportowe kostiumy kąpielowe dwuczęściowe</t>
  </si>
  <si>
    <t>sportowe kostiumy kąpielowe jednoczęściowe</t>
  </si>
  <si>
    <t>sportowe stroje kąpielowe</t>
  </si>
  <si>
    <t>sportowe stroje kąpielowe damskie</t>
  </si>
  <si>
    <t>sportowe stroje kąpielowe dwuczęściowe</t>
  </si>
  <si>
    <t>sportowe stroje kąpielowe jednoczęściowe</t>
  </si>
  <si>
    <t>sportowy dwuczęściowy strój kąpielowy</t>
  </si>
  <si>
    <t>sportowy kostium kąpielowy</t>
  </si>
  <si>
    <t>sportowy kostium kąpielowy dwuczęściowy</t>
  </si>
  <si>
    <t>sportowy strój kąpielowy</t>
  </si>
  <si>
    <t>sportowy strój kąpielowy dwuczęściowy</t>
  </si>
  <si>
    <t>spódniczka do stroju kąpielowego</t>
  </si>
  <si>
    <t>spódniczka kąpielowa</t>
  </si>
  <si>
    <t>spódniczki do stroju kąpielowego</t>
  </si>
  <si>
    <t>stanik bez ramiączek</t>
  </si>
  <si>
    <t>stanik do stroju kąpielowego</t>
  </si>
  <si>
    <t>stanik kąpielowy</t>
  </si>
  <si>
    <t>stanik kąpielowy push up</t>
  </si>
  <si>
    <t>stanik od stroju kąpielowego</t>
  </si>
  <si>
    <t>stoj kapielowy</t>
  </si>
  <si>
    <t>stringi</t>
  </si>
  <si>
    <t>stringi kąpielowe</t>
  </si>
  <si>
    <t>stringi strój kąpielowy</t>
  </si>
  <si>
    <t>stroj</t>
  </si>
  <si>
    <t>stroj jednoczesciowy</t>
  </si>
  <si>
    <t>stroj jednoczesciowy kapielowy</t>
  </si>
  <si>
    <t>stroj kapielowy 2 czesciowy</t>
  </si>
  <si>
    <t>stroj kapielowy 2015</t>
  </si>
  <si>
    <t>stroj kapielowy jednoczesciowy</t>
  </si>
  <si>
    <t>stroj kapielowy jednoczesciowy push up</t>
  </si>
  <si>
    <t>stroj kapielowy jednoczesciowy ze spodenkami</t>
  </si>
  <si>
    <t>stroj kapielowy jednoczesciowy ze spodniczka</t>
  </si>
  <si>
    <t>stroj kapielowy l</t>
  </si>
  <si>
    <t>stroj kapielowy mlodziezowy</t>
  </si>
  <si>
    <t>stroj kapielowy na basen damski</t>
  </si>
  <si>
    <t>stroj kapielowy na maly biust</t>
  </si>
  <si>
    <t>stroj kapielowy poznan</t>
  </si>
  <si>
    <t>stroj kompielowy</t>
  </si>
  <si>
    <t>stroje</t>
  </si>
  <si>
    <t>stroje 2 częściowe</t>
  </si>
  <si>
    <t>stroje 2016</t>
  </si>
  <si>
    <t>stroje basenowe</t>
  </si>
  <si>
    <t>stroje basenowe damskie</t>
  </si>
  <si>
    <t>stroje bikini</t>
  </si>
  <si>
    <t>stroje calzedonia</t>
  </si>
  <si>
    <t>stroje damskie</t>
  </si>
  <si>
    <t>stroje dwuczesciowe kapielowe</t>
  </si>
  <si>
    <t>stroje dwuczesciowe zalando</t>
  </si>
  <si>
    <t>stroje feba</t>
  </si>
  <si>
    <t>stroje hm</t>
  </si>
  <si>
    <t>stroje jednoczesciowe kapielowe</t>
  </si>
  <si>
    <t>stroje jednoczęściowe 2016</t>
  </si>
  <si>
    <t>stroje jednoczęściowe hm</t>
  </si>
  <si>
    <t>stroje jednoczęściowe młodzieżowe</t>
  </si>
  <si>
    <t>stroje jednoczęściowe plażowe</t>
  </si>
  <si>
    <t>stroje jednoczęściowe wyprzedaż</t>
  </si>
  <si>
    <t>stroje k</t>
  </si>
  <si>
    <t>stroje ka</t>
  </si>
  <si>
    <t>stroje kapielowe calzedonia 2016</t>
  </si>
  <si>
    <t>stroje kapielowe dla puszystych</t>
  </si>
  <si>
    <t>stroje kapielowe duze rozmiary</t>
  </si>
  <si>
    <t>stroje kapielowe dwuczesciowe z szortami</t>
  </si>
  <si>
    <t>stroje kapielowe krakow</t>
  </si>
  <si>
    <t>stroje kapielowe poznan</t>
  </si>
  <si>
    <t>stroje kapielowe push up online</t>
  </si>
  <si>
    <t>stroje kapielowe push up sklep</t>
  </si>
  <si>
    <t>stroje kapielowe wieksze rozmiary</t>
  </si>
  <si>
    <t>stroje kapielowe wroclaw</t>
  </si>
  <si>
    <t>stroje kapielowe z wysokimi majtkami</t>
  </si>
  <si>
    <t>stroje kapielowe zabudowane majtki</t>
  </si>
  <si>
    <t>stroje kom</t>
  </si>
  <si>
    <t>stroje kompielowe 2016</t>
  </si>
  <si>
    <t>stroje kompielowe sportowe</t>
  </si>
  <si>
    <t>stroje kostiumy</t>
  </si>
  <si>
    <t>stroje kąpielowe</t>
  </si>
  <si>
    <t>stroje kąpielowe 1 częściowe</t>
  </si>
  <si>
    <t>stroje kąpielowe 2 częściowe</t>
  </si>
  <si>
    <t>stroje kąpielowe 2 częściowe sportowe</t>
  </si>
  <si>
    <t>stroje kąpielowe 2014</t>
  </si>
  <si>
    <t>stroje kąpielowe 2015</t>
  </si>
  <si>
    <t>stroje kąpielowe 2015 jednoczęściowe</t>
  </si>
  <si>
    <t>stroje kąpielowe 2016</t>
  </si>
  <si>
    <t>stroje kąpielowe 2016 damskie</t>
  </si>
  <si>
    <t>stroje kąpielowe 2016 dwuczęściowe</t>
  </si>
  <si>
    <t>stroje kąpielowe 2016 jednoczęściowe</t>
  </si>
  <si>
    <t>stroje kąpielowe 2016 push up</t>
  </si>
  <si>
    <t>stroje kąpielowe 2016 z wysokim stanem</t>
  </si>
  <si>
    <t>stroje kąpielowe 2017</t>
  </si>
  <si>
    <t>stroje kąpielowe 3 częściowe</t>
  </si>
  <si>
    <t>stroje kąpielowe 40</t>
  </si>
  <si>
    <t>stroje kąpielowe 48</t>
  </si>
  <si>
    <t>stroje kąpielowe 50</t>
  </si>
  <si>
    <t>stroje kąpielowe adidas</t>
  </si>
  <si>
    <t>stroje kąpielowe allegro</t>
  </si>
  <si>
    <t>stroje kąpielowe anita</t>
  </si>
  <si>
    <t>stroje kąpielowe arena</t>
  </si>
  <si>
    <t>stroje kąpielowe atlantic</t>
  </si>
  <si>
    <t>stroje kąpielowe bandeau push up</t>
  </si>
  <si>
    <t>stroje kąpielowe bardotka</t>
  </si>
  <si>
    <t>stroje kąpielowe basenowe</t>
  </si>
  <si>
    <t>stroje kąpielowe bez push up</t>
  </si>
  <si>
    <t>stroje kąpielowe bez ramiączek</t>
  </si>
  <si>
    <t>stroje kąpielowe biale</t>
  </si>
  <si>
    <t>stroje kąpielowe białe</t>
  </si>
  <si>
    <t>stroje kąpielowe biało czarne</t>
  </si>
  <si>
    <t>stroje kąpielowe białystok</t>
  </si>
  <si>
    <t>stroje kąpielowe bikini</t>
  </si>
  <si>
    <t>stroje kąpielowe bikini push up</t>
  </si>
  <si>
    <t>stroje kąpielowe bokserki</t>
  </si>
  <si>
    <t>stroje kąpielowe bokserki damskie</t>
  </si>
  <si>
    <t>stroje kąpielowe brazylijskie</t>
  </si>
  <si>
    <t>stroje kąpielowe bydgoszcz</t>
  </si>
  <si>
    <t>stroje kąpielowe calzedonia</t>
  </si>
  <si>
    <t>stroje kąpielowe calzedonia sklep internetowy</t>
  </si>
  <si>
    <t>stroje kąpielowe całkowite</t>
  </si>
  <si>
    <t>stroje kąpielowe cena</t>
  </si>
  <si>
    <t>stroje kąpielowe ceneo</t>
  </si>
  <si>
    <t>stroje kąpielowe ciążowe</t>
  </si>
  <si>
    <t>stroje kąpielowe czarne</t>
  </si>
  <si>
    <t>stroje kąpielowe czarne bikini</t>
  </si>
  <si>
    <t>stroje kąpielowe czarno białe</t>
  </si>
  <si>
    <t>stroje kąpielowe czerwone</t>
  </si>
  <si>
    <t>stroje kąpielowe damskie</t>
  </si>
  <si>
    <t>stroje kąpielowe damskie 2016</t>
  </si>
  <si>
    <t>stroje kąpielowe damskie dwuczęściowe</t>
  </si>
  <si>
    <t>stroje kąpielowe damskie jednoczęściowe</t>
  </si>
  <si>
    <t>stroje kąpielowe damskie na basen</t>
  </si>
  <si>
    <t>stroje kąpielowe damskie push up</t>
  </si>
  <si>
    <t>stroje kąpielowe damskie sportowe</t>
  </si>
  <si>
    <t>stroje kąpielowe damskie xxl</t>
  </si>
  <si>
    <t>stroje kąpielowe damskie z bokserkami</t>
  </si>
  <si>
    <t>stroje kąpielowe damskie z szortami</t>
  </si>
  <si>
    <t>stroje kąpielowe damskie ze spodenkami</t>
  </si>
  <si>
    <t>stroje kąpielowe dla 40 latki</t>
  </si>
  <si>
    <t>stroje kąpielowe dla ciężarnych</t>
  </si>
  <si>
    <t>stroje kąpielowe dla dzieci</t>
  </si>
  <si>
    <t>stroje kąpielowe dla dzieci h&amp;m</t>
  </si>
  <si>
    <t>stroje kąpielowe dla dzieci jednoczęściowe</t>
  </si>
  <si>
    <t>stroje kąpielowe dla dzieci wyprzedaż</t>
  </si>
  <si>
    <t>stroje kąpielowe dla dziewczyn</t>
  </si>
  <si>
    <t>stroje kąpielowe dla dziewczynek</t>
  </si>
  <si>
    <t>stroje kąpielowe dla kobiet</t>
  </si>
  <si>
    <t>stroje kąpielowe dla małego biustu</t>
  </si>
  <si>
    <t>stroje kąpielowe dla młodzieży</t>
  </si>
  <si>
    <t>stroje kąpielowe dla nastolatków</t>
  </si>
  <si>
    <t>stroje kąpielowe dla otyłych</t>
  </si>
  <si>
    <t>stroje kąpielowe dla pań po 50</t>
  </si>
  <si>
    <t>stroje kąpielowe dla puszystych</t>
  </si>
  <si>
    <t>stroje kąpielowe dla puszystych pań</t>
  </si>
  <si>
    <t>stroje kąpielowe dla puszystych ze spodenkami</t>
  </si>
  <si>
    <t>stroje kąpielowe do 30 zł</t>
  </si>
  <si>
    <t>stroje kąpielowe do 50 zł</t>
  </si>
  <si>
    <t>stroje kąpielowe do kupienia</t>
  </si>
  <si>
    <t>stroje kąpielowe duże miseczki</t>
  </si>
  <si>
    <t>stroje kąpielowe duże rozmiary</t>
  </si>
  <si>
    <t>stroje kąpielowe duży biust</t>
  </si>
  <si>
    <t>stroje kąpielowe dwuczęściowe</t>
  </si>
  <si>
    <t>stroje kąpielowe dwuczęściowe 2015</t>
  </si>
  <si>
    <t>stroje kąpielowe dwuczęściowe 2016</t>
  </si>
  <si>
    <t>stroje kąpielowe dwuczęściowe 2017</t>
  </si>
  <si>
    <t>stroje kąpielowe dwuczęściowe bez ramiączek</t>
  </si>
  <si>
    <t>stroje kąpielowe dwuczęściowe czarne</t>
  </si>
  <si>
    <t>stroje kąpielowe dwuczęściowe damskie</t>
  </si>
  <si>
    <t>stroje kąpielowe dwuczęściowe dla dziewczyn</t>
  </si>
  <si>
    <t>stroje kąpielowe dwuczęściowe dla młodzieży</t>
  </si>
  <si>
    <t>stroje kąpielowe dwuczęściowe dla puszystych</t>
  </si>
  <si>
    <t>stroje kąpielowe dwuczęściowe h&amp;m</t>
  </si>
  <si>
    <t>stroje kąpielowe dwuczęściowe młodzieżowe</t>
  </si>
  <si>
    <t>stroje kąpielowe dwuczęściowe push up</t>
  </si>
  <si>
    <t>stroje kąpielowe dwuczęściowe spodenki</t>
  </si>
  <si>
    <t>stroje kąpielowe dwuczęściowe sportowe</t>
  </si>
  <si>
    <t>stroje kąpielowe dwuczęściowe szorty</t>
  </si>
  <si>
    <t>stroje kąpielowe dwuczęściowe usztywniane</t>
  </si>
  <si>
    <t>stroje kąpielowe dwuczęściowe wyprzedaż</t>
  </si>
  <si>
    <t>stroje kąpielowe dwuczęściowe xl</t>
  </si>
  <si>
    <t>stroje kąpielowe dwuczęściowe z koszulką</t>
  </si>
  <si>
    <t>stroje kąpielowe dwuczęściowe z szortami</t>
  </si>
  <si>
    <t>stroje kąpielowe dwuczęściowe z wysokim stanem</t>
  </si>
  <si>
    <t>stroje kąpielowe dwuczęściowe zabudowane</t>
  </si>
  <si>
    <t>stroje kąpielowe dwuczęściowe zalando</t>
  </si>
  <si>
    <t>stroje kąpielowe dwuczęściowe ze spodenkami</t>
  </si>
  <si>
    <t>stroje kąpielowe dwuczęściowe ze stringami</t>
  </si>
  <si>
    <t>stroje kąpielowe dziecięce</t>
  </si>
  <si>
    <t>stroje kąpielowe dziewczęce</t>
  </si>
  <si>
    <t>stroje kąpielowe dół</t>
  </si>
  <si>
    <t>stroje kąpielowe ekskluzywne</t>
  </si>
  <si>
    <t>stroje kąpielowe eleganckie</t>
  </si>
  <si>
    <t>stroje kąpielowe etna</t>
  </si>
  <si>
    <t>stroje kąpielowe falbanki</t>
  </si>
  <si>
    <t>stroje kąpielowe feba</t>
  </si>
  <si>
    <t>stroje kąpielowe felina</t>
  </si>
  <si>
    <t>stroje kąpielowe figi</t>
  </si>
  <si>
    <t>stroje kąpielowe firmowe</t>
  </si>
  <si>
    <t>stroje kąpielowe firmy</t>
  </si>
  <si>
    <t>stroje kąpielowe freya</t>
  </si>
  <si>
    <t>stroje kąpielowe gatta</t>
  </si>
  <si>
    <t>stroje kąpielowe gdańsk</t>
  </si>
  <si>
    <t>stroje kąpielowe gdzie kupić</t>
  </si>
  <si>
    <t>stroje kąpielowe gliwice</t>
  </si>
  <si>
    <t>stroje kąpielowe gwinner</t>
  </si>
  <si>
    <t>stroje kąpielowe góra</t>
  </si>
  <si>
    <t>stroje kąpielowe h&amp;m 2016</t>
  </si>
  <si>
    <t>stroje kąpielowe high waist</t>
  </si>
  <si>
    <t>stroje kąpielowe hm</t>
  </si>
  <si>
    <t>stroje kąpielowe hurt</t>
  </si>
  <si>
    <t>stroje kąpielowe intimissimi</t>
  </si>
  <si>
    <t>stroje kąpielowe intimissimi 2016</t>
  </si>
  <si>
    <t>stroje kąpielowe intymna</t>
  </si>
  <si>
    <t>stroje kąpielowe jednoczęściowe</t>
  </si>
  <si>
    <t>stroje kąpielowe jednoczęściowe 2014</t>
  </si>
  <si>
    <t>stroje kąpielowe jednoczęściowe 2015</t>
  </si>
  <si>
    <t>stroje kąpielowe jednoczęściowe 2016</t>
  </si>
  <si>
    <t>stroje kąpielowe jednoczęściowe bez ramiączek</t>
  </si>
  <si>
    <t>stroje kąpielowe jednoczęściowe czarne</t>
  </si>
  <si>
    <t>stroje kąpielowe jednoczęściowe damskie</t>
  </si>
  <si>
    <t>stroje kąpielowe jednoczęściowe dla dzieci</t>
  </si>
  <si>
    <t>stroje kąpielowe jednoczęściowe dla dziewczynek</t>
  </si>
  <si>
    <t>stroje kąpielowe jednoczęściowe dla młodzieży</t>
  </si>
  <si>
    <t>stroje kąpielowe jednoczęściowe dla puszystych</t>
  </si>
  <si>
    <t>stroje kąpielowe jednoczęściowe hm</t>
  </si>
  <si>
    <t>stroje kąpielowe jednoczęściowe kolorowe</t>
  </si>
  <si>
    <t>stroje kąpielowe jednoczęściowe kraków</t>
  </si>
  <si>
    <t>stroje kąpielowe jednoczęściowe młodzieżowe</t>
  </si>
  <si>
    <t>stroje kąpielowe jednoczęściowe na basen</t>
  </si>
  <si>
    <t>stroje kąpielowe jednoczęściowe neonowe</t>
  </si>
  <si>
    <t>stroje kąpielowe jednoczęściowe online</t>
  </si>
  <si>
    <t>stroje kąpielowe jednoczęściowe poznań</t>
  </si>
  <si>
    <t>stroje kąpielowe jednoczęściowe push up</t>
  </si>
  <si>
    <t>stroje kąpielowe jednoczęściowe push up 2015</t>
  </si>
  <si>
    <t>stroje kąpielowe jednoczęściowe sklep internetowy</t>
  </si>
  <si>
    <t>stroje kąpielowe jednoczęściowe speedo</t>
  </si>
  <si>
    <t>stroje kąpielowe jednoczęściowe sportowe</t>
  </si>
  <si>
    <t>stroje kąpielowe jednoczęściowe sukienkowe</t>
  </si>
  <si>
    <t>stroje kąpielowe jednoczęściowe tanie</t>
  </si>
  <si>
    <t>stroje kąpielowe jednoczęściowe triumph</t>
  </si>
  <si>
    <t>stroje kąpielowe jednoczęściowe usztywniane</t>
  </si>
  <si>
    <t>stroje kąpielowe jednoczęściowe w kwiaty</t>
  </si>
  <si>
    <t>stroje kąpielowe jednoczęściowe wiązane na szyi</t>
  </si>
  <si>
    <t>stroje kąpielowe jednoczęściowe wrocław</t>
  </si>
  <si>
    <t>stroje kąpielowe jednoczęściowe wyprzedaż</t>
  </si>
  <si>
    <t>stroje kąpielowe jednoczęściowe wyszczuplające</t>
  </si>
  <si>
    <t>stroje kąpielowe jednoczęściowe xl</t>
  </si>
  <si>
    <t>stroje kąpielowe jednoczęściowe z falbanką</t>
  </si>
  <si>
    <t>stroje kąpielowe jednoczęściowe z push up</t>
  </si>
  <si>
    <t>stroje kąpielowe jednoczęściowe z szortami</t>
  </si>
  <si>
    <t>stroje kąpielowe jednoczęściowe zalando</t>
  </si>
  <si>
    <t>stroje kąpielowe jednoczęściowe ze spodenkami</t>
  </si>
  <si>
    <t>stroje kąpielowe jednoczęściowe ze spódniczką</t>
  </si>
  <si>
    <t>stroje kąpielowe katowice</t>
  </si>
  <si>
    <t>stroje kąpielowe kielce</t>
  </si>
  <si>
    <t>stroje kąpielowe kolorowe</t>
  </si>
  <si>
    <t>stroje kąpielowe koronkowe</t>
  </si>
  <si>
    <t>stroje kąpielowe kraków</t>
  </si>
  <si>
    <t>stroje kąpielowe kraków sklepy</t>
  </si>
  <si>
    <t>stroje kąpielowe kraków wyprzedaż</t>
  </si>
  <si>
    <t>stroje kąpielowe kup</t>
  </si>
  <si>
    <t>stroje kąpielowe kup online</t>
  </si>
  <si>
    <t>stroje kąpielowe kwiaty</t>
  </si>
  <si>
    <t>stroje kąpielowe l</t>
  </si>
  <si>
    <t>stroje kąpielowe lata 40</t>
  </si>
  <si>
    <t>stroje kąpielowe lato 2016</t>
  </si>
  <si>
    <t>stroje kąpielowe lorin</t>
  </si>
  <si>
    <t>stroje kąpielowe lublin</t>
  </si>
  <si>
    <t>stroje kąpielowe lublin sklepy</t>
  </si>
  <si>
    <t>stroje kąpielowe luksusowe</t>
  </si>
  <si>
    <t>stroje kąpielowe lupo</t>
  </si>
  <si>
    <t>stroje kąpielowe lupoline</t>
  </si>
  <si>
    <t>stroje kąpielowe magistral</t>
  </si>
  <si>
    <t>stroje kąpielowe majtki</t>
  </si>
  <si>
    <t>stroje kąpielowe majtki bokserki</t>
  </si>
  <si>
    <t>stroje kąpielowe marki</t>
  </si>
  <si>
    <t>stroje kąpielowe marko</t>
  </si>
  <si>
    <t>stroje kąpielowe markowe</t>
  </si>
  <si>
    <t>stroje kąpielowe małe rozmiary</t>
  </si>
  <si>
    <t>stroje kąpielowe mały biust</t>
  </si>
  <si>
    <t>stroje kąpielowe mega push up</t>
  </si>
  <si>
    <t>stroje kąpielowe mewa</t>
  </si>
  <si>
    <t>stroje kąpielowe miseczka a</t>
  </si>
  <si>
    <t>stroje kąpielowe moda</t>
  </si>
  <si>
    <t>stroje kąpielowe modelujące</t>
  </si>
  <si>
    <t>stroje kąpielowe modelujące jednoczęściowe</t>
  </si>
  <si>
    <t>stroje kąpielowe modne</t>
  </si>
  <si>
    <t>stroje kąpielowe monokini</t>
  </si>
  <si>
    <t>stroje kąpielowe męskie</t>
  </si>
  <si>
    <t>stroje kąpielowe młodzieżowe</t>
  </si>
  <si>
    <t>stroje kąpielowe młodzieżowe dwuczęściowe</t>
  </si>
  <si>
    <t>stroje kąpielowe na 2016</t>
  </si>
  <si>
    <t>stroje kąpielowe na basen</t>
  </si>
  <si>
    <t>stroje kąpielowe na basen damskie</t>
  </si>
  <si>
    <t>stroje kąpielowe na basen dwuczęściowe</t>
  </si>
  <si>
    <t>stroje kąpielowe na basen jednoczęściowe</t>
  </si>
  <si>
    <t>stroje kąpielowe na basen sklep</t>
  </si>
  <si>
    <t>stroje kąpielowe na duży biust</t>
  </si>
  <si>
    <t>stroje kąpielowe na fiszbinach</t>
  </si>
  <si>
    <t>stroje kąpielowe na jedno ramię</t>
  </si>
  <si>
    <t>stroje kąpielowe na mały biust</t>
  </si>
  <si>
    <t>stroje kąpielowe na plażę</t>
  </si>
  <si>
    <t>stroje kąpielowe najtaniej</t>
  </si>
  <si>
    <t>stroje kąpielowe naturana</t>
  </si>
  <si>
    <t>stroje kąpielowe neon</t>
  </si>
  <si>
    <t>stroje kąpielowe neonowe</t>
  </si>
  <si>
    <t>stroje kąpielowe nike</t>
  </si>
  <si>
    <t>stroje kąpielowe olsztyn</t>
  </si>
  <si>
    <t>stroje kąpielowe on line</t>
  </si>
  <si>
    <t>stroje kąpielowe online</t>
  </si>
  <si>
    <t>stroje kąpielowe online sklep</t>
  </si>
  <si>
    <t>stroje kąpielowe online tanio</t>
  </si>
  <si>
    <t>stroje kąpielowe opera</t>
  </si>
  <si>
    <t>stroje kąpielowe opinie</t>
  </si>
  <si>
    <t>stroje kąpielowe opole</t>
  </si>
  <si>
    <t>stroje kąpielowe panache</t>
  </si>
  <si>
    <t>stroje kąpielowe panterka</t>
  </si>
  <si>
    <t>stroje kąpielowe paski</t>
  </si>
  <si>
    <t>stroje kąpielowe pl</t>
  </si>
  <si>
    <t>stroje kąpielowe plażowe jednoczęściowe</t>
  </si>
  <si>
    <t>stroje kąpielowe polskie</t>
  </si>
  <si>
    <t>stroje kąpielowe poznań</t>
  </si>
  <si>
    <t>stroje kąpielowe poznań sklepy</t>
  </si>
  <si>
    <t>stroje kąpielowe producent</t>
  </si>
  <si>
    <t>stroje kąpielowe promocje</t>
  </si>
  <si>
    <t>stroje kąpielowe przeceny</t>
  </si>
  <si>
    <t>stroje kąpielowe puma</t>
  </si>
  <si>
    <t>stroje kąpielowe push up</t>
  </si>
  <si>
    <t>stroje kąpielowe push up 2016</t>
  </si>
  <si>
    <t>stroje kąpielowe push up dwuczęściowe</t>
  </si>
  <si>
    <t>stroje kąpielowe push up jednoczęściowe</t>
  </si>
  <si>
    <t>stroje kąpielowe push up kraków</t>
  </si>
  <si>
    <t>stroje kąpielowe push up tanie</t>
  </si>
  <si>
    <t>stroje kąpielowe push up triumph</t>
  </si>
  <si>
    <t>stroje kąpielowe push up wyprzedaż</t>
  </si>
  <si>
    <t>stroje kąpielowe push up z szortami</t>
  </si>
  <si>
    <t>stroje kąpielowe push up zalando</t>
  </si>
  <si>
    <t>stroje kąpielowe push up ze spodenkami</t>
  </si>
  <si>
    <t>stroje kąpielowe pływackie</t>
  </si>
  <si>
    <t>stroje kąpielowe retro</t>
  </si>
  <si>
    <t>stroje kąpielowe retro sklep online</t>
  </si>
  <si>
    <t>stroje kąpielowe roxy</t>
  </si>
  <si>
    <t>stroje kąpielowe rozmiar 40</t>
  </si>
  <si>
    <t>stroje kąpielowe rozmiar 42</t>
  </si>
  <si>
    <t>stroje kąpielowe rozmiar 44</t>
  </si>
  <si>
    <t>stroje kąpielowe rozmiar 48</t>
  </si>
  <si>
    <t>stroje kąpielowe rozmiar 50</t>
  </si>
  <si>
    <t>stroje kąpielowe rzeszów</t>
  </si>
  <si>
    <t>stroje kąpielowe s</t>
  </si>
  <si>
    <t>stroje kąpielowe samanta</t>
  </si>
  <si>
    <t>stroje kąpielowe self</t>
  </si>
  <si>
    <t>stroje kąpielowe self collection</t>
  </si>
  <si>
    <t>stroje kąpielowe she</t>
  </si>
  <si>
    <t>stroje kąpielowe sieciówki</t>
  </si>
  <si>
    <t>stroje kąpielowe sklep</t>
  </si>
  <si>
    <t>stroje kąpielowe sklep internetowy</t>
  </si>
  <si>
    <t>stroje kąpielowe sklep internetowy wyprzedaż</t>
  </si>
  <si>
    <t>stroje kąpielowe sklep online</t>
  </si>
  <si>
    <t>stroje kąpielowe sklep poznań</t>
  </si>
  <si>
    <t>stroje kąpielowe sklep warszawa</t>
  </si>
  <si>
    <t>stroje kąpielowe sloggi</t>
  </si>
  <si>
    <t>stroje kąpielowe speedo</t>
  </si>
  <si>
    <t>stroje kąpielowe spodenki</t>
  </si>
  <si>
    <t>stroje kąpielowe sportowe</t>
  </si>
  <si>
    <t>stroje kąpielowe sportowe damskie</t>
  </si>
  <si>
    <t>stroje kąpielowe sportowe dwuczęściowe</t>
  </si>
  <si>
    <t>stroje kąpielowe sportowe jednoczęściowe</t>
  </si>
  <si>
    <t>stroje kąpielowe stanik push up</t>
  </si>
  <si>
    <t>stroje kąpielowe stringi</t>
  </si>
  <si>
    <t>stroje kąpielowe sukienki</t>
  </si>
  <si>
    <t>stroje kąpielowe super push up</t>
  </si>
  <si>
    <t>stroje kąpielowe szczecin</t>
  </si>
  <si>
    <t>stroje kąpielowe szorty</t>
  </si>
  <si>
    <t>stroje kąpielowe szorty damskie</t>
  </si>
  <si>
    <t>stroje kąpielowe tanie</t>
  </si>
  <si>
    <t>stroje kąpielowe topy</t>
  </si>
  <si>
    <t>stroje kąpielowe toruń</t>
  </si>
  <si>
    <t>stroje kąpielowe triumf</t>
  </si>
  <si>
    <t>stroje kąpielowe triumph</t>
  </si>
  <si>
    <t>stroje kąpielowe triumph 2016</t>
  </si>
  <si>
    <t>stroje kąpielowe triumph wyprzedaż</t>
  </si>
  <si>
    <t>stroje kąpielowe trzyczęściowe</t>
  </si>
  <si>
    <t>stroje kąpielowe uk</t>
  </si>
  <si>
    <t>stroje kąpielowe usztywniane</t>
  </si>
  <si>
    <t>stroje kąpielowe w całości</t>
  </si>
  <si>
    <t>stroje kąpielowe w groszki</t>
  </si>
  <si>
    <t>stroje kąpielowe w kwiaty</t>
  </si>
  <si>
    <t>stroje kąpielowe w panterke</t>
  </si>
  <si>
    <t>stroje kąpielowe w paski</t>
  </si>
  <si>
    <t>stroje kąpielowe warszawa</t>
  </si>
  <si>
    <t>stroje kąpielowe warszawa sklepy</t>
  </si>
  <si>
    <t>stroje kąpielowe wiązane majtki</t>
  </si>
  <si>
    <t>stroje kąpielowe wrocław</t>
  </si>
  <si>
    <t>stroje kąpielowe wrocław sklepy</t>
  </si>
  <si>
    <t>stroje kąpielowe wszystkie rozmiary</t>
  </si>
  <si>
    <t>stroje kąpielowe wyprzedaż</t>
  </si>
  <si>
    <t>stroje kąpielowe wyprzedaż 2016</t>
  </si>
  <si>
    <t>stroje kąpielowe wysoki stan</t>
  </si>
  <si>
    <t>stroje kąpielowe wysokie figi</t>
  </si>
  <si>
    <t>stroje kąpielowe wysokie majtki</t>
  </si>
  <si>
    <t>stroje kąpielowe wyszczuplające</t>
  </si>
  <si>
    <t>stroje kąpielowe wyszczuplające 2015</t>
  </si>
  <si>
    <t>stroje kąpielowe wzory</t>
  </si>
  <si>
    <t>stroje kąpielowe włoskie</t>
  </si>
  <si>
    <t>stroje kąpielowe xl</t>
  </si>
  <si>
    <t>stroje kąpielowe xs</t>
  </si>
  <si>
    <t>stroje kąpielowe xs push up</t>
  </si>
  <si>
    <t>stroje kąpielowe xxl</t>
  </si>
  <si>
    <t>stroje kąpielowe z bokserkami</t>
  </si>
  <si>
    <t>stroje kąpielowe z bokserkami damskie</t>
  </si>
  <si>
    <t>stroje kąpielowe z falbankami</t>
  </si>
  <si>
    <t>stroje kąpielowe z fiszbinami</t>
  </si>
  <si>
    <t>stroje kąpielowe z frędzlami</t>
  </si>
  <si>
    <t>stroje kąpielowe z koszulką</t>
  </si>
  <si>
    <t>stroje kąpielowe z nogawkami</t>
  </si>
  <si>
    <t>stroje kąpielowe z paseczkami</t>
  </si>
  <si>
    <t>stroje kąpielowe z paskami</t>
  </si>
  <si>
    <t>stroje kąpielowe z paskiem na brzuchu</t>
  </si>
  <si>
    <t>stroje kąpielowe z push up</t>
  </si>
  <si>
    <t>stroje kąpielowe z spodenkami</t>
  </si>
  <si>
    <t>stroje kąpielowe z szortami</t>
  </si>
  <si>
    <t>stroje kąpielowe z szortami damskie</t>
  </si>
  <si>
    <t>stroje kąpielowe z szortami sklep internetowy</t>
  </si>
  <si>
    <t>stroje kąpielowe z wysokim stanem</t>
  </si>
  <si>
    <t>stroje kąpielowe z wysokim stanem 2015</t>
  </si>
  <si>
    <t>stroje kąpielowe z wysokim stanem 2016</t>
  </si>
  <si>
    <t>stroje kąpielowe z wysokimi majtkami</t>
  </si>
  <si>
    <t>stroje kąpielowe z zabudowanymi majtkami</t>
  </si>
  <si>
    <t>stroje kąpielowe z zamkiem</t>
  </si>
  <si>
    <t>stroje kąpielowe zabudowane</t>
  </si>
  <si>
    <t>stroje kąpielowe zabudowane figi</t>
  </si>
  <si>
    <t>stroje kąpielowe zalando</t>
  </si>
  <si>
    <t>stroje kąpielowe ze spodenkami</t>
  </si>
  <si>
    <t>stroje kąpielowe ze spodenkami 2015</t>
  </si>
  <si>
    <t>stroje kąpielowe ze spódniczką</t>
  </si>
  <si>
    <t>stroje kąpielowe ze stringami</t>
  </si>
  <si>
    <t>stroje kąpielowe ze szortami</t>
  </si>
  <si>
    <t>stroje kąpielowe zielona góra</t>
  </si>
  <si>
    <t>stroje kąpielowe złote</t>
  </si>
  <si>
    <t>stroje kąpielowe łódź</t>
  </si>
  <si>
    <t>stroje lorin</t>
  </si>
  <si>
    <t>stroje marko</t>
  </si>
  <si>
    <t>stroje mewa</t>
  </si>
  <si>
    <t>stroje mewa 2016</t>
  </si>
  <si>
    <t>stroje plażowe</t>
  </si>
  <si>
    <t>stroje plażowe damskie</t>
  </si>
  <si>
    <t>stroje plażowe dwuczęściowe</t>
  </si>
  <si>
    <t>stroje plażowe jednoczęściowe</t>
  </si>
  <si>
    <t>stroje pływackie</t>
  </si>
  <si>
    <t>stroje pływackie damskie</t>
  </si>
  <si>
    <t>stroje pływackie damskie jednoczęściowe</t>
  </si>
  <si>
    <t>stroje pływackie dwuczęściowe</t>
  </si>
  <si>
    <t>stroje speedo</t>
  </si>
  <si>
    <t>stroje triumph</t>
  </si>
  <si>
    <t>strona z strojami kąpielowymi</t>
  </si>
  <si>
    <t>strony z kostiumami kąpielowymi</t>
  </si>
  <si>
    <t>strony ze strojami kąpielowymi</t>
  </si>
  <si>
    <t>strój do opalania</t>
  </si>
  <si>
    <t>strój do pływania</t>
  </si>
  <si>
    <t>strój dwuczęściowy</t>
  </si>
  <si>
    <t>strój dwuczęściowy push up</t>
  </si>
  <si>
    <t>strój dwuczęściowy sportowy</t>
  </si>
  <si>
    <t>strój dwuczęściowy ze spodenkami</t>
  </si>
  <si>
    <t>strój jednoczęściowy</t>
  </si>
  <si>
    <t>strój jednoczęściowy czarny</t>
  </si>
  <si>
    <t>strój jednoczęściowy push up</t>
  </si>
  <si>
    <t>strój jednoczęściowy spodenki</t>
  </si>
  <si>
    <t>strój jednoczęściowy wyszczuplający</t>
  </si>
  <si>
    <t>strój jednoczęściowy ze spodenkami</t>
  </si>
  <si>
    <t>strój jednoczęściowy ze spódniczką</t>
  </si>
  <si>
    <t>strój kapielowy 2015</t>
  </si>
  <si>
    <t>strój kapielowy jednoczęściowy</t>
  </si>
  <si>
    <t>strój kąpielowy</t>
  </si>
  <si>
    <t>strój kąpielowy 1 częściowy</t>
  </si>
  <si>
    <t>strój kąpielowy 2 częściowy</t>
  </si>
  <si>
    <t>strój kąpielowy 2 częściowy sportowy</t>
  </si>
  <si>
    <t>strój kąpielowy 2016</t>
  </si>
  <si>
    <t>strój kąpielowy 2016 jednoczęściowy</t>
  </si>
  <si>
    <t>strój kąpielowy 3 częściowy</t>
  </si>
  <si>
    <t>strój kąpielowy 36</t>
  </si>
  <si>
    <t>strój kąpielowy 42</t>
  </si>
  <si>
    <t>strój kąpielowy 44</t>
  </si>
  <si>
    <t>strój kąpielowy 48</t>
  </si>
  <si>
    <t>strój kąpielowy 50</t>
  </si>
  <si>
    <t>strój kąpielowy 65c</t>
  </si>
  <si>
    <t>strój kąpielowy 70e</t>
  </si>
  <si>
    <t>strój kąpielowy 75f</t>
  </si>
  <si>
    <t>strój kąpielowy adidas</t>
  </si>
  <si>
    <t>strój kąpielowy arena</t>
  </si>
  <si>
    <t>strój kąpielowy atlantic</t>
  </si>
  <si>
    <t>strój kąpielowy bardotka</t>
  </si>
  <si>
    <t>strój kąpielowy bez ramiączek</t>
  </si>
  <si>
    <t>strój kąpielowy biały</t>
  </si>
  <si>
    <t>strój kąpielowy biały dwuczęściowy</t>
  </si>
  <si>
    <t>strój kąpielowy bikini</t>
  </si>
  <si>
    <t>strój kąpielowy bikini stringi</t>
  </si>
  <si>
    <t>strój kąpielowy bikini szorty</t>
  </si>
  <si>
    <t>strój kąpielowy bluzka i majtki</t>
  </si>
  <si>
    <t>strój kąpielowy bokserki</t>
  </si>
  <si>
    <t>strój kąpielowy bokserki damskie</t>
  </si>
  <si>
    <t>strój kąpielowy brązowy</t>
  </si>
  <si>
    <t>strój kąpielowy calzedonia</t>
  </si>
  <si>
    <t>strój kąpielowy cena</t>
  </si>
  <si>
    <t>strój kąpielowy ceneo</t>
  </si>
  <si>
    <t>strój kąpielowy ciążowy</t>
  </si>
  <si>
    <t>strój kąpielowy czarno biały</t>
  </si>
  <si>
    <t>strój kąpielowy czarny</t>
  </si>
  <si>
    <t>strój kąpielowy czarny dwuczęściowy</t>
  </si>
  <si>
    <t>strój kąpielowy czarny push up</t>
  </si>
  <si>
    <t>strój kąpielowy czarny z paskami</t>
  </si>
  <si>
    <t>strój kąpielowy czerwony</t>
  </si>
  <si>
    <t>strój kąpielowy damski</t>
  </si>
  <si>
    <t>strój kąpielowy damski bokserki</t>
  </si>
  <si>
    <t>strój kąpielowy damski dwuczęściowy</t>
  </si>
  <si>
    <t>strój kąpielowy damski jednoczęściowy</t>
  </si>
  <si>
    <t>strój kąpielowy damski szorty</t>
  </si>
  <si>
    <t>strój kąpielowy damski ze spodenkami</t>
  </si>
  <si>
    <t>strój kąpielowy dla dziewczynki</t>
  </si>
  <si>
    <t>strój kąpielowy dla kobiet</t>
  </si>
  <si>
    <t>strój kąpielowy dla małego biustu</t>
  </si>
  <si>
    <t>strój kąpielowy dla puszystych</t>
  </si>
  <si>
    <t>strój kąpielowy duże rozmiary</t>
  </si>
  <si>
    <t>strój kąpielowy duży biust</t>
  </si>
  <si>
    <t>strój kąpielowy dwuczęsciowy</t>
  </si>
  <si>
    <t>strój kąpielowy dwuczęściowy</t>
  </si>
  <si>
    <t>strój kąpielowy dwuczęściowy 2015</t>
  </si>
  <si>
    <t>strój kąpielowy dwuczęściowy 2016</t>
  </si>
  <si>
    <t>strój kąpielowy dwuczęściowy bez ramiączek</t>
  </si>
  <si>
    <t>strój kąpielowy dwuczęściowy czarny</t>
  </si>
  <si>
    <t>strój kąpielowy dwuczęściowy młodzieżowy</t>
  </si>
  <si>
    <t>strój kąpielowy dwuczęściowy push up</t>
  </si>
  <si>
    <t>strój kąpielowy dwuczęściowy spodenki</t>
  </si>
  <si>
    <t>strój kąpielowy dwuczęściowy sportowy</t>
  </si>
  <si>
    <t>strój kąpielowy dwuczęściowy szorty</t>
  </si>
  <si>
    <t>strój kąpielowy dwuczęściowy w paski</t>
  </si>
  <si>
    <t>strój kąpielowy dwuczęściowy wysokie majtki</t>
  </si>
  <si>
    <t>strój kąpielowy dwuczęściowy xl</t>
  </si>
  <si>
    <t>strój kąpielowy dwuczęściowy z falbankami</t>
  </si>
  <si>
    <t>strój kąpielowy dwuczęściowy z szortami</t>
  </si>
  <si>
    <t>strój kąpielowy dwuczęściowy z wysokim stanem</t>
  </si>
  <si>
    <t>strój kąpielowy dwuczęściowy zalando</t>
  </si>
  <si>
    <t>strój kąpielowy dwuczęściowy ze spodenkami</t>
  </si>
  <si>
    <t>strój kąpielowy dwuczęściowy ze spódniczką</t>
  </si>
  <si>
    <t>strój kąpielowy dziecięcy</t>
  </si>
  <si>
    <t>strój kąpielowy dół</t>
  </si>
  <si>
    <t>strój kąpielowy dół spodenki</t>
  </si>
  <si>
    <t>strój kąpielowy etna</t>
  </si>
  <si>
    <t>strój kąpielowy falbanka</t>
  </si>
  <si>
    <t>strój kąpielowy falbanki</t>
  </si>
  <si>
    <t>strój kąpielowy feba</t>
  </si>
  <si>
    <t>strój kąpielowy figi</t>
  </si>
  <si>
    <t>strój kąpielowy granatowy</t>
  </si>
  <si>
    <t>strój kąpielowy góra</t>
  </si>
  <si>
    <t>strój kąpielowy góra push up</t>
  </si>
  <si>
    <t>strój kąpielowy h&amp;m dla dzieci</t>
  </si>
  <si>
    <t>strój kąpielowy hm</t>
  </si>
  <si>
    <t>strój kąpielowy jak stanik</t>
  </si>
  <si>
    <t>strój kąpielowy jednoczęściowy</t>
  </si>
  <si>
    <t>strój kąpielowy jednoczęściowy 2016</t>
  </si>
  <si>
    <t>strój kąpielowy jednoczęściowy czarny</t>
  </si>
  <si>
    <t>strój kąpielowy jednoczęściowy hm</t>
  </si>
  <si>
    <t>strój kąpielowy jednoczęściowy koronka</t>
  </si>
  <si>
    <t>strój kąpielowy jednoczęściowy młodzieżowy</t>
  </si>
  <si>
    <t>strój kąpielowy jednoczęściowy na basen</t>
  </si>
  <si>
    <t>strój kąpielowy jednoczęściowy push up</t>
  </si>
  <si>
    <t>strój kąpielowy jednoczęściowy spodenki</t>
  </si>
  <si>
    <t>strój kąpielowy jednoczęściowy sportowy</t>
  </si>
  <si>
    <t>strój kąpielowy jednoczęściowy szorty</t>
  </si>
  <si>
    <t>strój kąpielowy jednoczęściowy tanio</t>
  </si>
  <si>
    <t>strój kąpielowy jednoczęściowy wyszczuplający</t>
  </si>
  <si>
    <t>strój kąpielowy jednoczęściowy z falbanką</t>
  </si>
  <si>
    <t>strój kąpielowy jednoczęściowy z szortami</t>
  </si>
  <si>
    <t>strój kąpielowy jednoczęściowy zalando</t>
  </si>
  <si>
    <t>strój kąpielowy jednoczęściowy ze spodenkami</t>
  </si>
  <si>
    <t>strój kąpielowy jednoczęściowy ze spódniczką</t>
  </si>
  <si>
    <t>strój kąpielowy kolorowy</t>
  </si>
  <si>
    <t>strój kąpielowy koronka</t>
  </si>
  <si>
    <t>strój kąpielowy koronkowy</t>
  </si>
  <si>
    <t>strój kąpielowy koszulka i spodenki</t>
  </si>
  <si>
    <t>strój kąpielowy koszulka majtki</t>
  </si>
  <si>
    <t>strój kąpielowy kraków</t>
  </si>
  <si>
    <t>strój kąpielowy kwiaty</t>
  </si>
  <si>
    <t>strój kąpielowy lato 2016</t>
  </si>
  <si>
    <t>strój kąpielowy lorin</t>
  </si>
  <si>
    <t>strój kąpielowy lublin</t>
  </si>
  <si>
    <t>strój kąpielowy majtki</t>
  </si>
  <si>
    <t>strój kąpielowy majtki bokserki</t>
  </si>
  <si>
    <t>strój kąpielowy marko</t>
  </si>
  <si>
    <t>strój kąpielowy marynarski</t>
  </si>
  <si>
    <t>strój kąpielowy miseczka a</t>
  </si>
  <si>
    <t>strój kąpielowy monokini</t>
  </si>
  <si>
    <t>strój kąpielowy męski</t>
  </si>
  <si>
    <t>strój kąpielowy młodzieżowy</t>
  </si>
  <si>
    <t>strój kąpielowy na basen</t>
  </si>
  <si>
    <t>strój kąpielowy na basen push up</t>
  </si>
  <si>
    <t>strój kąpielowy na duży biust</t>
  </si>
  <si>
    <t>strój kąpielowy na fiszbinach</t>
  </si>
  <si>
    <t>strój kąpielowy niebieski</t>
  </si>
  <si>
    <t>strój kąpielowy nike</t>
  </si>
  <si>
    <t>strój kąpielowy online</t>
  </si>
  <si>
    <t>strój kąpielowy opaska</t>
  </si>
  <si>
    <t>strój kąpielowy panterka</t>
  </si>
  <si>
    <t>strój kąpielowy paski</t>
  </si>
  <si>
    <t>strój kąpielowy pin up</t>
  </si>
  <si>
    <t>strój kąpielowy pomarańczowy</t>
  </si>
  <si>
    <t>strój kąpielowy poznań</t>
  </si>
  <si>
    <t>strój kąpielowy promocja</t>
  </si>
  <si>
    <t>strój kąpielowy push up</t>
  </si>
  <si>
    <t>strój kąpielowy push up h&amp;m</t>
  </si>
  <si>
    <t>strój kąpielowy push up jednoczęściowy</t>
  </si>
  <si>
    <t>strój kąpielowy push up tanio</t>
  </si>
  <si>
    <t>strój kąpielowy push up ze spodenkami</t>
  </si>
  <si>
    <t>strój kąpielowy retro</t>
  </si>
  <si>
    <t>strój kąpielowy roxy</t>
  </si>
  <si>
    <t>strój kąpielowy różowy</t>
  </si>
  <si>
    <t>strój kąpielowy s</t>
  </si>
  <si>
    <t>strój kąpielowy self</t>
  </si>
  <si>
    <t>strój kąpielowy she</t>
  </si>
  <si>
    <t>strój kąpielowy sklep</t>
  </si>
  <si>
    <t>strój kąpielowy sklep internetowy</t>
  </si>
  <si>
    <t>strój kąpielowy sklep online</t>
  </si>
  <si>
    <t>strój kąpielowy sloggi</t>
  </si>
  <si>
    <t>strój kąpielowy speedo</t>
  </si>
  <si>
    <t>strój kąpielowy spodenki</t>
  </si>
  <si>
    <t>strój kąpielowy spodenki i stanik</t>
  </si>
  <si>
    <t>strój kąpielowy spodenki z wysokim stanem</t>
  </si>
  <si>
    <t>strój kąpielowy sportowy</t>
  </si>
  <si>
    <t>strój kąpielowy sportowy damski</t>
  </si>
  <si>
    <t>strój kąpielowy sportowy dwuczęściowy</t>
  </si>
  <si>
    <t>strój kąpielowy sportowy push up</t>
  </si>
  <si>
    <t>strój kąpielowy spódniczka</t>
  </si>
  <si>
    <t>strój kąpielowy stanik</t>
  </si>
  <si>
    <t>strój kąpielowy stringi</t>
  </si>
  <si>
    <t>strój kąpielowy sukienka</t>
  </si>
  <si>
    <t>strój kąpielowy super push up</t>
  </si>
  <si>
    <t>strój kąpielowy szorty</t>
  </si>
  <si>
    <t>strój kąpielowy szorty damskie</t>
  </si>
  <si>
    <t>strój kąpielowy szorty i stanik</t>
  </si>
  <si>
    <t>strój kąpielowy tanio</t>
  </si>
  <si>
    <t>strój kąpielowy top</t>
  </si>
  <si>
    <t>strój kąpielowy top i spodenki</t>
  </si>
  <si>
    <t>strój kąpielowy triumph</t>
  </si>
  <si>
    <t>strój kąpielowy trzyczęściowy</t>
  </si>
  <si>
    <t>strój kąpielowy turkusowy</t>
  </si>
  <si>
    <t>strój kąpielowy usztywniane miseczki</t>
  </si>
  <si>
    <t>strój kąpielowy usztywniany</t>
  </si>
  <si>
    <t>strój kąpielowy usztywniany push up</t>
  </si>
  <si>
    <t>strój kąpielowy w groszki</t>
  </si>
  <si>
    <t>strój kąpielowy w kropki</t>
  </si>
  <si>
    <t>strój kąpielowy w kwiaty</t>
  </si>
  <si>
    <t>strój kąpielowy w panterkę</t>
  </si>
  <si>
    <t>strój kąpielowy w paski</t>
  </si>
  <si>
    <t>strój kąpielowy warszawa</t>
  </si>
  <si>
    <t>strój kąpielowy wiązany</t>
  </si>
  <si>
    <t>strój kąpielowy wiązany z przodu</t>
  </si>
  <si>
    <t>strój kąpielowy wrocław</t>
  </si>
  <si>
    <t>strój kąpielowy wyprzedaż</t>
  </si>
  <si>
    <t>strój kąpielowy wysoki stan</t>
  </si>
  <si>
    <t>strój kąpielowy wysoki stan h&amp;m</t>
  </si>
  <si>
    <t>strój kąpielowy wyszczuplający</t>
  </si>
  <si>
    <t>strój kąpielowy xl</t>
  </si>
  <si>
    <t>strój kąpielowy z bluzką</t>
  </si>
  <si>
    <t>strój kąpielowy z bokserkami</t>
  </si>
  <si>
    <t>strój kąpielowy z falbanką</t>
  </si>
  <si>
    <t>strój kąpielowy z fiszbinami</t>
  </si>
  <si>
    <t>strój kąpielowy z koronką</t>
  </si>
  <si>
    <t>strój kąpielowy z koszulką</t>
  </si>
  <si>
    <t>strój kąpielowy z nogawkami</t>
  </si>
  <si>
    <t>strój kąpielowy z paseczkami</t>
  </si>
  <si>
    <t>strój kąpielowy z paskami</t>
  </si>
  <si>
    <t>strój kąpielowy z push up</t>
  </si>
  <si>
    <t>strój kąpielowy z sukienką</t>
  </si>
  <si>
    <t>strój kąpielowy z szortami</t>
  </si>
  <si>
    <t>strój kąpielowy z szortami push up</t>
  </si>
  <si>
    <t>strój kąpielowy z wysokim stanem</t>
  </si>
  <si>
    <t>strój kąpielowy z wysokim stanem h&amp;m</t>
  </si>
  <si>
    <t>strój kąpielowy z wysokim stanem zalando</t>
  </si>
  <si>
    <t>strój kąpielowy z wysokimi majtkami</t>
  </si>
  <si>
    <t>strój kąpielowy z zamkiem</t>
  </si>
  <si>
    <t>strój kąpielowy zabudowany</t>
  </si>
  <si>
    <t>strój kąpielowy zalando</t>
  </si>
  <si>
    <t>strój kąpielowy ze spodenkami</t>
  </si>
  <si>
    <t>strój kąpielowy ze spodenkami damski</t>
  </si>
  <si>
    <t>strój kąpielowy ze spodenkami jednoczęściowy</t>
  </si>
  <si>
    <t>strój kąpielowy ze spódniczką</t>
  </si>
  <si>
    <t>strój kąpielowy ze stringami</t>
  </si>
  <si>
    <t>strój kąpielowy ze szortami</t>
  </si>
  <si>
    <t>strój kąpielowy zielona góra</t>
  </si>
  <si>
    <t>strój na basen</t>
  </si>
  <si>
    <t>strój na basen damski</t>
  </si>
  <si>
    <t>strój na plażę</t>
  </si>
  <si>
    <t>strój push up</t>
  </si>
  <si>
    <t>strój pływacki</t>
  </si>
  <si>
    <t>strój pływacki dwuczęściowy</t>
  </si>
  <si>
    <t>strój z paskami</t>
  </si>
  <si>
    <t>strój z szortami</t>
  </si>
  <si>
    <t>strój z wysokim stanem</t>
  </si>
  <si>
    <t>strój z wysokimi majtkami</t>
  </si>
  <si>
    <t>sukienka czarna hm</t>
  </si>
  <si>
    <t>sukienka kąpielowa</t>
  </si>
  <si>
    <t>sukienka kąpielowa sklep internetowy</t>
  </si>
  <si>
    <t>sukienka na kostium kąpielowy</t>
  </si>
  <si>
    <t>sukienki do stroju kąpielowego</t>
  </si>
  <si>
    <t>sukienki h&amp;m</t>
  </si>
  <si>
    <t>sukienki kąpielowe</t>
  </si>
  <si>
    <t>sukienki kąpielowe jednoczęściowe</t>
  </si>
  <si>
    <t>sukienki kąpielowe warszawa</t>
  </si>
  <si>
    <t>sukienki kąpielowe xxl</t>
  </si>
  <si>
    <t>sukienki kąpielowe z fiszbinami</t>
  </si>
  <si>
    <t>sukienki kąpielowe zalando</t>
  </si>
  <si>
    <t>sukienki letnie</t>
  </si>
  <si>
    <t>sukienki letnie hm</t>
  </si>
  <si>
    <t>sukienki na lato</t>
  </si>
  <si>
    <t>sukienki na lato damskie</t>
  </si>
  <si>
    <t>sukienki najnowsze trendy</t>
  </si>
  <si>
    <t>sukienki w h&amp;m</t>
  </si>
  <si>
    <t>sukienki z h&amp;m</t>
  </si>
  <si>
    <t>super bielizna damska</t>
  </si>
  <si>
    <t>super kostiumy kąpielowe</t>
  </si>
  <si>
    <t>super push up</t>
  </si>
  <si>
    <t>super stroje kąpielowe</t>
  </si>
  <si>
    <t>swetry damskie hm</t>
  </si>
  <si>
    <t>szorty bikini</t>
  </si>
  <si>
    <t>szorty damskie kąpielowe</t>
  </si>
  <si>
    <t>szorty do stroju kąpielowego</t>
  </si>
  <si>
    <t>szorty kąpielowe damskie</t>
  </si>
  <si>
    <t>szorty plażowe</t>
  </si>
  <si>
    <t>szorty strój kąpielowy</t>
  </si>
  <si>
    <t>tani strój kąpielowy</t>
  </si>
  <si>
    <t>tani strój kąpielowy jednoczęściowy</t>
  </si>
  <si>
    <t>tanie i modne stroje kąpielowe</t>
  </si>
  <si>
    <t>tanie jednoczęściowe stroje kąpielowe</t>
  </si>
  <si>
    <t>tanie kostiumy</t>
  </si>
  <si>
    <t>tanie kostiumy kąpielowe</t>
  </si>
  <si>
    <t>tanie kostiumy kąpielowe dwuczęściowe</t>
  </si>
  <si>
    <t>tanie kostiumy kąpielowe jednoczęściowe</t>
  </si>
  <si>
    <t>tanie kostiumy kąpielowe kraków</t>
  </si>
  <si>
    <t>tanie kostiumy kąpielowe warszawa</t>
  </si>
  <si>
    <t>tanie kostiumy kąpielowe łódź</t>
  </si>
  <si>
    <t>tanie modne stroje kąpielowe</t>
  </si>
  <si>
    <t>tanie stroje dwuczęściowe</t>
  </si>
  <si>
    <t>tanie stroje kąpielowe</t>
  </si>
  <si>
    <t>tanie stroje kąpielowe bydgoszcz</t>
  </si>
  <si>
    <t>tanie stroje kąpielowe damskie</t>
  </si>
  <si>
    <t>tanie stroje kąpielowe dwuczęściowe</t>
  </si>
  <si>
    <t>tanie stroje kąpielowe dwuczęściowe młodzieżowe</t>
  </si>
  <si>
    <t>tanie stroje kąpielowe dwuczęściowe ze spodenkami</t>
  </si>
  <si>
    <t>tanie stroje kąpielowe jednoczęściowe</t>
  </si>
  <si>
    <t>tanie stroje kąpielowe kraków</t>
  </si>
  <si>
    <t>tanie stroje kąpielowe poznań</t>
  </si>
  <si>
    <t>tanie stroje kąpielowe promocje</t>
  </si>
  <si>
    <t>tanie stroje kąpielowe push up</t>
  </si>
  <si>
    <t>tanie stroje kąpielowe sklep internetowy</t>
  </si>
  <si>
    <t>tanie stroje kąpielowe warszawa</t>
  </si>
  <si>
    <t>tanie stroje kąpielowe wrocław</t>
  </si>
  <si>
    <t>tanie stroje kąpielowe wyprzedaż</t>
  </si>
  <si>
    <t>tanie stroje kąpielowe łódź</t>
  </si>
  <si>
    <t>tanie sukienki kąpielowe</t>
  </si>
  <si>
    <t>tesco stroje kąpielowe</t>
  </si>
  <si>
    <t>top kąpielowy</t>
  </si>
  <si>
    <t>topy kąpielowe</t>
  </si>
  <si>
    <t>triumf bielizna</t>
  </si>
  <si>
    <t>triumf kostiumy kąpielowe</t>
  </si>
  <si>
    <t>triumf stroje kąpielowe</t>
  </si>
  <si>
    <t>triumph kostiumy kąpielowe</t>
  </si>
  <si>
    <t>triumph kostiumy kąpielowe 2016</t>
  </si>
  <si>
    <t>triumph stroje</t>
  </si>
  <si>
    <t>triumph stroje kąpielowe</t>
  </si>
  <si>
    <t>triumph stroje kąpielowe 2016</t>
  </si>
  <si>
    <t>triumph strój kąpielowy</t>
  </si>
  <si>
    <t>turkusowy strój kąpielowy</t>
  </si>
  <si>
    <t>ubrania damskie hm</t>
  </si>
  <si>
    <t>usztywniane stroje kąpielowe</t>
  </si>
  <si>
    <t>verano stroje kąpielowe</t>
  </si>
  <si>
    <t>victoria secret stroje kąpielowe</t>
  </si>
  <si>
    <t>victoria's secret kostiumy kąpielowe</t>
  </si>
  <si>
    <t>w stroju kąpielowym</t>
  </si>
  <si>
    <t>warszawa kostiumy kąpielowe</t>
  </si>
  <si>
    <t>warszawa stroje kąpielowe</t>
  </si>
  <si>
    <t>wrocław stroje kąpielowe</t>
  </si>
  <si>
    <t>wyprzedaż kostiumy kąpielowe</t>
  </si>
  <si>
    <t>wyprzedaż kostiumów kąpielowych</t>
  </si>
  <si>
    <t>wyprzedaż stroi kąpielowych</t>
  </si>
  <si>
    <t>wyprzedaż stroje kąpielowe</t>
  </si>
  <si>
    <t>wyprzedaż stroje kąpielowe push up</t>
  </si>
  <si>
    <t>wyprzedaż strojów kąpielowych</t>
  </si>
  <si>
    <t>wyszczuplające kostiumy kąpielowe</t>
  </si>
  <si>
    <t>wyszczuplające stroje kąpielowe</t>
  </si>
  <si>
    <t>wyszczuplający kostium kąpielowy</t>
  </si>
  <si>
    <t>wyszczuplający strój kąpielowy</t>
  </si>
  <si>
    <t>włoskie stroje kąpielowe</t>
  </si>
  <si>
    <t>zabudowane stroje kąpielowe</t>
  </si>
  <si>
    <t>zabudowany kostium kąpielowy</t>
  </si>
  <si>
    <t>zabudowany strój kąpielowy</t>
  </si>
  <si>
    <t>zalando calzedonia</t>
  </si>
  <si>
    <t>zalando kostium jednoczesciowy</t>
  </si>
  <si>
    <t>zalando kostium kąpielowy</t>
  </si>
  <si>
    <t>zalando kostiumy</t>
  </si>
  <si>
    <t>zalando kostiumy damskie</t>
  </si>
  <si>
    <t>zalando kostiumy kąpielowe</t>
  </si>
  <si>
    <t>zalando kostiumy kąpielowe dwuczęściowe</t>
  </si>
  <si>
    <t>zalando kostiumy kąpielowe jednoczęściowe</t>
  </si>
  <si>
    <t>zalando stroje</t>
  </si>
  <si>
    <t>zalando stroje jednoczęściowe</t>
  </si>
  <si>
    <t>zalando stroje kąpielowe</t>
  </si>
  <si>
    <t>zalando stroje kąpielowe dwuczęściowe</t>
  </si>
  <si>
    <t>zalando stroje kąpielowe jednoczęściowe</t>
  </si>
  <si>
    <t>zalando stroje kąpielowe push up</t>
  </si>
  <si>
    <t>zalando strój kąpielowy</t>
  </si>
  <si>
    <t>zielony strój kąpielowy</t>
  </si>
  <si>
    <t>złoty kostium kąpielowy</t>
  </si>
  <si>
    <t>złoty strój kąpielowy</t>
  </si>
  <si>
    <t>ładne stroje kąpielowe</t>
  </si>
  <si>
    <t>ładny strój kąpielowy</t>
  </si>
  <si>
    <t>łódź kostiumy kąpielowe</t>
  </si>
  <si>
    <t>łódź stroje kąpielowe</t>
  </si>
  <si>
    <t>żółty strój kąpielowy</t>
  </si>
  <si>
    <t>Date Range</t>
  </si>
  <si>
    <t>Campaign</t>
  </si>
  <si>
    <t>Location</t>
  </si>
  <si>
    <t>Location ID</t>
  </si>
  <si>
    <t>Languages</t>
  </si>
  <si>
    <t>Networks</t>
  </si>
  <si>
    <t>Ad Group</t>
  </si>
  <si>
    <t>Max CPC</t>
  </si>
  <si>
    <t>Bid Override</t>
  </si>
  <si>
    <t>Suggested Daily Budget</t>
  </si>
  <si>
    <t>Keyword Type</t>
  </si>
  <si>
    <t>Estimated Clicks</t>
  </si>
  <si>
    <t>Estimated Impressions</t>
  </si>
  <si>
    <t>Estimated Cost</t>
  </si>
  <si>
    <t>Estimated CTR</t>
  </si>
  <si>
    <t>Estimated Average CPC</t>
  </si>
  <si>
    <t>Estimated Average Position</t>
  </si>
  <si>
    <t>Account Currency</t>
  </si>
  <si>
    <t>Conversion Rate</t>
  </si>
  <si>
    <t>Value Per Conversion</t>
  </si>
  <si>
    <t>Conversions</t>
  </si>
  <si>
    <t>Average CPA</t>
  </si>
  <si>
    <t>Conversion Value</t>
  </si>
  <si>
    <t>ROAS</t>
  </si>
  <si>
    <t>Campaign Max CPC</t>
  </si>
  <si>
    <t>1 czerwca 2019 - 30 czerwca 2019 (month)</t>
  </si>
  <si>
    <t>Campaign1</t>
  </si>
  <si>
    <t>Google Search</t>
  </si>
  <si>
    <t>dla całej kampanii</t>
  </si>
  <si>
    <t>Desktop</t>
  </si>
  <si>
    <t>Urządzenie mobilne</t>
  </si>
  <si>
    <t>Tablet</t>
  </si>
  <si>
    <t>Polska</t>
  </si>
  <si>
    <t>Polska - Desktop</t>
  </si>
  <si>
    <t>Polska - Urządzenie mobilne</t>
  </si>
  <si>
    <t>Polska - Tablet</t>
  </si>
  <si>
    <t>Bielizna Damska</t>
  </si>
  <si>
    <t>Łącznie dla grupy reklam</t>
  </si>
  <si>
    <t>EXACT</t>
  </si>
  <si>
    <t>Kąpielowe Wyszczuplające</t>
  </si>
  <si>
    <t>Bikini Stroje</t>
  </si>
  <si>
    <t>Stringi</t>
  </si>
  <si>
    <t>Kostiumy Damskie</t>
  </si>
  <si>
    <t>Puszystych</t>
  </si>
  <si>
    <t>Duże Stroje</t>
  </si>
  <si>
    <t>Stroje Plażowe</t>
  </si>
  <si>
    <t>Kostium Kąpielowy Push Up</t>
  </si>
  <si>
    <t>Dwuczęściowe Push</t>
  </si>
  <si>
    <t>Kąpielowy Wyszczuplający</t>
  </si>
  <si>
    <t>Triumph Stroje</t>
  </si>
  <si>
    <t>Triumph Kostiumy</t>
  </si>
  <si>
    <t>Tanie Kostiumy</t>
  </si>
  <si>
    <t>Sukienki Kąpielowe</t>
  </si>
  <si>
    <t>Kąpielowy Biały</t>
  </si>
  <si>
    <t>Kostiumy Plażowe</t>
  </si>
  <si>
    <t>Czarne Stroje</t>
  </si>
  <si>
    <t>Triumf</t>
  </si>
  <si>
    <t>Młodzieżowe</t>
  </si>
  <si>
    <t>Majtkami</t>
  </si>
  <si>
    <t>Internetowy Stroje</t>
  </si>
  <si>
    <t>Zalando Kostiumy</t>
  </si>
  <si>
    <t>Rozmiary</t>
  </si>
  <si>
    <t>Strojów Kąpielowych</t>
  </si>
  <si>
    <t>Plażowy</t>
  </si>
  <si>
    <t>Intimissimi</t>
  </si>
  <si>
    <t>Xxl</t>
  </si>
  <si>
    <t>Najmodniejsze Stroje</t>
  </si>
  <si>
    <t>Białe Stroje</t>
  </si>
  <si>
    <t>Czarny Kostium</t>
  </si>
  <si>
    <t>Góra Stroju</t>
  </si>
  <si>
    <t>Sklep Online</t>
  </si>
  <si>
    <t>Kostiumy Sklep</t>
  </si>
  <si>
    <t>Markowe</t>
  </si>
  <si>
    <t>Kąpielowy Bikini</t>
  </si>
  <si>
    <t>2 Częściowe</t>
  </si>
  <si>
    <t>Atlantic</t>
  </si>
  <si>
    <t>Czerwony</t>
  </si>
  <si>
    <t>Falbanką</t>
  </si>
  <si>
    <t>Damski Kostium</t>
  </si>
  <si>
    <t>Paski</t>
  </si>
  <si>
    <t>Paskami</t>
  </si>
  <si>
    <t>Częściowy</t>
  </si>
  <si>
    <t>Mewa</t>
  </si>
  <si>
    <t>Bez Ramiączek</t>
  </si>
  <si>
    <t>Xl</t>
  </si>
  <si>
    <t>Stanik Kąpielowy</t>
  </si>
  <si>
    <t>Kąpielowy Majtki</t>
  </si>
  <si>
    <t>Bokserkami</t>
  </si>
  <si>
    <t>Kupić Strój</t>
  </si>
  <si>
    <t>Calzedonia</t>
  </si>
  <si>
    <t>Czarne Majtki</t>
  </si>
  <si>
    <t>Feba</t>
  </si>
  <si>
    <t>Usztywniane</t>
  </si>
  <si>
    <t>Młodzieżowy</t>
  </si>
  <si>
    <t>Koszulka</t>
  </si>
  <si>
    <t>Tanio</t>
  </si>
  <si>
    <t>Kwiaty</t>
  </si>
  <si>
    <t>Majtki Damskie</t>
  </si>
  <si>
    <t>Marko Kostiumy</t>
  </si>
  <si>
    <t>Duży Biust</t>
  </si>
  <si>
    <t>Kąpielowa</t>
  </si>
  <si>
    <t>Bokserki Kąpielowe</t>
  </si>
  <si>
    <t>Figi Kąpielowe</t>
  </si>
  <si>
    <t>Kąpielowe She</t>
  </si>
  <si>
    <t>Kostiumami</t>
  </si>
  <si>
    <t>Self Stroje</t>
  </si>
  <si>
    <t>Kąpielowe 2016</t>
  </si>
  <si>
    <t>Stroje Jednoczęściowe</t>
  </si>
  <si>
    <t>Kostiumy Kąpielowe</t>
  </si>
  <si>
    <t>Jednoczęściowy Strój Kapielowy</t>
  </si>
  <si>
    <t>Kostium Kąpielowy</t>
  </si>
  <si>
    <t>Strój Kąpielowy</t>
  </si>
  <si>
    <t>Dwuczęściowe Stroje</t>
  </si>
  <si>
    <t>Stroje Kąpielowe</t>
  </si>
  <si>
    <t>Kąpielowy Push</t>
  </si>
  <si>
    <t>Kąpielowe Push</t>
  </si>
  <si>
    <t>Kostiumy Jednoczęściowe</t>
  </si>
  <si>
    <t>Jednoczęściowy Kostium Kapielowy</t>
  </si>
  <si>
    <t>Kąpielowe Damskie</t>
  </si>
  <si>
    <t>Dwuczęściowy Strój Kapielowy</t>
  </si>
  <si>
    <t>Tanie Stroje</t>
  </si>
  <si>
    <t>Jednoczęściowy Strój</t>
  </si>
  <si>
    <t>Kąpielowe 2016 Kostiumy</t>
  </si>
  <si>
    <t>Jednoczęściowy Kostium</t>
  </si>
  <si>
    <t>Wyprzedaż Stroje</t>
  </si>
  <si>
    <t>Stroje</t>
  </si>
  <si>
    <t>Dwuczęściowy Kostium</t>
  </si>
  <si>
    <t>Zalando Stroje</t>
  </si>
  <si>
    <t>Spodenkami</t>
  </si>
  <si>
    <t>Szortami</t>
  </si>
  <si>
    <t>Kąpielowe Dwuczęściowe</t>
  </si>
  <si>
    <t>Kostium</t>
  </si>
  <si>
    <t>Kąpielowy Sportowy</t>
  </si>
  <si>
    <t>Kąpielowe Push Jednoczesciowe</t>
  </si>
  <si>
    <t>Kąpielowy Czarny</t>
  </si>
  <si>
    <t>Kąpielowe Sportowe</t>
  </si>
  <si>
    <t>Kąpielowe Sportowe Dwuczesciowe</t>
  </si>
  <si>
    <t>Kąpielowy Damski</t>
  </si>
  <si>
    <t>Strój</t>
  </si>
  <si>
    <t>Kąpielowe Sklep</t>
  </si>
  <si>
    <t>Dwuczęściowy Strój</t>
  </si>
  <si>
    <t>Kąpielowe Sportowe Jednoczesciowe</t>
  </si>
  <si>
    <t>Kąpielowy Sportowy Dwuczesciowy</t>
  </si>
  <si>
    <t>Kąpielowe 2015</t>
  </si>
  <si>
    <t>Strojami Kąpielowymi</t>
  </si>
  <si>
    <t>Bikini</t>
  </si>
  <si>
    <t>Stroju Kąpielowego</t>
  </si>
  <si>
    <t>Kąpielowych</t>
  </si>
  <si>
    <t>Kostiumy</t>
  </si>
  <si>
    <t>Kąpielowy</t>
  </si>
  <si>
    <t>Stroju Kąpielowego Dol</t>
  </si>
  <si>
    <t>Majtki Kąpielowe</t>
  </si>
  <si>
    <t>Kąpielowe Warszawa</t>
  </si>
  <si>
    <t>Stroje Kąpielowe Krakow</t>
  </si>
  <si>
    <t>Niezgrupowane słowa kluczowe</t>
  </si>
  <si>
    <t>Calzedonia Stroje</t>
  </si>
  <si>
    <t>Hm Stroje</t>
  </si>
  <si>
    <t>Szorty Kąpielowe</t>
  </si>
  <si>
    <t>Damskie Jednoczęściowe</t>
  </si>
  <si>
    <t>Wysokim Stanem</t>
  </si>
  <si>
    <t>Super Push</t>
  </si>
  <si>
    <t>Kąpielowe H&amp;m</t>
  </si>
  <si>
    <t>Spodenki Kąpielowe</t>
  </si>
  <si>
    <t>Sukienka</t>
  </si>
  <si>
    <t>Bikini Strój</t>
  </si>
  <si>
    <t>Neonowe</t>
  </si>
  <si>
    <t>Biustonosze</t>
  </si>
  <si>
    <t>Damska</t>
  </si>
  <si>
    <t>Kąpielowe Rozmiar</t>
  </si>
  <si>
    <t>Kąpielowy H&amp;m</t>
  </si>
  <si>
    <t>Hm Kurtki</t>
  </si>
  <si>
    <t>Hm Koszule</t>
  </si>
  <si>
    <t>Hm Sukienki</t>
  </si>
  <si>
    <t>Push Up</t>
  </si>
  <si>
    <t>Plażowe</t>
  </si>
  <si>
    <t>Hm</t>
  </si>
  <si>
    <t>H&amp;m</t>
  </si>
  <si>
    <t>Damskie Hm</t>
  </si>
  <si>
    <t>Campaign Negative BROAD</t>
  </si>
  <si>
    <t>R4</t>
  </si>
  <si>
    <t>R3</t>
  </si>
  <si>
    <t>R2</t>
  </si>
  <si>
    <t>R1</t>
  </si>
  <si>
    <t>Wzrost/Spadek</t>
  </si>
  <si>
    <t>AdGroup</t>
  </si>
  <si>
    <t>AdGroupUnique</t>
  </si>
  <si>
    <t>SumaOstatnie12MC</t>
  </si>
  <si>
    <t>Kubeł</t>
  </si>
  <si>
    <t>Wyliczona Średnia Ilość Wyszukiwań</t>
  </si>
  <si>
    <t>Wzrost (średnia roczna za ostatnie 4 lata)</t>
  </si>
  <si>
    <t>Spadek (średnia roczna za ostatnie 4 lata)</t>
  </si>
  <si>
    <t>minz</t>
  </si>
  <si>
    <t>maxz</t>
  </si>
  <si>
    <t>deklarowane-wyszukiwania</t>
  </si>
  <si>
    <t>Suma minimum</t>
  </si>
  <si>
    <t>Suma maksimum</t>
  </si>
  <si>
    <t>Deklarowana suma</t>
  </si>
  <si>
    <t>Minimum%</t>
  </si>
  <si>
    <t>Maksimum%</t>
  </si>
  <si>
    <t>Searches: Jun 2019</t>
  </si>
  <si>
    <t>Ratio</t>
  </si>
  <si>
    <t>Ilość fraz w Grupie</t>
  </si>
  <si>
    <t>Wyliczona Prognozowana Ilość Wyświetleń dla Grupy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</si>
</sst>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0" xfId="0" applyFill="1"/>
    <xf numFmtId="9" fontId="0" fillId="0" borderId="0" xfId="0" applyNumberFormat="1"/>
    <xf numFmtId="6" fontId="0" fillId="0" borderId="0" xfId="0" applyNumberFormat="1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1" applyFont="1"/>
    <xf numFmtId="9" fontId="2" fillId="0" borderId="0" xfId="1" applyFont="1"/>
    <xf numFmtId="10" fontId="0" fillId="0" borderId="0" xfId="1" applyNumberFormat="1" applyFont="1"/>
  </cellXfs>
  <cellStyles count="2">
    <cellStyle name="Normalny" xfId="0" builtinId="0"/>
    <cellStyle name="Procentowy" xfId="1" builtinId="5"/>
  </cellStyles>
  <dxfs count="2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indexed="64"/>
          <bgColor rgb="FFFFFF00"/>
        </patternFill>
      </fill>
    </dxf>
    <dxf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Rozstrzał</a:t>
            </a:r>
            <a:r>
              <a:rPr lang="pl-PL" baseline="0"/>
              <a:t> ilości wyszukiwań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'PSK-kubły'!$G$1</c:f>
              <c:strCache>
                <c:ptCount val="1"/>
                <c:pt idx="0">
                  <c:v>minz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'PSK-kubły'!$F$2:$F$58</c:f>
              <c:numCache>
                <c:formatCode>General</c:formatCode>
                <c:ptCount val="57"/>
                <c:pt idx="0">
                  <c:v>0</c:v>
                </c:pt>
                <c:pt idx="1">
                  <c:v>3610</c:v>
                </c:pt>
                <c:pt idx="2">
                  <c:v>3180</c:v>
                </c:pt>
                <c:pt idx="3">
                  <c:v>4380</c:v>
                </c:pt>
                <c:pt idx="4">
                  <c:v>4080</c:v>
                </c:pt>
                <c:pt idx="5">
                  <c:v>4650</c:v>
                </c:pt>
                <c:pt idx="6">
                  <c:v>5810</c:v>
                </c:pt>
                <c:pt idx="7">
                  <c:v>6660</c:v>
                </c:pt>
                <c:pt idx="8">
                  <c:v>7590</c:v>
                </c:pt>
                <c:pt idx="9">
                  <c:v>8400</c:v>
                </c:pt>
                <c:pt idx="10">
                  <c:v>12070</c:v>
                </c:pt>
                <c:pt idx="11">
                  <c:v>9240</c:v>
                </c:pt>
                <c:pt idx="12">
                  <c:v>12740</c:v>
                </c:pt>
                <c:pt idx="13">
                  <c:v>12480</c:v>
                </c:pt>
                <c:pt idx="14">
                  <c:v>8190</c:v>
                </c:pt>
                <c:pt idx="15">
                  <c:v>10560</c:v>
                </c:pt>
                <c:pt idx="16">
                  <c:v>7670</c:v>
                </c:pt>
                <c:pt idx="17">
                  <c:v>17280</c:v>
                </c:pt>
                <c:pt idx="18">
                  <c:v>8800</c:v>
                </c:pt>
                <c:pt idx="19">
                  <c:v>17000</c:v>
                </c:pt>
                <c:pt idx="20">
                  <c:v>16900</c:v>
                </c:pt>
                <c:pt idx="21">
                  <c:v>9600</c:v>
                </c:pt>
                <c:pt idx="22">
                  <c:v>15200</c:v>
                </c:pt>
                <c:pt idx="23">
                  <c:v>16800</c:v>
                </c:pt>
                <c:pt idx="24">
                  <c:v>31900</c:v>
                </c:pt>
                <c:pt idx="25">
                  <c:v>14400</c:v>
                </c:pt>
                <c:pt idx="26">
                  <c:v>13200</c:v>
                </c:pt>
                <c:pt idx="27">
                  <c:v>21600</c:v>
                </c:pt>
                <c:pt idx="28">
                  <c:v>26400</c:v>
                </c:pt>
                <c:pt idx="29">
                  <c:v>24300</c:v>
                </c:pt>
                <c:pt idx="30">
                  <c:v>19800</c:v>
                </c:pt>
                <c:pt idx="31">
                  <c:v>12100</c:v>
                </c:pt>
                <c:pt idx="32">
                  <c:v>59200</c:v>
                </c:pt>
                <c:pt idx="33">
                  <c:v>54300</c:v>
                </c:pt>
                <c:pt idx="34">
                  <c:v>27100</c:v>
                </c:pt>
                <c:pt idx="35">
                  <c:v>33100</c:v>
                </c:pt>
                <c:pt idx="36">
                  <c:v>81000</c:v>
                </c:pt>
                <c:pt idx="37">
                  <c:v>49500</c:v>
                </c:pt>
                <c:pt idx="38">
                  <c:v>0</c:v>
                </c:pt>
                <c:pt idx="39">
                  <c:v>148000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'PSK-kubły'!$G$2:$G$58</c:f>
              <c:numCache>
                <c:formatCode>General</c:formatCode>
                <c:ptCount val="57"/>
                <c:pt idx="0">
                  <c:v>0</c:v>
                </c:pt>
                <c:pt idx="1">
                  <c:v>1805</c:v>
                </c:pt>
                <c:pt idx="2">
                  <c:v>2385</c:v>
                </c:pt>
                <c:pt idx="3">
                  <c:v>3650</c:v>
                </c:pt>
                <c:pt idx="4">
                  <c:v>3570</c:v>
                </c:pt>
                <c:pt idx="5">
                  <c:v>4185</c:v>
                </c:pt>
                <c:pt idx="6">
                  <c:v>4980</c:v>
                </c:pt>
                <c:pt idx="7">
                  <c:v>5920</c:v>
                </c:pt>
                <c:pt idx="8">
                  <c:v>6900</c:v>
                </c:pt>
                <c:pt idx="9">
                  <c:v>7500</c:v>
                </c:pt>
                <c:pt idx="10">
                  <c:v>11005</c:v>
                </c:pt>
                <c:pt idx="11">
                  <c:v>8360</c:v>
                </c:pt>
                <c:pt idx="12">
                  <c:v>11515</c:v>
                </c:pt>
                <c:pt idx="13">
                  <c:v>11310</c:v>
                </c:pt>
                <c:pt idx="14">
                  <c:v>7455</c:v>
                </c:pt>
                <c:pt idx="15">
                  <c:v>9570</c:v>
                </c:pt>
                <c:pt idx="16">
                  <c:v>6955</c:v>
                </c:pt>
                <c:pt idx="17">
                  <c:v>15720</c:v>
                </c:pt>
                <c:pt idx="18">
                  <c:v>8000</c:v>
                </c:pt>
                <c:pt idx="19">
                  <c:v>15980</c:v>
                </c:pt>
                <c:pt idx="20">
                  <c:v>14950</c:v>
                </c:pt>
                <c:pt idx="21">
                  <c:v>8700</c:v>
                </c:pt>
                <c:pt idx="22">
                  <c:v>14000</c:v>
                </c:pt>
                <c:pt idx="23">
                  <c:v>15050</c:v>
                </c:pt>
                <c:pt idx="24">
                  <c:v>29150</c:v>
                </c:pt>
                <c:pt idx="25">
                  <c:v>13000</c:v>
                </c:pt>
                <c:pt idx="26">
                  <c:v>12000</c:v>
                </c:pt>
                <c:pt idx="27">
                  <c:v>19600</c:v>
                </c:pt>
                <c:pt idx="28">
                  <c:v>24000</c:v>
                </c:pt>
                <c:pt idx="29">
                  <c:v>22050</c:v>
                </c:pt>
                <c:pt idx="30">
                  <c:v>18000</c:v>
                </c:pt>
                <c:pt idx="31">
                  <c:v>11000</c:v>
                </c:pt>
                <c:pt idx="32">
                  <c:v>53800</c:v>
                </c:pt>
                <c:pt idx="33">
                  <c:v>49350</c:v>
                </c:pt>
                <c:pt idx="34">
                  <c:v>22600</c:v>
                </c:pt>
                <c:pt idx="35">
                  <c:v>30100</c:v>
                </c:pt>
                <c:pt idx="36">
                  <c:v>73600</c:v>
                </c:pt>
                <c:pt idx="37">
                  <c:v>45000</c:v>
                </c:pt>
                <c:pt idx="38">
                  <c:v>0</c:v>
                </c:pt>
                <c:pt idx="39">
                  <c:v>134500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94-436F-841A-6E37BB9FDD28}"/>
            </c:ext>
          </c:extLst>
        </c:ser>
        <c:ser>
          <c:idx val="1"/>
          <c:order val="1"/>
          <c:tx>
            <c:strRef>
              <c:f>'PSK-kubły'!$H$1</c:f>
              <c:strCache>
                <c:ptCount val="1"/>
                <c:pt idx="0">
                  <c:v>maxz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'PSK-kubły'!$F$2:$F$58</c:f>
              <c:numCache>
                <c:formatCode>General</c:formatCode>
                <c:ptCount val="57"/>
                <c:pt idx="0">
                  <c:v>0</c:v>
                </c:pt>
                <c:pt idx="1">
                  <c:v>3610</c:v>
                </c:pt>
                <c:pt idx="2">
                  <c:v>3180</c:v>
                </c:pt>
                <c:pt idx="3">
                  <c:v>4380</c:v>
                </c:pt>
                <c:pt idx="4">
                  <c:v>4080</c:v>
                </c:pt>
                <c:pt idx="5">
                  <c:v>4650</c:v>
                </c:pt>
                <c:pt idx="6">
                  <c:v>5810</c:v>
                </c:pt>
                <c:pt idx="7">
                  <c:v>6660</c:v>
                </c:pt>
                <c:pt idx="8">
                  <c:v>7590</c:v>
                </c:pt>
                <c:pt idx="9">
                  <c:v>8400</c:v>
                </c:pt>
                <c:pt idx="10">
                  <c:v>12070</c:v>
                </c:pt>
                <c:pt idx="11">
                  <c:v>9240</c:v>
                </c:pt>
                <c:pt idx="12">
                  <c:v>12740</c:v>
                </c:pt>
                <c:pt idx="13">
                  <c:v>12480</c:v>
                </c:pt>
                <c:pt idx="14">
                  <c:v>8190</c:v>
                </c:pt>
                <c:pt idx="15">
                  <c:v>10560</c:v>
                </c:pt>
                <c:pt idx="16">
                  <c:v>7670</c:v>
                </c:pt>
                <c:pt idx="17">
                  <c:v>17280</c:v>
                </c:pt>
                <c:pt idx="18">
                  <c:v>8800</c:v>
                </c:pt>
                <c:pt idx="19">
                  <c:v>17000</c:v>
                </c:pt>
                <c:pt idx="20">
                  <c:v>16900</c:v>
                </c:pt>
                <c:pt idx="21">
                  <c:v>9600</c:v>
                </c:pt>
                <c:pt idx="22">
                  <c:v>15200</c:v>
                </c:pt>
                <c:pt idx="23">
                  <c:v>16800</c:v>
                </c:pt>
                <c:pt idx="24">
                  <c:v>31900</c:v>
                </c:pt>
                <c:pt idx="25">
                  <c:v>14400</c:v>
                </c:pt>
                <c:pt idx="26">
                  <c:v>13200</c:v>
                </c:pt>
                <c:pt idx="27">
                  <c:v>21600</c:v>
                </c:pt>
                <c:pt idx="28">
                  <c:v>26400</c:v>
                </c:pt>
                <c:pt idx="29">
                  <c:v>24300</c:v>
                </c:pt>
                <c:pt idx="30">
                  <c:v>19800</c:v>
                </c:pt>
                <c:pt idx="31">
                  <c:v>12100</c:v>
                </c:pt>
                <c:pt idx="32">
                  <c:v>59200</c:v>
                </c:pt>
                <c:pt idx="33">
                  <c:v>54300</c:v>
                </c:pt>
                <c:pt idx="34">
                  <c:v>27100</c:v>
                </c:pt>
                <c:pt idx="35">
                  <c:v>33100</c:v>
                </c:pt>
                <c:pt idx="36">
                  <c:v>81000</c:v>
                </c:pt>
                <c:pt idx="37">
                  <c:v>49500</c:v>
                </c:pt>
                <c:pt idx="38">
                  <c:v>0</c:v>
                </c:pt>
                <c:pt idx="39">
                  <c:v>148000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'PSK-kubły'!$H$2:$H$58</c:f>
              <c:numCache>
                <c:formatCode>General</c:formatCode>
                <c:ptCount val="57"/>
                <c:pt idx="0">
                  <c:v>20</c:v>
                </c:pt>
                <c:pt idx="1">
                  <c:v>5415</c:v>
                </c:pt>
                <c:pt idx="2">
                  <c:v>3975</c:v>
                </c:pt>
                <c:pt idx="3">
                  <c:v>5110</c:v>
                </c:pt>
                <c:pt idx="4">
                  <c:v>4590</c:v>
                </c:pt>
                <c:pt idx="5">
                  <c:v>5580</c:v>
                </c:pt>
                <c:pt idx="6">
                  <c:v>6640</c:v>
                </c:pt>
                <c:pt idx="7">
                  <c:v>7400</c:v>
                </c:pt>
                <c:pt idx="8">
                  <c:v>8625</c:v>
                </c:pt>
                <c:pt idx="9">
                  <c:v>9300</c:v>
                </c:pt>
                <c:pt idx="10">
                  <c:v>13490</c:v>
                </c:pt>
                <c:pt idx="11">
                  <c:v>10340</c:v>
                </c:pt>
                <c:pt idx="12">
                  <c:v>14210</c:v>
                </c:pt>
                <c:pt idx="13">
                  <c:v>13845</c:v>
                </c:pt>
                <c:pt idx="14">
                  <c:v>9135</c:v>
                </c:pt>
                <c:pt idx="15">
                  <c:v>11770</c:v>
                </c:pt>
                <c:pt idx="16">
                  <c:v>8515</c:v>
                </c:pt>
                <c:pt idx="17">
                  <c:v>19200</c:v>
                </c:pt>
                <c:pt idx="18">
                  <c:v>9400</c:v>
                </c:pt>
                <c:pt idx="19">
                  <c:v>19550</c:v>
                </c:pt>
                <c:pt idx="20">
                  <c:v>18850</c:v>
                </c:pt>
                <c:pt idx="21">
                  <c:v>10500</c:v>
                </c:pt>
                <c:pt idx="22">
                  <c:v>17200</c:v>
                </c:pt>
                <c:pt idx="23">
                  <c:v>18550</c:v>
                </c:pt>
                <c:pt idx="24">
                  <c:v>35750</c:v>
                </c:pt>
                <c:pt idx="25">
                  <c:v>16000</c:v>
                </c:pt>
                <c:pt idx="26">
                  <c:v>14700</c:v>
                </c:pt>
                <c:pt idx="27">
                  <c:v>24000</c:v>
                </c:pt>
                <c:pt idx="28">
                  <c:v>29400</c:v>
                </c:pt>
                <c:pt idx="29">
                  <c:v>27000</c:v>
                </c:pt>
                <c:pt idx="30">
                  <c:v>22000</c:v>
                </c:pt>
                <c:pt idx="31">
                  <c:v>13450</c:v>
                </c:pt>
                <c:pt idx="32">
                  <c:v>65800</c:v>
                </c:pt>
                <c:pt idx="33">
                  <c:v>67800</c:v>
                </c:pt>
                <c:pt idx="34">
                  <c:v>30100</c:v>
                </c:pt>
                <c:pt idx="35">
                  <c:v>36800</c:v>
                </c:pt>
                <c:pt idx="36">
                  <c:v>90000</c:v>
                </c:pt>
                <c:pt idx="37">
                  <c:v>55000</c:v>
                </c:pt>
                <c:pt idx="38">
                  <c:v>0</c:v>
                </c:pt>
                <c:pt idx="39">
                  <c:v>164500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94-436F-841A-6E37BB9FD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915503"/>
        <c:axId val="1643920911"/>
      </c:scatterChart>
      <c:valAx>
        <c:axId val="164391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43920911"/>
        <c:crosses val="autoZero"/>
        <c:crossBetween val="midCat"/>
      </c:valAx>
      <c:valAx>
        <c:axId val="164392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43915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9525</xdr:rowOff>
    </xdr:from>
    <xdr:to>
      <xdr:col>20</xdr:col>
      <xdr:colOff>295275</xdr:colOff>
      <xdr:row>28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preserveSortFilterLayout="0" nextId="6" unboundColumnsRight="2">
    <queryTableFields count="5">
      <queryTableField id="1" name="Keyword" tableColumnId="18"/>
      <queryTableField id="2" name="AdGroup" tableColumnId="19"/>
      <queryTableField id="3" name="Searches: Jun 2018" tableColumnId="20"/>
      <queryTableField id="4" dataBound="0" tableColumnId="21"/>
      <queryTableField id="5" dataBound="0" tableColumnId="22"/>
    </queryTableFields>
  </queryTableRefresh>
</queryTable>
</file>

<file path=xl/queryTables/queryTable2.xml><?xml version="1.0" encoding="utf-8"?>
<queryTable xmlns="http://schemas.openxmlformats.org/spreadsheetml/2006/main" name="ExternalData_1" connectionId="4" autoFormatId="0" applyNumberFormats="0" applyBorderFormats="0" applyFontFormats="1" applyPatternFormats="1" applyAlignmentFormats="0" applyWidthHeightFormats="0">
  <queryTableRefresh preserveSortFilterLayout="0" nextId="6" unboundColumnsRight="4">
    <queryTableFields count="5">
      <queryTableField id="1" name="AdGroupUnique" tableColumnId="3"/>
      <queryTableField id="2" dataBound="0" tableColumnId="4"/>
      <queryTableField id="3" dataBound="0" tableColumnId="5"/>
      <queryTableField id="4" dataBound="0" tableColumnId="6"/>
      <queryTableField id="5" dataBound="0" tableColumnId="7"/>
    </queryTableFields>
  </queryTableRefresh>
</queryTable>
</file>

<file path=xl/queryTables/queryTable3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Keyword" tableColumnId="21"/>
      <queryTableField id="2" name="Competition (indexed value)" tableColumnId="22"/>
      <queryTableField id="3" name="Wyliczona Średnia Ilość Wyszukiwań" tableColumnId="23"/>
      <queryTableField id="4" name="Wzrost (średnia roczna za ostatnie 4 lata)" tableColumnId="24"/>
      <queryTableField id="5" name="AdGroup" tableColumnId="25"/>
    </queryTableFields>
  </queryTableRefresh>
</queryTable>
</file>

<file path=xl/queryTables/queryTable4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Keyword" tableColumnId="21"/>
      <queryTableField id="2" name="Competition (indexed value)" tableColumnId="22"/>
      <queryTableField id="3" name="Wyliczona Średnia Ilość Wyszukiwań" tableColumnId="23"/>
      <queryTableField id="4" name="Spadek (średnia roczna za ostatnie 4 lata)" tableColumnId="24"/>
      <queryTableField id="5" name="AdGroup" tableColumnId="2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keyword_stats" displayName="keyword_stats" ref="A1:BO1545" totalsRowShown="0">
  <autoFilter ref="A1:BO1545"/>
  <sortState ref="A2:BN1545">
    <sortCondition ref="A1:A1545"/>
  </sortState>
  <tableColumns count="67">
    <tableColumn id="1" name="Keyword"/>
    <tableColumn id="2" name="Currency"/>
    <tableColumn id="3" name="Segmentation"/>
    <tableColumn id="4" name="Avg. monthly searches" dataDxfId="28"/>
    <tableColumn id="5" name="Competition"/>
    <tableColumn id="6" name="Competition (indexed value)"/>
    <tableColumn id="7" name="Top of page bid (low range)"/>
    <tableColumn id="8" name="Top of page bid (high range)"/>
    <tableColumn id="9" name="Ad impression share"/>
    <tableColumn id="10" name="Organic average position"/>
    <tableColumn id="11" name="Organic impression share"/>
    <tableColumn id="12" name="In Account"/>
    <tableColumn id="13" name="Searches: Apr 2015"/>
    <tableColumn id="14" name="Searches: May 2015"/>
    <tableColumn id="15" name="Searches: Jun 2015"/>
    <tableColumn id="16" name="Searches: Jul 2015"/>
    <tableColumn id="17" name="Searches: Aug 2015"/>
    <tableColumn id="18" name="Searches: Sep 2015"/>
    <tableColumn id="19" name="Searches: Oct 2015"/>
    <tableColumn id="20" name="Searches: Nov 2015"/>
    <tableColumn id="21" name="Searches: Dec 2015"/>
    <tableColumn id="22" name="Searches: Jan 2016"/>
    <tableColumn id="23" name="Searches: Feb 2016"/>
    <tableColumn id="24" name="Searches: Mar 2016"/>
    <tableColumn id="25" name="Searches: Apr 2016"/>
    <tableColumn id="26" name="Searches: May 2016"/>
    <tableColumn id="27" name="Searches: Jun 2016"/>
    <tableColumn id="28" name="Searches: Jul 2016"/>
    <tableColumn id="29" name="Searches: Aug 2016"/>
    <tableColumn id="30" name="Searches: Sep 2016"/>
    <tableColumn id="31" name="Searches: Oct 2016"/>
    <tableColumn id="32" name="Searches: Nov 2016"/>
    <tableColumn id="33" name="Searches: Dec 2016"/>
    <tableColumn id="34" name="Searches: Jan 2017"/>
    <tableColumn id="35" name="Searches: Feb 2017"/>
    <tableColumn id="36" name="Searches: Mar 2017"/>
    <tableColumn id="37" name="Searches: Apr 2017"/>
    <tableColumn id="38" name="Searches: May 2017"/>
    <tableColumn id="39" name="Searches: Jun 2017"/>
    <tableColumn id="40" name="Searches: Jul 2017"/>
    <tableColumn id="41" name="Searches: Aug 2017"/>
    <tableColumn id="42" name="Searches: Sep 2017"/>
    <tableColumn id="43" name="Searches: Oct 2017"/>
    <tableColumn id="44" name="Searches: Nov 2017"/>
    <tableColumn id="45" name="Searches: Dec 2017"/>
    <tableColumn id="46" name="Searches: Jan 2018"/>
    <tableColumn id="47" name="Searches: Feb 2018"/>
    <tableColumn id="48" name="Searches: Mar 2018"/>
    <tableColumn id="49" name="Searches: Apr 2018"/>
    <tableColumn id="50" name="Searches: May 2018"/>
    <tableColumn id="51" name="Searches: Jun 2018"/>
    <tableColumn id="52" name="Searches: Jul 2018"/>
    <tableColumn id="53" name="Searches: Aug 2018"/>
    <tableColumn id="54" name="Searches: Sep 2018"/>
    <tableColumn id="55" name="Searches: Oct 2018"/>
    <tableColumn id="56" name="Searches: Nov 2018"/>
    <tableColumn id="57" name="Searches: Dec 2018"/>
    <tableColumn id="58" name="Searches: Jan 2019"/>
    <tableColumn id="59" name="Searches: Feb 2019"/>
    <tableColumn id="60" name="Searches: Mar 2019"/>
    <tableColumn id="61" name="R4" dataDxfId="27">
      <calculatedColumnFormula>AVERAGE(keyword_stats[[#This Row],[Searches: Apr 2015]:[Searches: Mar 2016]])</calculatedColumnFormula>
    </tableColumn>
    <tableColumn id="62" name="R3" dataDxfId="26">
      <calculatedColumnFormula>AVERAGE(keyword_stats[[#This Row],[Searches: Apr 2016]:[Searches: Mar 2017]])</calculatedColumnFormula>
    </tableColumn>
    <tableColumn id="63" name="R2" dataDxfId="25">
      <calculatedColumnFormula>AVERAGE(keyword_stats[[#This Row],[Searches: Apr 2017]:[Searches: Mar 2018]])</calculatedColumnFormula>
    </tableColumn>
    <tableColumn id="64" name="R1" dataDxfId="24">
      <calculatedColumnFormula>AVERAGE(keyword_stats[[#This Row],[Searches: Apr 2018]:[Searches: Mar 2019]])</calculatedColumnFormula>
    </tableColumn>
    <tableColumn id="70" name="SumaOstatnie12MC" dataDxfId="23">
      <calculatedColumnFormula>SUM(keyword_stats[[#This Row],[Searches: Apr 2018]:[Searches: Mar 2019]])</calculatedColumnFormula>
    </tableColumn>
    <tableColumn id="66" name="Wzrost/Spadek" dataDxfId="22">
      <calculatedColumnFormula>keyword_stats[[#This Row],[R1]]-keyword_stats[[#This Row],[R4]]</calculatedColumnFormula>
    </tableColumn>
    <tableColumn id="69" name="AdGroup" dataDxfId="21">
      <calculatedColumnFormula>INDEX('keyword-forecasts'!G:K,MATCH(keyword_stats[[#This Row],[Keyword]],'keyword-forecasts'!K:K,0),1)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J58" totalsRowShown="0">
  <autoFilter ref="A1:J58"/>
  <tableColumns count="10">
    <tableColumn id="1" name="Kubeł" dataDxfId="20"/>
    <tableColumn id="2" name="środek">
      <calculatedColumnFormula>(A2-A1)/2+A1</calculatedColumnFormula>
    </tableColumn>
    <tableColumn id="3" name="min"/>
    <tableColumn id="4" name="max"/>
    <tableColumn id="5" name="ilość fraz" dataDxfId="19">
      <calculatedColumnFormula>COUNTIF('keyword-stats'!D:D,A2)</calculatedColumnFormula>
    </tableColumn>
    <tableColumn id="9" name="deklarowane-wyszukiwania" dataDxfId="18">
      <calculatedColumnFormula>Table6[[#This Row],[min]]*Table6[[#This Row],[ilość fraz]]</calculatedColumnFormula>
    </tableColumn>
    <tableColumn id="6" name="minz"/>
    <tableColumn id="7" name="maxz"/>
    <tableColumn id="10" name="Minimum%">
      <calculatedColumnFormula>Table6[[#This Row],[minz]]/Table6[[#This Row],[deklarowane-wyszukiwania]]-1</calculatedColumnFormula>
    </tableColumn>
    <tableColumn id="11" name="Maksimum%">
      <calculatedColumnFormula>H3/F3-1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0" name="keyword_stats_2" displayName="keyword_stats_2" ref="A1:E1545" tableType="queryTable" totalsRowShown="0">
  <autoFilter ref="A1:E1545"/>
  <sortState ref="A2:D1545">
    <sortCondition descending="1" ref="D1:D1545"/>
  </sortState>
  <tableColumns count="5">
    <tableColumn id="18" uniqueName="18" name="Keyword" queryTableFieldId="1" dataDxfId="17"/>
    <tableColumn id="19" uniqueName="19" name="AdGroup" queryTableFieldId="2" dataDxfId="16"/>
    <tableColumn id="20" uniqueName="20" name="Searches: Jun 2018" queryTableFieldId="3" dataDxfId="15"/>
    <tableColumn id="21" uniqueName="21" name="Searches: Jun 2019" queryTableFieldId="4"/>
    <tableColumn id="22" uniqueName="22" name="Ratio" queryTableFieldId="5" dataDxfId="14">
      <calculatedColumnFormula>keyword_stats_2[[#This Row],[Searches: Jun 2019]]/keyword_stats_2[[#This Row],[Searches: Jun 2018]]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1" name="unikalne_grupy" displayName="unikalne_grupy" ref="A1:E141" tableType="queryTable" totalsRowShown="0">
  <autoFilter ref="A1:E141"/>
  <sortState ref="A2:C141">
    <sortCondition descending="1" ref="C1:C141"/>
  </sortState>
  <tableColumns count="5">
    <tableColumn id="3" uniqueName="3" name="AdGroupUnique" queryTableFieldId="1"/>
    <tableColumn id="4" uniqueName="4" name="Ilość fraz w Grupie" queryTableFieldId="2" dataDxfId="13">
      <calculatedColumnFormula>COUNTIF('keyword-stats'!BO:BO,unikalne_grupy[[#This Row],[AdGroupUnique]])</calculatedColumnFormula>
    </tableColumn>
    <tableColumn id="5" uniqueName="5" name="Wyliczona Średnia Ilość Wyszukiwań" queryTableFieldId="3" dataDxfId="12">
      <calculatedColumnFormula>SUMIF('keyword-stats'!BO:BO,unikalne_grupy[[#This Row],[AdGroupUnique]],'keyword-stats'!BL:BL)</calculatedColumnFormula>
    </tableColumn>
    <tableColumn id="6" uniqueName="6" name="Wyliczona Prognozowana Ilość Wyświetleń dla Grupy" queryTableFieldId="4" dataDxfId="11">
      <calculatedColumnFormula>SUMIF('PSK-wyszukiwania-prognoza'!B:B,unikalne_grupy[[#This Row],[AdGroupUnique]],'PSK-wyszukiwania-prognoza'!D:D)</calculatedColumnFormula>
    </tableColumn>
    <tableColumn id="7" uniqueName="7" name="Ratio" queryTableFieldId="5" dataDxfId="10">
      <calculatedColumnFormula>unikalne_grupy[[#This Row],[Wyliczona Prognozowana Ilość Wyświetleń dla Grupy]]/unikalne_grupy[[#This Row],[Wyliczona Średnia Ilość Wyszukiwań]]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7" name="frazy_trend_wzrostowy" displayName="frazy_trend_wzrostowy" ref="A1:E1154" tableType="queryTable" totalsRowShown="0">
  <autoFilter ref="A1:E1154"/>
  <tableColumns count="5">
    <tableColumn id="21" uniqueName="21" name="Keyword" queryTableFieldId="1" dataDxfId="9"/>
    <tableColumn id="22" uniqueName="22" name="Competition (indexed value)" queryTableFieldId="2" dataDxfId="8"/>
    <tableColumn id="23" uniqueName="23" name="Wyliczona Średnia Ilość Wyszukiwań" queryTableFieldId="3" dataDxfId="7"/>
    <tableColumn id="24" uniqueName="24" name="Wzrost (średnia roczna za ostatnie 4 lata)" queryTableFieldId="4" dataDxfId="6"/>
    <tableColumn id="25" uniqueName="25" name="AdGroup" queryTableFieldId="5" dataDxfId="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8" name="frazy_trend_spadkowy" displayName="frazy_trend_spadkowy" ref="A1:E342" tableType="queryTable" totalsRowShown="0">
  <autoFilter ref="A1:E342"/>
  <tableColumns count="5">
    <tableColumn id="21" uniqueName="21" name="Keyword" queryTableFieldId="1" dataDxfId="4"/>
    <tableColumn id="22" uniqueName="22" name="Competition (indexed value)" queryTableFieldId="2" dataDxfId="3"/>
    <tableColumn id="23" uniqueName="23" name="Wyliczona Średnia Ilość Wyszukiwań" queryTableFieldId="3" dataDxfId="2"/>
    <tableColumn id="24" uniqueName="24" name="Spadek (średnia roczna za ostatnie 4 lata)" queryTableFieldId="4" dataDxfId="1"/>
    <tableColumn id="25" uniqueName="25" name="AdGroup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O1545"/>
  <sheetViews>
    <sheetView tabSelected="1" workbookViewId="0"/>
  </sheetViews>
  <sheetFormatPr defaultRowHeight="15" x14ac:dyDescent="0.25"/>
  <cols>
    <col min="1" max="1" width="47.7109375" bestFit="1" customWidth="1"/>
    <col min="2" max="2" width="11" customWidth="1"/>
    <col min="3" max="3" width="23" customWidth="1"/>
    <col min="4" max="4" width="23" style="8" customWidth="1"/>
    <col min="5" max="6" width="28.7109375" customWidth="1"/>
    <col min="7" max="8" width="27.85546875" customWidth="1"/>
    <col min="9" max="9" width="25.42578125" customWidth="1"/>
    <col min="10" max="10" width="25" customWidth="1"/>
    <col min="11" max="11" width="25.42578125" customWidth="1"/>
    <col min="12" max="12" width="12.42578125" customWidth="1"/>
    <col min="13" max="13" width="19.85546875" customWidth="1"/>
    <col min="14" max="14" width="20.140625" customWidth="1"/>
    <col min="15" max="15" width="19.42578125" customWidth="1"/>
    <col min="16" max="16" width="18.85546875" customWidth="1"/>
    <col min="17" max="17" width="19.85546875" customWidth="1"/>
    <col min="18" max="18" width="19.7109375" customWidth="1"/>
    <col min="19" max="19" width="19.42578125" customWidth="1"/>
    <col min="20" max="20" width="20" customWidth="1"/>
    <col min="21" max="21" width="19.7109375" customWidth="1"/>
    <col min="22" max="22" width="19.28515625" customWidth="1"/>
    <col min="23" max="23" width="19.7109375" customWidth="1"/>
    <col min="24" max="24" width="19.85546875" customWidth="1"/>
    <col min="25" max="25" width="19.5703125" customWidth="1"/>
    <col min="26" max="26" width="20.140625" customWidth="1"/>
    <col min="27" max="27" width="19.42578125" customWidth="1"/>
    <col min="28" max="28" width="18.85546875" customWidth="1"/>
    <col min="29" max="29" width="19.85546875" customWidth="1"/>
    <col min="30" max="30" width="19.7109375" customWidth="1"/>
    <col min="31" max="31" width="19.42578125" customWidth="1"/>
    <col min="32" max="32" width="20" customWidth="1"/>
    <col min="33" max="33" width="19.7109375" customWidth="1"/>
    <col min="34" max="34" width="19.28515625" customWidth="1"/>
    <col min="35" max="35" width="19.7109375" customWidth="1"/>
    <col min="36" max="36" width="19.85546875" customWidth="1"/>
    <col min="37" max="37" width="19.5703125" customWidth="1"/>
    <col min="38" max="38" width="20.140625" customWidth="1"/>
    <col min="39" max="39" width="19.42578125" customWidth="1"/>
    <col min="40" max="40" width="18.85546875" customWidth="1"/>
    <col min="41" max="41" width="19.85546875" customWidth="1"/>
    <col min="42" max="42" width="19.7109375" customWidth="1"/>
    <col min="43" max="43" width="19.42578125" customWidth="1"/>
    <col min="44" max="44" width="20" customWidth="1"/>
    <col min="45" max="45" width="19.7109375" customWidth="1"/>
    <col min="46" max="46" width="19.28515625" customWidth="1"/>
    <col min="47" max="47" width="19.7109375" customWidth="1"/>
    <col min="48" max="48" width="19.85546875" customWidth="1"/>
    <col min="49" max="49" width="19.5703125" customWidth="1"/>
    <col min="50" max="50" width="20.140625" customWidth="1"/>
    <col min="51" max="51" width="19.42578125" customWidth="1"/>
    <col min="52" max="52" width="18.85546875" customWidth="1"/>
    <col min="53" max="53" width="19.85546875" customWidth="1"/>
    <col min="54" max="54" width="19.7109375" customWidth="1"/>
    <col min="55" max="55" width="19.42578125" customWidth="1"/>
    <col min="56" max="56" width="20" customWidth="1"/>
    <col min="57" max="57" width="19.7109375" customWidth="1"/>
    <col min="58" max="58" width="19.28515625" customWidth="1"/>
    <col min="59" max="59" width="19.7109375" customWidth="1"/>
    <col min="60" max="60" width="19.85546875" customWidth="1"/>
    <col min="61" max="64" width="10.5703125" style="9" bestFit="1" customWidth="1"/>
    <col min="65" max="65" width="10.5703125" style="9" customWidth="1"/>
    <col min="66" max="66" width="17" bestFit="1" customWidth="1"/>
  </cols>
  <sheetData>
    <row r="1" spans="1:67" x14ac:dyDescent="0.25">
      <c r="A1" t="s">
        <v>4</v>
      </c>
      <c r="B1" t="s">
        <v>5</v>
      </c>
      <c r="C1" t="s">
        <v>67</v>
      </c>
      <c r="D1" s="8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13</v>
      </c>
      <c r="K1" t="s">
        <v>12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81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  <c r="AH1" t="s">
        <v>90</v>
      </c>
      <c r="AI1" t="s">
        <v>91</v>
      </c>
      <c r="AJ1" t="s">
        <v>92</v>
      </c>
      <c r="AK1" t="s">
        <v>93</v>
      </c>
      <c r="AL1" t="s">
        <v>94</v>
      </c>
      <c r="AM1" t="s">
        <v>95</v>
      </c>
      <c r="AN1" t="s">
        <v>96</v>
      </c>
      <c r="AO1" t="s">
        <v>97</v>
      </c>
      <c r="AP1" t="s">
        <v>98</v>
      </c>
      <c r="AQ1" t="s">
        <v>99</v>
      </c>
      <c r="AR1" t="s">
        <v>100</v>
      </c>
      <c r="AS1" t="s">
        <v>101</v>
      </c>
      <c r="AT1" t="s">
        <v>102</v>
      </c>
      <c r="AU1" t="s">
        <v>103</v>
      </c>
      <c r="AV1" t="s">
        <v>104</v>
      </c>
      <c r="AW1" t="s">
        <v>105</v>
      </c>
      <c r="AX1" t="s">
        <v>106</v>
      </c>
      <c r="AY1" t="s">
        <v>107</v>
      </c>
      <c r="AZ1" t="s">
        <v>108</v>
      </c>
      <c r="BA1" t="s">
        <v>109</v>
      </c>
      <c r="BB1" t="s">
        <v>110</v>
      </c>
      <c r="BC1" t="s">
        <v>111</v>
      </c>
      <c r="BD1" t="s">
        <v>112</v>
      </c>
      <c r="BE1" t="s">
        <v>113</v>
      </c>
      <c r="BF1" t="s">
        <v>114</v>
      </c>
      <c r="BG1" t="s">
        <v>115</v>
      </c>
      <c r="BH1" t="s">
        <v>14</v>
      </c>
      <c r="BI1" s="9" t="s">
        <v>1839</v>
      </c>
      <c r="BJ1" s="9" t="s">
        <v>1840</v>
      </c>
      <c r="BK1" s="9" t="s">
        <v>1841</v>
      </c>
      <c r="BL1" s="9" t="s">
        <v>1842</v>
      </c>
      <c r="BM1" s="9" t="s">
        <v>1846</v>
      </c>
      <c r="BN1" t="s">
        <v>1843</v>
      </c>
      <c r="BO1" t="s">
        <v>1844</v>
      </c>
    </row>
    <row r="2" spans="1:67" x14ac:dyDescent="0.25">
      <c r="A2" t="s">
        <v>116</v>
      </c>
      <c r="B2" t="s">
        <v>15</v>
      </c>
      <c r="D2" s="8">
        <v>30</v>
      </c>
      <c r="E2" t="s">
        <v>17</v>
      </c>
      <c r="F2">
        <v>100</v>
      </c>
      <c r="G2">
        <v>0.34</v>
      </c>
      <c r="H2">
        <v>1.49</v>
      </c>
      <c r="M2">
        <v>10</v>
      </c>
      <c r="N2">
        <v>10</v>
      </c>
      <c r="O2">
        <v>40</v>
      </c>
      <c r="P2">
        <v>20</v>
      </c>
      <c r="Q2">
        <v>20</v>
      </c>
      <c r="R2">
        <v>10</v>
      </c>
      <c r="S2">
        <v>10</v>
      </c>
      <c r="T2">
        <v>10</v>
      </c>
      <c r="U2">
        <v>10</v>
      </c>
      <c r="V2">
        <v>10</v>
      </c>
      <c r="W2">
        <v>10</v>
      </c>
      <c r="X2">
        <v>10</v>
      </c>
      <c r="Y2">
        <v>10</v>
      </c>
      <c r="Z2">
        <v>30</v>
      </c>
      <c r="AA2">
        <v>30</v>
      </c>
      <c r="AB2">
        <v>30</v>
      </c>
      <c r="AC2">
        <v>20</v>
      </c>
      <c r="AD2">
        <v>10</v>
      </c>
      <c r="AE2">
        <v>10</v>
      </c>
      <c r="AF2">
        <v>10</v>
      </c>
      <c r="AG2">
        <v>10</v>
      </c>
      <c r="AH2">
        <v>10</v>
      </c>
      <c r="AI2">
        <v>10</v>
      </c>
      <c r="AJ2">
        <v>20</v>
      </c>
      <c r="AK2">
        <v>10</v>
      </c>
      <c r="AL2">
        <v>20</v>
      </c>
      <c r="AM2">
        <v>40</v>
      </c>
      <c r="AN2">
        <v>30</v>
      </c>
      <c r="AO2">
        <v>30</v>
      </c>
      <c r="AP2">
        <v>10</v>
      </c>
      <c r="AQ2">
        <v>10</v>
      </c>
      <c r="AR2">
        <v>10</v>
      </c>
      <c r="AS2">
        <v>10</v>
      </c>
      <c r="AT2">
        <v>20</v>
      </c>
      <c r="AU2">
        <v>20</v>
      </c>
      <c r="AV2">
        <v>20</v>
      </c>
      <c r="AW2">
        <v>30</v>
      </c>
      <c r="AX2">
        <v>50</v>
      </c>
      <c r="AY2">
        <v>70</v>
      </c>
      <c r="AZ2">
        <v>50</v>
      </c>
      <c r="BA2">
        <v>20</v>
      </c>
      <c r="BB2">
        <v>10</v>
      </c>
      <c r="BC2">
        <v>10</v>
      </c>
      <c r="BD2">
        <v>10</v>
      </c>
      <c r="BE2">
        <v>10</v>
      </c>
      <c r="BF2">
        <v>20</v>
      </c>
      <c r="BG2">
        <v>20</v>
      </c>
      <c r="BH2">
        <v>40</v>
      </c>
      <c r="BI2" s="9">
        <f>AVERAGE(keyword_stats[[#This Row],[Searches: Apr 2015]:[Searches: Mar 2016]])</f>
        <v>14.166666666666666</v>
      </c>
      <c r="BJ2" s="9">
        <f>AVERAGE(keyword_stats[[#This Row],[Searches: Apr 2016]:[Searches: Mar 2017]])</f>
        <v>16.666666666666668</v>
      </c>
      <c r="BK2" s="9">
        <f>AVERAGE(keyword_stats[[#This Row],[Searches: Apr 2017]:[Searches: Mar 2018]])</f>
        <v>19.166666666666668</v>
      </c>
      <c r="BL2" s="9">
        <f>AVERAGE(keyword_stats[[#This Row],[Searches: Apr 2018]:[Searches: Mar 2019]])</f>
        <v>28.333333333333332</v>
      </c>
      <c r="BM2" s="9">
        <f>SUM(keyword_stats[[#This Row],[Searches: Apr 2018]:[Searches: Mar 2019]])</f>
        <v>340</v>
      </c>
      <c r="BN2" s="9">
        <f>keyword_stats[[#This Row],[R1]]-keyword_stats[[#This Row],[R4]]</f>
        <v>14.166666666666666</v>
      </c>
      <c r="BO2" s="9" t="str">
        <f>INDEX('keyword-forecasts'!G:K,MATCH(keyword_stats[[#This Row],[Keyword]],'keyword-forecasts'!K:K,0),1)</f>
        <v>2 Częściowe</v>
      </c>
    </row>
    <row r="3" spans="1:67" x14ac:dyDescent="0.25">
      <c r="A3" t="s">
        <v>117</v>
      </c>
      <c r="B3" t="s">
        <v>15</v>
      </c>
      <c r="D3" s="8">
        <v>390</v>
      </c>
      <c r="E3" t="s">
        <v>17</v>
      </c>
      <c r="F3">
        <v>100</v>
      </c>
      <c r="G3">
        <v>0.67</v>
      </c>
      <c r="H3">
        <v>3.43</v>
      </c>
      <c r="M3">
        <v>170</v>
      </c>
      <c r="N3">
        <v>210</v>
      </c>
      <c r="O3">
        <v>260</v>
      </c>
      <c r="P3">
        <v>390</v>
      </c>
      <c r="Q3">
        <v>210</v>
      </c>
      <c r="R3">
        <v>140</v>
      </c>
      <c r="S3">
        <v>140</v>
      </c>
      <c r="T3">
        <v>170</v>
      </c>
      <c r="U3">
        <v>170</v>
      </c>
      <c r="V3">
        <v>320</v>
      </c>
      <c r="W3">
        <v>480</v>
      </c>
      <c r="X3">
        <v>390</v>
      </c>
      <c r="Y3">
        <v>320</v>
      </c>
      <c r="Z3">
        <v>320</v>
      </c>
      <c r="AA3">
        <v>720</v>
      </c>
      <c r="AB3">
        <v>720</v>
      </c>
      <c r="AC3">
        <v>480</v>
      </c>
      <c r="AD3">
        <v>320</v>
      </c>
      <c r="AE3">
        <v>320</v>
      </c>
      <c r="AF3">
        <v>260</v>
      </c>
      <c r="AG3">
        <v>210</v>
      </c>
      <c r="AH3">
        <v>390</v>
      </c>
      <c r="AI3">
        <v>320</v>
      </c>
      <c r="AJ3">
        <v>390</v>
      </c>
      <c r="AK3">
        <v>390</v>
      </c>
      <c r="AL3">
        <v>590</v>
      </c>
      <c r="AM3">
        <v>720</v>
      </c>
      <c r="AN3">
        <v>720</v>
      </c>
      <c r="AO3">
        <v>590</v>
      </c>
      <c r="AP3">
        <v>320</v>
      </c>
      <c r="AQ3">
        <v>260</v>
      </c>
      <c r="AR3">
        <v>320</v>
      </c>
      <c r="AS3">
        <v>170</v>
      </c>
      <c r="AT3">
        <v>320</v>
      </c>
      <c r="AU3">
        <v>320</v>
      </c>
      <c r="AV3">
        <v>320</v>
      </c>
      <c r="AW3">
        <v>210</v>
      </c>
      <c r="AX3">
        <v>390</v>
      </c>
      <c r="AY3">
        <v>590</v>
      </c>
      <c r="AZ3">
        <v>720</v>
      </c>
      <c r="BA3">
        <v>590</v>
      </c>
      <c r="BB3">
        <v>320</v>
      </c>
      <c r="BC3">
        <v>320</v>
      </c>
      <c r="BD3">
        <v>320</v>
      </c>
      <c r="BE3">
        <v>210</v>
      </c>
      <c r="BF3">
        <v>390</v>
      </c>
      <c r="BG3">
        <v>390</v>
      </c>
      <c r="BH3">
        <v>590</v>
      </c>
      <c r="BI3" s="9">
        <f>AVERAGE(keyword_stats[[#This Row],[Searches: Apr 2015]:[Searches: Mar 2016]])</f>
        <v>254.16666666666666</v>
      </c>
      <c r="BJ3" s="9">
        <f>AVERAGE(keyword_stats[[#This Row],[Searches: Apr 2016]:[Searches: Mar 2017]])</f>
        <v>397.5</v>
      </c>
      <c r="BK3" s="9">
        <f>AVERAGE(keyword_stats[[#This Row],[Searches: Apr 2017]:[Searches: Mar 2018]])</f>
        <v>420</v>
      </c>
      <c r="BL3" s="9">
        <f>AVERAGE(keyword_stats[[#This Row],[Searches: Apr 2018]:[Searches: Mar 2019]])</f>
        <v>420</v>
      </c>
      <c r="BM3" s="9">
        <f>SUM(keyword_stats[[#This Row],[Searches: Apr 2018]:[Searches: Mar 2019]])</f>
        <v>5040</v>
      </c>
      <c r="BN3" s="9">
        <f>keyword_stats[[#This Row],[R1]]-keyword_stats[[#This Row],[R4]]</f>
        <v>165.83333333333334</v>
      </c>
      <c r="BO3" s="9" t="str">
        <f>INDEX('keyword-forecasts'!G:K,MATCH(keyword_stats[[#This Row],[Keyword]],'keyword-forecasts'!K:K,0),1)</f>
        <v>Stroje Kąpielowe</v>
      </c>
    </row>
    <row r="4" spans="1:67" x14ac:dyDescent="0.25">
      <c r="A4" t="s">
        <v>118</v>
      </c>
      <c r="B4" t="s">
        <v>15</v>
      </c>
      <c r="D4" s="8">
        <v>1900</v>
      </c>
      <c r="E4" t="s">
        <v>17</v>
      </c>
      <c r="F4">
        <v>100</v>
      </c>
      <c r="G4">
        <v>0.27</v>
      </c>
      <c r="H4">
        <v>0.7</v>
      </c>
      <c r="M4">
        <v>720</v>
      </c>
      <c r="N4">
        <v>1300</v>
      </c>
      <c r="O4">
        <v>2400</v>
      </c>
      <c r="P4">
        <v>2400</v>
      </c>
      <c r="Q4">
        <v>1000</v>
      </c>
      <c r="R4">
        <v>260</v>
      </c>
      <c r="S4">
        <v>260</v>
      </c>
      <c r="T4">
        <v>320</v>
      </c>
      <c r="U4">
        <v>260</v>
      </c>
      <c r="V4">
        <v>720</v>
      </c>
      <c r="W4">
        <v>720</v>
      </c>
      <c r="X4">
        <v>590</v>
      </c>
      <c r="Y4">
        <v>1000</v>
      </c>
      <c r="Z4">
        <v>1600</v>
      </c>
      <c r="AA4">
        <v>2900</v>
      </c>
      <c r="AB4">
        <v>2900</v>
      </c>
      <c r="AC4">
        <v>880</v>
      </c>
      <c r="AD4">
        <v>390</v>
      </c>
      <c r="AE4">
        <v>320</v>
      </c>
      <c r="AF4">
        <v>480</v>
      </c>
      <c r="AG4">
        <v>320</v>
      </c>
      <c r="AH4">
        <v>590</v>
      </c>
      <c r="AI4">
        <v>880</v>
      </c>
      <c r="AJ4">
        <v>1000</v>
      </c>
      <c r="AK4">
        <v>1300</v>
      </c>
      <c r="AL4">
        <v>2400</v>
      </c>
      <c r="AM4">
        <v>3600</v>
      </c>
      <c r="AN4">
        <v>2900</v>
      </c>
      <c r="AO4">
        <v>1300</v>
      </c>
      <c r="AP4">
        <v>390</v>
      </c>
      <c r="AQ4">
        <v>390</v>
      </c>
      <c r="AR4">
        <v>390</v>
      </c>
      <c r="AS4">
        <v>260</v>
      </c>
      <c r="AT4">
        <v>880</v>
      </c>
      <c r="AU4">
        <v>880</v>
      </c>
      <c r="AV4">
        <v>880</v>
      </c>
      <c r="AW4">
        <v>1600</v>
      </c>
      <c r="AX4">
        <v>2900</v>
      </c>
      <c r="AY4">
        <v>4400</v>
      </c>
      <c r="AZ4">
        <v>5400</v>
      </c>
      <c r="BA4">
        <v>2900</v>
      </c>
      <c r="BB4">
        <v>590</v>
      </c>
      <c r="BC4">
        <v>390</v>
      </c>
      <c r="BD4">
        <v>480</v>
      </c>
      <c r="BE4">
        <v>390</v>
      </c>
      <c r="BF4">
        <v>880</v>
      </c>
      <c r="BG4">
        <v>1000</v>
      </c>
      <c r="BH4">
        <v>1600</v>
      </c>
      <c r="BI4" s="9">
        <f>AVERAGE(keyword_stats[[#This Row],[Searches: Apr 2015]:[Searches: Mar 2016]])</f>
        <v>912.5</v>
      </c>
      <c r="BJ4" s="9">
        <f>AVERAGE(keyword_stats[[#This Row],[Searches: Apr 2016]:[Searches: Mar 2017]])</f>
        <v>1105</v>
      </c>
      <c r="BK4" s="9">
        <f>AVERAGE(keyword_stats[[#This Row],[Searches: Apr 2017]:[Searches: Mar 2018]])</f>
        <v>1297.5</v>
      </c>
      <c r="BL4" s="9">
        <f>AVERAGE(keyword_stats[[#This Row],[Searches: Apr 2018]:[Searches: Mar 2019]])</f>
        <v>1877.5</v>
      </c>
      <c r="BM4" s="9">
        <f>SUM(keyword_stats[[#This Row],[Searches: Apr 2018]:[Searches: Mar 2019]])</f>
        <v>22530</v>
      </c>
      <c r="BN4" s="9">
        <f>keyword_stats[[#This Row],[R1]]-keyword_stats[[#This Row],[R4]]</f>
        <v>965</v>
      </c>
      <c r="BO4" s="9" t="str">
        <f>INDEX('keyword-forecasts'!G:K,MATCH(keyword_stats[[#This Row],[Keyword]],'keyword-forecasts'!K:K,0),1)</f>
        <v>Stroje Kąpielowe</v>
      </c>
    </row>
    <row r="5" spans="1:67" x14ac:dyDescent="0.25">
      <c r="A5" t="s">
        <v>119</v>
      </c>
      <c r="B5" t="s">
        <v>15</v>
      </c>
      <c r="D5" s="8">
        <v>30</v>
      </c>
      <c r="E5" t="s">
        <v>17</v>
      </c>
      <c r="F5">
        <v>100</v>
      </c>
      <c r="G5">
        <v>0.2</v>
      </c>
      <c r="H5">
        <v>0.99</v>
      </c>
      <c r="M5">
        <v>50</v>
      </c>
      <c r="N5">
        <v>70</v>
      </c>
      <c r="O5">
        <v>140</v>
      </c>
      <c r="P5">
        <v>140</v>
      </c>
      <c r="Q5">
        <v>70</v>
      </c>
      <c r="R5">
        <v>20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40</v>
      </c>
      <c r="Z5">
        <v>90</v>
      </c>
      <c r="AA5">
        <v>170</v>
      </c>
      <c r="AB5">
        <v>140</v>
      </c>
      <c r="AC5">
        <v>30</v>
      </c>
      <c r="AD5">
        <v>10</v>
      </c>
      <c r="AE5">
        <v>10</v>
      </c>
      <c r="AF5">
        <v>10</v>
      </c>
      <c r="AG5">
        <v>10</v>
      </c>
      <c r="AH5">
        <v>20</v>
      </c>
      <c r="AI5">
        <v>10</v>
      </c>
      <c r="AJ5">
        <v>10</v>
      </c>
      <c r="AK5">
        <v>40</v>
      </c>
      <c r="AL5">
        <v>90</v>
      </c>
      <c r="AM5">
        <v>140</v>
      </c>
      <c r="AN5">
        <v>40</v>
      </c>
      <c r="AO5">
        <v>10</v>
      </c>
      <c r="AP5">
        <v>10</v>
      </c>
      <c r="AQ5">
        <v>10</v>
      </c>
      <c r="AR5">
        <v>10</v>
      </c>
      <c r="AS5">
        <v>10</v>
      </c>
      <c r="AT5">
        <v>10</v>
      </c>
      <c r="AU5">
        <v>10</v>
      </c>
      <c r="AV5">
        <v>10</v>
      </c>
      <c r="AW5">
        <v>40</v>
      </c>
      <c r="AX5">
        <v>70</v>
      </c>
      <c r="AY5">
        <v>90</v>
      </c>
      <c r="AZ5">
        <v>30</v>
      </c>
      <c r="BA5">
        <v>10</v>
      </c>
      <c r="BB5">
        <v>10</v>
      </c>
      <c r="BC5">
        <v>10</v>
      </c>
      <c r="BD5">
        <v>10</v>
      </c>
      <c r="BE5">
        <v>10</v>
      </c>
      <c r="BF5">
        <v>20</v>
      </c>
      <c r="BG5">
        <v>30</v>
      </c>
      <c r="BH5">
        <v>40</v>
      </c>
      <c r="BI5" s="9">
        <f>AVERAGE(keyword_stats[[#This Row],[Searches: Apr 2015]:[Searches: Mar 2016]])</f>
        <v>45.833333333333336</v>
      </c>
      <c r="BJ5" s="9">
        <f>AVERAGE(keyword_stats[[#This Row],[Searches: Apr 2016]:[Searches: Mar 2017]])</f>
        <v>45.833333333333336</v>
      </c>
      <c r="BK5" s="9">
        <f>AVERAGE(keyword_stats[[#This Row],[Searches: Apr 2017]:[Searches: Mar 2018]])</f>
        <v>32.5</v>
      </c>
      <c r="BL5" s="9">
        <f>AVERAGE(keyword_stats[[#This Row],[Searches: Apr 2018]:[Searches: Mar 2019]])</f>
        <v>30.833333333333332</v>
      </c>
      <c r="BM5" s="9">
        <f>SUM(keyword_stats[[#This Row],[Searches: Apr 2018]:[Searches: Mar 2019]])</f>
        <v>370</v>
      </c>
      <c r="BN5" s="9">
        <f>keyword_stats[[#This Row],[R1]]-keyword_stats[[#This Row],[R4]]</f>
        <v>-15.000000000000004</v>
      </c>
      <c r="BO5" s="9" t="str">
        <f>INDEX('keyword-forecasts'!G:K,MATCH(keyword_stats[[#This Row],[Keyword]],'keyword-forecasts'!K:K,0),1)</f>
        <v>Atlantic</v>
      </c>
    </row>
    <row r="6" spans="1:67" x14ac:dyDescent="0.25">
      <c r="A6" t="s">
        <v>120</v>
      </c>
      <c r="B6" t="s">
        <v>15</v>
      </c>
      <c r="D6" s="8">
        <v>170</v>
      </c>
      <c r="E6" t="s">
        <v>17</v>
      </c>
      <c r="F6">
        <v>100</v>
      </c>
      <c r="G6">
        <v>0.25</v>
      </c>
      <c r="H6">
        <v>0.62</v>
      </c>
      <c r="M6">
        <v>210</v>
      </c>
      <c r="N6">
        <v>260</v>
      </c>
      <c r="O6">
        <v>320</v>
      </c>
      <c r="P6">
        <v>590</v>
      </c>
      <c r="Q6">
        <v>320</v>
      </c>
      <c r="R6">
        <v>70</v>
      </c>
      <c r="S6">
        <v>40</v>
      </c>
      <c r="T6">
        <v>70</v>
      </c>
      <c r="U6">
        <v>70</v>
      </c>
      <c r="V6">
        <v>170</v>
      </c>
      <c r="W6">
        <v>260</v>
      </c>
      <c r="X6">
        <v>320</v>
      </c>
      <c r="Y6">
        <v>390</v>
      </c>
      <c r="Z6">
        <v>590</v>
      </c>
      <c r="AA6">
        <v>720</v>
      </c>
      <c r="AB6">
        <v>880</v>
      </c>
      <c r="AC6">
        <v>320</v>
      </c>
      <c r="AD6">
        <v>210</v>
      </c>
      <c r="AE6">
        <v>210</v>
      </c>
      <c r="AF6">
        <v>210</v>
      </c>
      <c r="AG6">
        <v>260</v>
      </c>
      <c r="AH6">
        <v>170</v>
      </c>
      <c r="AI6">
        <v>140</v>
      </c>
      <c r="AJ6">
        <v>110</v>
      </c>
      <c r="AK6">
        <v>170</v>
      </c>
      <c r="AL6">
        <v>320</v>
      </c>
      <c r="AM6">
        <v>390</v>
      </c>
      <c r="AN6">
        <v>720</v>
      </c>
      <c r="AO6">
        <v>390</v>
      </c>
      <c r="AP6">
        <v>90</v>
      </c>
      <c r="AQ6">
        <v>50</v>
      </c>
      <c r="AR6">
        <v>50</v>
      </c>
      <c r="AS6">
        <v>40</v>
      </c>
      <c r="AT6">
        <v>90</v>
      </c>
      <c r="AU6">
        <v>110</v>
      </c>
      <c r="AV6">
        <v>90</v>
      </c>
      <c r="AW6">
        <v>140</v>
      </c>
      <c r="AX6">
        <v>140</v>
      </c>
      <c r="AY6">
        <v>390</v>
      </c>
      <c r="AZ6">
        <v>590</v>
      </c>
      <c r="BA6">
        <v>320</v>
      </c>
      <c r="BB6">
        <v>40</v>
      </c>
      <c r="BC6">
        <v>20</v>
      </c>
      <c r="BD6">
        <v>40</v>
      </c>
      <c r="BE6">
        <v>50</v>
      </c>
      <c r="BF6">
        <v>110</v>
      </c>
      <c r="BG6">
        <v>50</v>
      </c>
      <c r="BH6">
        <v>40</v>
      </c>
      <c r="BI6" s="9">
        <f>AVERAGE(keyword_stats[[#This Row],[Searches: Apr 2015]:[Searches: Mar 2016]])</f>
        <v>225</v>
      </c>
      <c r="BJ6" s="9">
        <f>AVERAGE(keyword_stats[[#This Row],[Searches: Apr 2016]:[Searches: Mar 2017]])</f>
        <v>350.83333333333331</v>
      </c>
      <c r="BK6" s="9">
        <f>AVERAGE(keyword_stats[[#This Row],[Searches: Apr 2017]:[Searches: Mar 2018]])</f>
        <v>209.16666666666666</v>
      </c>
      <c r="BL6" s="9">
        <f>AVERAGE(keyword_stats[[#This Row],[Searches: Apr 2018]:[Searches: Mar 2019]])</f>
        <v>160.83333333333334</v>
      </c>
      <c r="BM6" s="9">
        <f>SUM(keyword_stats[[#This Row],[Searches: Apr 2018]:[Searches: Mar 2019]])</f>
        <v>1930</v>
      </c>
      <c r="BN6" s="9">
        <f>keyword_stats[[#This Row],[R1]]-keyword_stats[[#This Row],[R4]]</f>
        <v>-64.166666666666657</v>
      </c>
      <c r="BO6" s="9" t="str">
        <f>INDEX('keyword-forecasts'!G:K,MATCH(keyword_stats[[#This Row],[Keyword]],'keyword-forecasts'!K:K,0),1)</f>
        <v>Atlantic</v>
      </c>
    </row>
    <row r="7" spans="1:67" x14ac:dyDescent="0.25">
      <c r="A7" t="s">
        <v>121</v>
      </c>
      <c r="B7" t="s">
        <v>15</v>
      </c>
      <c r="D7" s="8">
        <v>170</v>
      </c>
      <c r="E7" t="s">
        <v>18</v>
      </c>
      <c r="F7">
        <v>17</v>
      </c>
      <c r="G7">
        <v>0.23</v>
      </c>
      <c r="H7">
        <v>0.84</v>
      </c>
      <c r="M7">
        <v>390</v>
      </c>
      <c r="N7">
        <v>480</v>
      </c>
      <c r="O7">
        <v>480</v>
      </c>
      <c r="P7">
        <v>590</v>
      </c>
      <c r="Q7">
        <v>390</v>
      </c>
      <c r="R7">
        <v>320</v>
      </c>
      <c r="S7">
        <v>210</v>
      </c>
      <c r="T7">
        <v>260</v>
      </c>
      <c r="U7">
        <v>320</v>
      </c>
      <c r="V7">
        <v>320</v>
      </c>
      <c r="W7">
        <v>390</v>
      </c>
      <c r="X7">
        <v>320</v>
      </c>
      <c r="Y7">
        <v>390</v>
      </c>
      <c r="Z7">
        <v>390</v>
      </c>
      <c r="AA7">
        <v>390</v>
      </c>
      <c r="AB7">
        <v>260</v>
      </c>
      <c r="AC7">
        <v>210</v>
      </c>
      <c r="AD7">
        <v>170</v>
      </c>
      <c r="AE7">
        <v>140</v>
      </c>
      <c r="AF7">
        <v>170</v>
      </c>
      <c r="AG7">
        <v>170</v>
      </c>
      <c r="AH7">
        <v>140</v>
      </c>
      <c r="AI7">
        <v>140</v>
      </c>
      <c r="AJ7">
        <v>170</v>
      </c>
      <c r="AK7">
        <v>110</v>
      </c>
      <c r="AL7">
        <v>170</v>
      </c>
      <c r="AM7">
        <v>170</v>
      </c>
      <c r="AN7">
        <v>170</v>
      </c>
      <c r="AO7">
        <v>170</v>
      </c>
      <c r="AP7">
        <v>110</v>
      </c>
      <c r="AQ7">
        <v>110</v>
      </c>
      <c r="AR7">
        <v>140</v>
      </c>
      <c r="AS7">
        <v>170</v>
      </c>
      <c r="AT7">
        <v>170</v>
      </c>
      <c r="AU7">
        <v>140</v>
      </c>
      <c r="AV7">
        <v>140</v>
      </c>
      <c r="AW7">
        <v>170</v>
      </c>
      <c r="AX7">
        <v>210</v>
      </c>
      <c r="AY7">
        <v>170</v>
      </c>
      <c r="AZ7">
        <v>170</v>
      </c>
      <c r="BA7">
        <v>210</v>
      </c>
      <c r="BB7">
        <v>140</v>
      </c>
      <c r="BC7">
        <v>110</v>
      </c>
      <c r="BD7">
        <v>170</v>
      </c>
      <c r="BE7">
        <v>170</v>
      </c>
      <c r="BF7">
        <v>170</v>
      </c>
      <c r="BG7">
        <v>140</v>
      </c>
      <c r="BH7">
        <v>170</v>
      </c>
      <c r="BI7" s="9">
        <f>AVERAGE(keyword_stats[[#This Row],[Searches: Apr 2015]:[Searches: Mar 2016]])</f>
        <v>372.5</v>
      </c>
      <c r="BJ7" s="9">
        <f>AVERAGE(keyword_stats[[#This Row],[Searches: Apr 2016]:[Searches: Mar 2017]])</f>
        <v>228.33333333333334</v>
      </c>
      <c r="BK7" s="9">
        <f>AVERAGE(keyword_stats[[#This Row],[Searches: Apr 2017]:[Searches: Mar 2018]])</f>
        <v>147.5</v>
      </c>
      <c r="BL7" s="9">
        <f>AVERAGE(keyword_stats[[#This Row],[Searches: Apr 2018]:[Searches: Mar 2019]])</f>
        <v>166.66666666666666</v>
      </c>
      <c r="BM7" s="9">
        <f>SUM(keyword_stats[[#This Row],[Searches: Apr 2018]:[Searches: Mar 2019]])</f>
        <v>2000</v>
      </c>
      <c r="BN7" s="9">
        <f>keyword_stats[[#This Row],[R1]]-keyword_stats[[#This Row],[R4]]</f>
        <v>-205.83333333333334</v>
      </c>
      <c r="BO7" s="9" t="str">
        <f>INDEX('keyword-forecasts'!G:K,MATCH(keyword_stats[[#This Row],[Keyword]],'keyword-forecasts'!K:K,0),1)</f>
        <v>Niezgrupowane słowa kluczowe</v>
      </c>
    </row>
    <row r="8" spans="1:67" x14ac:dyDescent="0.25">
      <c r="A8" t="s">
        <v>122</v>
      </c>
      <c r="B8" t="s">
        <v>15</v>
      </c>
      <c r="D8" s="8">
        <v>10</v>
      </c>
      <c r="E8" t="s">
        <v>17</v>
      </c>
      <c r="F8">
        <v>100</v>
      </c>
      <c r="M8">
        <v>0</v>
      </c>
      <c r="N8">
        <v>10</v>
      </c>
      <c r="O8">
        <v>10</v>
      </c>
      <c r="P8">
        <v>10</v>
      </c>
      <c r="Q8">
        <v>10</v>
      </c>
      <c r="R8">
        <v>10</v>
      </c>
      <c r="S8">
        <v>0</v>
      </c>
      <c r="T8">
        <v>10</v>
      </c>
      <c r="U8">
        <v>0</v>
      </c>
      <c r="V8">
        <v>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0</v>
      </c>
      <c r="AD8">
        <v>0</v>
      </c>
      <c r="AE8">
        <v>0</v>
      </c>
      <c r="AF8">
        <v>0</v>
      </c>
      <c r="AG8">
        <v>0</v>
      </c>
      <c r="AH8">
        <v>10</v>
      </c>
      <c r="AI8">
        <v>0</v>
      </c>
      <c r="AJ8">
        <v>10</v>
      </c>
      <c r="AK8">
        <v>10</v>
      </c>
      <c r="AL8">
        <v>10</v>
      </c>
      <c r="AM8">
        <v>10</v>
      </c>
      <c r="AN8">
        <v>10</v>
      </c>
      <c r="AO8">
        <v>10</v>
      </c>
      <c r="AP8">
        <v>0</v>
      </c>
      <c r="AQ8">
        <v>0</v>
      </c>
      <c r="AR8">
        <v>0</v>
      </c>
      <c r="AS8">
        <v>0</v>
      </c>
      <c r="AT8">
        <v>0</v>
      </c>
      <c r="AU8">
        <v>10</v>
      </c>
      <c r="AV8">
        <v>0</v>
      </c>
      <c r="AW8">
        <v>0</v>
      </c>
      <c r="AX8">
        <v>10</v>
      </c>
      <c r="AY8">
        <v>40</v>
      </c>
      <c r="AZ8">
        <v>20</v>
      </c>
      <c r="BA8">
        <v>10</v>
      </c>
      <c r="BB8">
        <v>10</v>
      </c>
      <c r="BC8">
        <v>0</v>
      </c>
      <c r="BD8">
        <v>0</v>
      </c>
      <c r="BE8">
        <v>10</v>
      </c>
      <c r="BF8">
        <v>10</v>
      </c>
      <c r="BG8">
        <v>10</v>
      </c>
      <c r="BH8">
        <v>10</v>
      </c>
      <c r="BI8" s="9">
        <f>AVERAGE(keyword_stats[[#This Row],[Searches: Apr 2015]:[Searches: Mar 2016]])</f>
        <v>6.666666666666667</v>
      </c>
      <c r="BJ8" s="9">
        <f>AVERAGE(keyword_stats[[#This Row],[Searches: Apr 2016]:[Searches: Mar 2017]])</f>
        <v>5</v>
      </c>
      <c r="BK8" s="9">
        <f>AVERAGE(keyword_stats[[#This Row],[Searches: Apr 2017]:[Searches: Mar 2018]])</f>
        <v>5</v>
      </c>
      <c r="BL8" s="9">
        <f>AVERAGE(keyword_stats[[#This Row],[Searches: Apr 2018]:[Searches: Mar 2019]])</f>
        <v>10.833333333333334</v>
      </c>
      <c r="BM8" s="9">
        <f>SUM(keyword_stats[[#This Row],[Searches: Apr 2018]:[Searches: Mar 2019]])</f>
        <v>130</v>
      </c>
      <c r="BN8" s="9">
        <f>keyword_stats[[#This Row],[R1]]-keyword_stats[[#This Row],[R4]]</f>
        <v>4.166666666666667</v>
      </c>
      <c r="BO8" s="9" t="str">
        <f>INDEX('keyword-forecasts'!G:K,MATCH(keyword_stats[[#This Row],[Keyword]],'keyword-forecasts'!K:K,0),1)</f>
        <v>Tanie Stroje</v>
      </c>
    </row>
    <row r="9" spans="1:67" x14ac:dyDescent="0.25">
      <c r="A9" t="s">
        <v>123</v>
      </c>
      <c r="B9" t="s">
        <v>15</v>
      </c>
      <c r="D9" s="8">
        <v>30</v>
      </c>
      <c r="E9" t="s">
        <v>17</v>
      </c>
      <c r="F9">
        <v>100</v>
      </c>
      <c r="G9">
        <v>0.36</v>
      </c>
      <c r="H9">
        <v>1.57</v>
      </c>
      <c r="M9">
        <v>10</v>
      </c>
      <c r="N9">
        <v>20</v>
      </c>
      <c r="O9">
        <v>40</v>
      </c>
      <c r="P9">
        <v>30</v>
      </c>
      <c r="Q9">
        <v>20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30</v>
      </c>
      <c r="AA9">
        <v>40</v>
      </c>
      <c r="AB9">
        <v>40</v>
      </c>
      <c r="AC9">
        <v>10</v>
      </c>
      <c r="AD9">
        <v>10</v>
      </c>
      <c r="AE9">
        <v>30</v>
      </c>
      <c r="AF9">
        <v>10</v>
      </c>
      <c r="AG9">
        <v>20</v>
      </c>
      <c r="AH9">
        <v>10</v>
      </c>
      <c r="AI9">
        <v>10</v>
      </c>
      <c r="AJ9">
        <v>10</v>
      </c>
      <c r="AK9">
        <v>50</v>
      </c>
      <c r="AL9">
        <v>30</v>
      </c>
      <c r="AM9">
        <v>50</v>
      </c>
      <c r="AN9">
        <v>90</v>
      </c>
      <c r="AO9">
        <v>40</v>
      </c>
      <c r="AP9">
        <v>10</v>
      </c>
      <c r="AQ9">
        <v>10</v>
      </c>
      <c r="AR9">
        <v>10</v>
      </c>
      <c r="AS9">
        <v>10</v>
      </c>
      <c r="AT9">
        <v>10</v>
      </c>
      <c r="AU9">
        <v>10</v>
      </c>
      <c r="AV9">
        <v>20</v>
      </c>
      <c r="AW9">
        <v>20</v>
      </c>
      <c r="AX9">
        <v>50</v>
      </c>
      <c r="AY9">
        <v>50</v>
      </c>
      <c r="AZ9">
        <v>50</v>
      </c>
      <c r="BA9">
        <v>50</v>
      </c>
      <c r="BB9">
        <v>10</v>
      </c>
      <c r="BC9">
        <v>10</v>
      </c>
      <c r="BD9">
        <v>10</v>
      </c>
      <c r="BE9">
        <v>10</v>
      </c>
      <c r="BF9">
        <v>10</v>
      </c>
      <c r="BG9">
        <v>30</v>
      </c>
      <c r="BH9">
        <v>20</v>
      </c>
      <c r="BI9" s="9">
        <f>AVERAGE(keyword_stats[[#This Row],[Searches: Apr 2015]:[Searches: Mar 2016]])</f>
        <v>15.833333333333334</v>
      </c>
      <c r="BJ9" s="9">
        <f>AVERAGE(keyword_stats[[#This Row],[Searches: Apr 2016]:[Searches: Mar 2017]])</f>
        <v>19.166666666666668</v>
      </c>
      <c r="BK9" s="9">
        <f>AVERAGE(keyword_stats[[#This Row],[Searches: Apr 2017]:[Searches: Mar 2018]])</f>
        <v>28.333333333333332</v>
      </c>
      <c r="BL9" s="9">
        <f>AVERAGE(keyword_stats[[#This Row],[Searches: Apr 2018]:[Searches: Mar 2019]])</f>
        <v>26.666666666666668</v>
      </c>
      <c r="BM9" s="9">
        <f>SUM(keyword_stats[[#This Row],[Searches: Apr 2018]:[Searches: Mar 2019]])</f>
        <v>320</v>
      </c>
      <c r="BN9" s="9">
        <f>keyword_stats[[#This Row],[R1]]-keyword_stats[[#This Row],[R4]]</f>
        <v>10.833333333333334</v>
      </c>
      <c r="BO9" s="9" t="str">
        <f>INDEX('keyword-forecasts'!G:K,MATCH(keyword_stats[[#This Row],[Keyword]],'keyword-forecasts'!K:K,0),1)</f>
        <v>Kostiumy Kąpielowe</v>
      </c>
    </row>
    <row r="10" spans="1:67" x14ac:dyDescent="0.25">
      <c r="A10" t="s">
        <v>124</v>
      </c>
      <c r="B10" t="s">
        <v>15</v>
      </c>
      <c r="D10" s="8">
        <v>170</v>
      </c>
      <c r="E10" t="s">
        <v>17</v>
      </c>
      <c r="F10">
        <v>100</v>
      </c>
      <c r="G10">
        <v>0.31</v>
      </c>
      <c r="H10">
        <v>1.02</v>
      </c>
      <c r="M10">
        <v>70</v>
      </c>
      <c r="N10">
        <v>110</v>
      </c>
      <c r="O10">
        <v>210</v>
      </c>
      <c r="P10">
        <v>140</v>
      </c>
      <c r="Q10">
        <v>110</v>
      </c>
      <c r="R10">
        <v>40</v>
      </c>
      <c r="S10">
        <v>20</v>
      </c>
      <c r="T10">
        <v>30</v>
      </c>
      <c r="U10">
        <v>20</v>
      </c>
      <c r="V10">
        <v>40</v>
      </c>
      <c r="W10">
        <v>50</v>
      </c>
      <c r="X10">
        <v>50</v>
      </c>
      <c r="Y10">
        <v>90</v>
      </c>
      <c r="Z10">
        <v>170</v>
      </c>
      <c r="AA10">
        <v>320</v>
      </c>
      <c r="AB10">
        <v>210</v>
      </c>
      <c r="AC10">
        <v>90</v>
      </c>
      <c r="AD10">
        <v>40</v>
      </c>
      <c r="AE10">
        <v>30</v>
      </c>
      <c r="AF10">
        <v>30</v>
      </c>
      <c r="AG10">
        <v>10</v>
      </c>
      <c r="AH10">
        <v>70</v>
      </c>
      <c r="AI10">
        <v>110</v>
      </c>
      <c r="AJ10">
        <v>70</v>
      </c>
      <c r="AK10">
        <v>140</v>
      </c>
      <c r="AL10">
        <v>260</v>
      </c>
      <c r="AM10">
        <v>320</v>
      </c>
      <c r="AN10">
        <v>320</v>
      </c>
      <c r="AO10">
        <v>170</v>
      </c>
      <c r="AP10">
        <v>50</v>
      </c>
      <c r="AQ10">
        <v>30</v>
      </c>
      <c r="AR10">
        <v>40</v>
      </c>
      <c r="AS10">
        <v>20</v>
      </c>
      <c r="AT10">
        <v>70</v>
      </c>
      <c r="AU10">
        <v>90</v>
      </c>
      <c r="AV10">
        <v>110</v>
      </c>
      <c r="AW10">
        <v>170</v>
      </c>
      <c r="AX10">
        <v>320</v>
      </c>
      <c r="AY10">
        <v>390</v>
      </c>
      <c r="AZ10">
        <v>480</v>
      </c>
      <c r="BA10">
        <v>210</v>
      </c>
      <c r="BB10">
        <v>70</v>
      </c>
      <c r="BC10">
        <v>30</v>
      </c>
      <c r="BD10">
        <v>40</v>
      </c>
      <c r="BE10">
        <v>30</v>
      </c>
      <c r="BF10">
        <v>170</v>
      </c>
      <c r="BG10">
        <v>170</v>
      </c>
      <c r="BH10">
        <v>140</v>
      </c>
      <c r="BI10" s="9">
        <f>AVERAGE(keyword_stats[[#This Row],[Searches: Apr 2015]:[Searches: Mar 2016]])</f>
        <v>74.166666666666671</v>
      </c>
      <c r="BJ10" s="9">
        <f>AVERAGE(keyword_stats[[#This Row],[Searches: Apr 2016]:[Searches: Mar 2017]])</f>
        <v>103.33333333333333</v>
      </c>
      <c r="BK10" s="9">
        <f>AVERAGE(keyword_stats[[#This Row],[Searches: Apr 2017]:[Searches: Mar 2018]])</f>
        <v>135</v>
      </c>
      <c r="BL10" s="9">
        <f>AVERAGE(keyword_stats[[#This Row],[Searches: Apr 2018]:[Searches: Mar 2019]])</f>
        <v>185</v>
      </c>
      <c r="BM10" s="9">
        <f>SUM(keyword_stats[[#This Row],[Searches: Apr 2018]:[Searches: Mar 2019]])</f>
        <v>2220</v>
      </c>
      <c r="BN10" s="9">
        <f>keyword_stats[[#This Row],[R1]]-keyword_stats[[#This Row],[R4]]</f>
        <v>110.83333333333333</v>
      </c>
      <c r="BO10" s="9" t="str">
        <f>INDEX('keyword-forecasts'!G:K,MATCH(keyword_stats[[#This Row],[Keyword]],'keyword-forecasts'!K:K,0),1)</f>
        <v>Białe Stroje</v>
      </c>
    </row>
    <row r="11" spans="1:67" x14ac:dyDescent="0.25">
      <c r="A11" t="s">
        <v>125</v>
      </c>
      <c r="B11" t="s">
        <v>15</v>
      </c>
      <c r="D11" s="8">
        <v>30</v>
      </c>
      <c r="E11" t="s">
        <v>17</v>
      </c>
      <c r="F11">
        <v>100</v>
      </c>
      <c r="G11">
        <v>0.22</v>
      </c>
      <c r="H11">
        <v>0.5</v>
      </c>
      <c r="M11">
        <v>20</v>
      </c>
      <c r="N11">
        <v>10</v>
      </c>
      <c r="O11">
        <v>50</v>
      </c>
      <c r="P11">
        <v>50</v>
      </c>
      <c r="Q11">
        <v>20</v>
      </c>
      <c r="R11">
        <v>10</v>
      </c>
      <c r="S11">
        <v>10</v>
      </c>
      <c r="T11">
        <v>10</v>
      </c>
      <c r="U11">
        <v>10</v>
      </c>
      <c r="V11">
        <v>10</v>
      </c>
      <c r="W11">
        <v>10</v>
      </c>
      <c r="X11">
        <v>10</v>
      </c>
      <c r="Y11">
        <v>10</v>
      </c>
      <c r="Z11">
        <v>30</v>
      </c>
      <c r="AA11">
        <v>50</v>
      </c>
      <c r="AB11">
        <v>50</v>
      </c>
      <c r="AC11">
        <v>20</v>
      </c>
      <c r="AD11">
        <v>10</v>
      </c>
      <c r="AE11">
        <v>10</v>
      </c>
      <c r="AF11">
        <v>10</v>
      </c>
      <c r="AG11">
        <v>10</v>
      </c>
      <c r="AH11">
        <v>10</v>
      </c>
      <c r="AI11">
        <v>10</v>
      </c>
      <c r="AJ11">
        <v>20</v>
      </c>
      <c r="AK11">
        <v>30</v>
      </c>
      <c r="AL11">
        <v>40</v>
      </c>
      <c r="AM11">
        <v>40</v>
      </c>
      <c r="AN11">
        <v>20</v>
      </c>
      <c r="AO11">
        <v>20</v>
      </c>
      <c r="AP11">
        <v>10</v>
      </c>
      <c r="AQ11">
        <v>10</v>
      </c>
      <c r="AR11">
        <v>0</v>
      </c>
      <c r="AS11">
        <v>10</v>
      </c>
      <c r="AT11">
        <v>10</v>
      </c>
      <c r="AU11">
        <v>10</v>
      </c>
      <c r="AV11">
        <v>10</v>
      </c>
      <c r="AW11">
        <v>20</v>
      </c>
      <c r="AX11">
        <v>50</v>
      </c>
      <c r="AY11">
        <v>40</v>
      </c>
      <c r="AZ11">
        <v>90</v>
      </c>
      <c r="BA11">
        <v>50</v>
      </c>
      <c r="BB11">
        <v>10</v>
      </c>
      <c r="BC11">
        <v>10</v>
      </c>
      <c r="BD11">
        <v>10</v>
      </c>
      <c r="BE11">
        <v>10</v>
      </c>
      <c r="BF11">
        <v>10</v>
      </c>
      <c r="BG11">
        <v>20</v>
      </c>
      <c r="BH11">
        <v>20</v>
      </c>
      <c r="BI11" s="9">
        <f>AVERAGE(keyword_stats[[#This Row],[Searches: Apr 2015]:[Searches: Mar 2016]])</f>
        <v>18.333333333333332</v>
      </c>
      <c r="BJ11" s="9">
        <f>AVERAGE(keyword_stats[[#This Row],[Searches: Apr 2016]:[Searches: Mar 2017]])</f>
        <v>20</v>
      </c>
      <c r="BK11" s="9">
        <f>AVERAGE(keyword_stats[[#This Row],[Searches: Apr 2017]:[Searches: Mar 2018]])</f>
        <v>17.5</v>
      </c>
      <c r="BL11" s="9">
        <f>AVERAGE(keyword_stats[[#This Row],[Searches: Apr 2018]:[Searches: Mar 2019]])</f>
        <v>28.333333333333332</v>
      </c>
      <c r="BM11" s="9">
        <f>SUM(keyword_stats[[#This Row],[Searches: Apr 2018]:[Searches: Mar 2019]])</f>
        <v>340</v>
      </c>
      <c r="BN11" s="9">
        <f>keyword_stats[[#This Row],[R1]]-keyword_stats[[#This Row],[R4]]</f>
        <v>10</v>
      </c>
      <c r="BO11" s="9" t="str">
        <f>INDEX('keyword-forecasts'!G:K,MATCH(keyword_stats[[#This Row],[Keyword]],'keyword-forecasts'!K:K,0),1)</f>
        <v>Białe Stroje</v>
      </c>
    </row>
    <row r="12" spans="1:67" x14ac:dyDescent="0.25">
      <c r="A12" t="s">
        <v>126</v>
      </c>
      <c r="B12" t="s">
        <v>15</v>
      </c>
      <c r="D12" s="8">
        <v>10</v>
      </c>
      <c r="E12" t="s">
        <v>17</v>
      </c>
      <c r="F12">
        <v>97</v>
      </c>
      <c r="M12">
        <v>10</v>
      </c>
      <c r="N12">
        <v>10</v>
      </c>
      <c r="O12">
        <v>10</v>
      </c>
      <c r="P12">
        <v>30</v>
      </c>
      <c r="Q12">
        <v>10</v>
      </c>
      <c r="R12">
        <v>0</v>
      </c>
      <c r="S12">
        <v>0</v>
      </c>
      <c r="T12">
        <v>10</v>
      </c>
      <c r="U12">
        <v>0</v>
      </c>
      <c r="V12">
        <v>10</v>
      </c>
      <c r="W12">
        <v>10</v>
      </c>
      <c r="X12">
        <v>10</v>
      </c>
      <c r="Y12">
        <v>20</v>
      </c>
      <c r="Z12">
        <v>40</v>
      </c>
      <c r="AA12">
        <v>50</v>
      </c>
      <c r="AB12">
        <v>70</v>
      </c>
      <c r="AC12">
        <v>10</v>
      </c>
      <c r="AD12">
        <v>10</v>
      </c>
      <c r="AE12">
        <v>10</v>
      </c>
      <c r="AF12">
        <v>10</v>
      </c>
      <c r="AG12">
        <v>10</v>
      </c>
      <c r="AH12">
        <v>10</v>
      </c>
      <c r="AI12">
        <v>20</v>
      </c>
      <c r="AJ12">
        <v>30</v>
      </c>
      <c r="AK12">
        <v>20</v>
      </c>
      <c r="AL12">
        <v>30</v>
      </c>
      <c r="AM12">
        <v>40</v>
      </c>
      <c r="AN12">
        <v>30</v>
      </c>
      <c r="AO12">
        <v>10</v>
      </c>
      <c r="AP12">
        <v>10</v>
      </c>
      <c r="AQ12">
        <v>10</v>
      </c>
      <c r="AR12">
        <v>10</v>
      </c>
      <c r="AS12">
        <v>10</v>
      </c>
      <c r="AT12">
        <v>10</v>
      </c>
      <c r="AU12">
        <v>10</v>
      </c>
      <c r="AV12">
        <v>10</v>
      </c>
      <c r="AW12">
        <v>20</v>
      </c>
      <c r="AX12">
        <v>20</v>
      </c>
      <c r="AY12">
        <v>30</v>
      </c>
      <c r="AZ12">
        <v>30</v>
      </c>
      <c r="BA12">
        <v>10</v>
      </c>
      <c r="BB12">
        <v>10</v>
      </c>
      <c r="BC12">
        <v>10</v>
      </c>
      <c r="BD12">
        <v>10</v>
      </c>
      <c r="BE12">
        <v>10</v>
      </c>
      <c r="BF12">
        <v>10</v>
      </c>
      <c r="BG12">
        <v>10</v>
      </c>
      <c r="BH12">
        <v>10</v>
      </c>
      <c r="BI12" s="9">
        <f>AVERAGE(keyword_stats[[#This Row],[Searches: Apr 2015]:[Searches: Mar 2016]])</f>
        <v>9.1666666666666661</v>
      </c>
      <c r="BJ12" s="9">
        <f>AVERAGE(keyword_stats[[#This Row],[Searches: Apr 2016]:[Searches: Mar 2017]])</f>
        <v>24.166666666666668</v>
      </c>
      <c r="BK12" s="9">
        <f>AVERAGE(keyword_stats[[#This Row],[Searches: Apr 2017]:[Searches: Mar 2018]])</f>
        <v>16.666666666666668</v>
      </c>
      <c r="BL12" s="9">
        <f>AVERAGE(keyword_stats[[#This Row],[Searches: Apr 2018]:[Searches: Mar 2019]])</f>
        <v>15</v>
      </c>
      <c r="BM12" s="9">
        <f>SUM(keyword_stats[[#This Row],[Searches: Apr 2018]:[Searches: Mar 2019]])</f>
        <v>180</v>
      </c>
      <c r="BN12" s="9">
        <f>keyword_stats[[#This Row],[R1]]-keyword_stats[[#This Row],[R4]]</f>
        <v>5.8333333333333339</v>
      </c>
      <c r="BO12" s="9" t="str">
        <f>INDEX('keyword-forecasts'!G:K,MATCH(keyword_stats[[#This Row],[Keyword]],'keyword-forecasts'!K:K,0),1)</f>
        <v>Kąpielowy Biały</v>
      </c>
    </row>
    <row r="13" spans="1:67" x14ac:dyDescent="0.25">
      <c r="A13" t="s">
        <v>127</v>
      </c>
      <c r="B13" t="s">
        <v>15</v>
      </c>
      <c r="D13" s="9">
        <v>170</v>
      </c>
      <c r="E13" t="s">
        <v>17</v>
      </c>
      <c r="F13">
        <v>100</v>
      </c>
      <c r="G13">
        <v>0.61</v>
      </c>
      <c r="H13">
        <v>1.48</v>
      </c>
      <c r="M13">
        <v>90</v>
      </c>
      <c r="N13">
        <v>90</v>
      </c>
      <c r="O13">
        <v>140</v>
      </c>
      <c r="P13">
        <v>170</v>
      </c>
      <c r="Q13">
        <v>110</v>
      </c>
      <c r="R13">
        <v>30</v>
      </c>
      <c r="S13">
        <v>10</v>
      </c>
      <c r="T13">
        <v>20</v>
      </c>
      <c r="U13">
        <v>20</v>
      </c>
      <c r="V13">
        <v>40</v>
      </c>
      <c r="W13">
        <v>50</v>
      </c>
      <c r="X13">
        <v>50</v>
      </c>
      <c r="Y13">
        <v>90</v>
      </c>
      <c r="Z13">
        <v>110</v>
      </c>
      <c r="AA13">
        <v>170</v>
      </c>
      <c r="AB13">
        <v>170</v>
      </c>
      <c r="AC13">
        <v>110</v>
      </c>
      <c r="AD13">
        <v>30</v>
      </c>
      <c r="AE13">
        <v>20</v>
      </c>
      <c r="AF13">
        <v>20</v>
      </c>
      <c r="AG13">
        <v>20</v>
      </c>
      <c r="AH13">
        <v>70</v>
      </c>
      <c r="AI13">
        <v>70</v>
      </c>
      <c r="AJ13">
        <v>90</v>
      </c>
      <c r="AK13">
        <v>110</v>
      </c>
      <c r="AL13">
        <v>170</v>
      </c>
      <c r="AM13">
        <v>260</v>
      </c>
      <c r="AN13">
        <v>260</v>
      </c>
      <c r="AO13">
        <v>140</v>
      </c>
      <c r="AP13">
        <v>40</v>
      </c>
      <c r="AQ13">
        <v>40</v>
      </c>
      <c r="AR13">
        <v>40</v>
      </c>
      <c r="AS13">
        <v>40</v>
      </c>
      <c r="AT13">
        <v>110</v>
      </c>
      <c r="AU13">
        <v>90</v>
      </c>
      <c r="AV13">
        <v>90</v>
      </c>
      <c r="AW13">
        <v>170</v>
      </c>
      <c r="AX13">
        <v>210</v>
      </c>
      <c r="AY13">
        <v>390</v>
      </c>
      <c r="AZ13">
        <v>390</v>
      </c>
      <c r="BA13">
        <v>260</v>
      </c>
      <c r="BB13">
        <v>50</v>
      </c>
      <c r="BC13">
        <v>50</v>
      </c>
      <c r="BD13">
        <v>70</v>
      </c>
      <c r="BE13">
        <v>50</v>
      </c>
      <c r="BF13">
        <v>170</v>
      </c>
      <c r="BG13">
        <v>140</v>
      </c>
      <c r="BH13">
        <v>140</v>
      </c>
      <c r="BI13" s="9">
        <f>AVERAGE(keyword_stats[[#This Row],[Searches: Apr 2015]:[Searches: Mar 2016]])</f>
        <v>68.333333333333329</v>
      </c>
      <c r="BJ13" s="9">
        <f>AVERAGE(keyword_stats[[#This Row],[Searches: Apr 2016]:[Searches: Mar 2017]])</f>
        <v>80.833333333333329</v>
      </c>
      <c r="BK13" s="9">
        <f>AVERAGE(keyword_stats[[#This Row],[Searches: Apr 2017]:[Searches: Mar 2018]])</f>
        <v>115.83333333333333</v>
      </c>
      <c r="BL13" s="9">
        <f>AVERAGE(keyword_stats[[#This Row],[Searches: Apr 2018]:[Searches: Mar 2019]])</f>
        <v>174.16666666666666</v>
      </c>
      <c r="BM13" s="9">
        <f>SUM(keyword_stats[[#This Row],[Searches: Apr 2018]:[Searches: Mar 2019]])</f>
        <v>2090</v>
      </c>
      <c r="BN13" s="9">
        <f>keyword_stats[[#This Row],[R1]]-keyword_stats[[#This Row],[R4]]</f>
        <v>105.83333333333333</v>
      </c>
      <c r="BO13" s="9" t="str">
        <f>INDEX('keyword-forecasts'!G:K,MATCH(keyword_stats[[#This Row],[Keyword]],'keyword-forecasts'!K:K,0),1)</f>
        <v>Kąpielowy Biały</v>
      </c>
    </row>
    <row r="14" spans="1:67" x14ac:dyDescent="0.25">
      <c r="A14" t="s">
        <v>128</v>
      </c>
      <c r="B14" t="s">
        <v>15</v>
      </c>
      <c r="D14" s="8">
        <v>40</v>
      </c>
      <c r="E14" t="s">
        <v>17</v>
      </c>
      <c r="F14">
        <v>100</v>
      </c>
      <c r="G14">
        <v>0.25</v>
      </c>
      <c r="H14">
        <v>1.78</v>
      </c>
      <c r="M14">
        <v>10</v>
      </c>
      <c r="N14">
        <v>10</v>
      </c>
      <c r="O14">
        <v>20</v>
      </c>
      <c r="P14">
        <v>30</v>
      </c>
      <c r="Q14">
        <v>10</v>
      </c>
      <c r="R14">
        <v>10</v>
      </c>
      <c r="S14">
        <v>10</v>
      </c>
      <c r="T14">
        <v>10</v>
      </c>
      <c r="U14">
        <v>10</v>
      </c>
      <c r="V14">
        <v>10</v>
      </c>
      <c r="W14">
        <v>10</v>
      </c>
      <c r="X14">
        <v>10</v>
      </c>
      <c r="Y14">
        <v>20</v>
      </c>
      <c r="Z14">
        <v>20</v>
      </c>
      <c r="AA14">
        <v>40</v>
      </c>
      <c r="AB14">
        <v>40</v>
      </c>
      <c r="AC14">
        <v>20</v>
      </c>
      <c r="AD14">
        <v>10</v>
      </c>
      <c r="AE14">
        <v>10</v>
      </c>
      <c r="AF14">
        <v>10</v>
      </c>
      <c r="AG14">
        <v>10</v>
      </c>
      <c r="AH14">
        <v>20</v>
      </c>
      <c r="AI14">
        <v>10</v>
      </c>
      <c r="AJ14">
        <v>20</v>
      </c>
      <c r="AK14">
        <v>20</v>
      </c>
      <c r="AL14">
        <v>40</v>
      </c>
      <c r="AM14">
        <v>90</v>
      </c>
      <c r="AN14">
        <v>50</v>
      </c>
      <c r="AO14">
        <v>40</v>
      </c>
      <c r="AP14">
        <v>10</v>
      </c>
      <c r="AQ14">
        <v>10</v>
      </c>
      <c r="AR14">
        <v>10</v>
      </c>
      <c r="AS14">
        <v>10</v>
      </c>
      <c r="AT14">
        <v>10</v>
      </c>
      <c r="AU14">
        <v>10</v>
      </c>
      <c r="AV14">
        <v>10</v>
      </c>
      <c r="AW14">
        <v>10</v>
      </c>
      <c r="AX14">
        <v>40</v>
      </c>
      <c r="AY14">
        <v>70</v>
      </c>
      <c r="AZ14">
        <v>110</v>
      </c>
      <c r="BA14">
        <v>40</v>
      </c>
      <c r="BB14">
        <v>10</v>
      </c>
      <c r="BC14">
        <v>10</v>
      </c>
      <c r="BD14">
        <v>10</v>
      </c>
      <c r="BE14">
        <v>10</v>
      </c>
      <c r="BF14">
        <v>50</v>
      </c>
      <c r="BG14">
        <v>30</v>
      </c>
      <c r="BH14">
        <v>70</v>
      </c>
      <c r="BI14" s="9">
        <f>AVERAGE(keyword_stats[[#This Row],[Searches: Apr 2015]:[Searches: Mar 2016]])</f>
        <v>12.5</v>
      </c>
      <c r="BJ14" s="9">
        <f>AVERAGE(keyword_stats[[#This Row],[Searches: Apr 2016]:[Searches: Mar 2017]])</f>
        <v>19.166666666666668</v>
      </c>
      <c r="BK14" s="9">
        <f>AVERAGE(keyword_stats[[#This Row],[Searches: Apr 2017]:[Searches: Mar 2018]])</f>
        <v>25.833333333333332</v>
      </c>
      <c r="BL14" s="9">
        <f>AVERAGE(keyword_stats[[#This Row],[Searches: Apr 2018]:[Searches: Mar 2019]])</f>
        <v>38.333333333333336</v>
      </c>
      <c r="BM14" s="9">
        <f>SUM(keyword_stats[[#This Row],[Searches: Apr 2018]:[Searches: Mar 2019]])</f>
        <v>460</v>
      </c>
      <c r="BN14" s="9">
        <f>keyword_stats[[#This Row],[R1]]-keyword_stats[[#This Row],[R4]]</f>
        <v>25.833333333333336</v>
      </c>
      <c r="BO14" s="9" t="str">
        <f>INDEX('keyword-forecasts'!G:K,MATCH(keyword_stats[[#This Row],[Keyword]],'keyword-forecasts'!K:K,0),1)</f>
        <v>Kąpielowy Biały</v>
      </c>
    </row>
    <row r="15" spans="1:67" x14ac:dyDescent="0.25">
      <c r="A15" t="s">
        <v>129</v>
      </c>
      <c r="B15" t="s">
        <v>15</v>
      </c>
      <c r="D15" s="8">
        <v>720</v>
      </c>
      <c r="E15" t="s">
        <v>17</v>
      </c>
      <c r="F15">
        <v>100</v>
      </c>
      <c r="G15">
        <v>0.27</v>
      </c>
      <c r="H15">
        <v>0.98</v>
      </c>
      <c r="M15">
        <v>320</v>
      </c>
      <c r="N15">
        <v>320</v>
      </c>
      <c r="O15">
        <v>480</v>
      </c>
      <c r="P15">
        <v>590</v>
      </c>
      <c r="Q15">
        <v>390</v>
      </c>
      <c r="R15">
        <v>90</v>
      </c>
      <c r="S15">
        <v>70</v>
      </c>
      <c r="T15">
        <v>70</v>
      </c>
      <c r="U15">
        <v>90</v>
      </c>
      <c r="V15">
        <v>170</v>
      </c>
      <c r="W15">
        <v>170</v>
      </c>
      <c r="X15">
        <v>210</v>
      </c>
      <c r="Y15">
        <v>260</v>
      </c>
      <c r="Z15">
        <v>320</v>
      </c>
      <c r="AA15">
        <v>720</v>
      </c>
      <c r="AB15">
        <v>590</v>
      </c>
      <c r="AC15">
        <v>320</v>
      </c>
      <c r="AD15">
        <v>140</v>
      </c>
      <c r="AE15">
        <v>70</v>
      </c>
      <c r="AF15">
        <v>110</v>
      </c>
      <c r="AG15">
        <v>140</v>
      </c>
      <c r="AH15">
        <v>260</v>
      </c>
      <c r="AI15">
        <v>260</v>
      </c>
      <c r="AJ15">
        <v>320</v>
      </c>
      <c r="AK15">
        <v>390</v>
      </c>
      <c r="AL15">
        <v>590</v>
      </c>
      <c r="AM15">
        <v>880</v>
      </c>
      <c r="AN15">
        <v>1000</v>
      </c>
      <c r="AO15">
        <v>590</v>
      </c>
      <c r="AP15">
        <v>170</v>
      </c>
      <c r="AQ15">
        <v>110</v>
      </c>
      <c r="AR15">
        <v>110</v>
      </c>
      <c r="AS15">
        <v>140</v>
      </c>
      <c r="AT15">
        <v>390</v>
      </c>
      <c r="AU15">
        <v>390</v>
      </c>
      <c r="AV15">
        <v>390</v>
      </c>
      <c r="AW15">
        <v>590</v>
      </c>
      <c r="AX15">
        <v>1000</v>
      </c>
      <c r="AY15">
        <v>1600</v>
      </c>
      <c r="AZ15">
        <v>1900</v>
      </c>
      <c r="BA15">
        <v>1300</v>
      </c>
      <c r="BB15">
        <v>260</v>
      </c>
      <c r="BC15">
        <v>210</v>
      </c>
      <c r="BD15">
        <v>260</v>
      </c>
      <c r="BE15">
        <v>210</v>
      </c>
      <c r="BF15">
        <v>590</v>
      </c>
      <c r="BG15">
        <v>590</v>
      </c>
      <c r="BH15">
        <v>720</v>
      </c>
      <c r="BI15" s="9">
        <f>AVERAGE(keyword_stats[[#This Row],[Searches: Apr 2015]:[Searches: Mar 2016]])</f>
        <v>247.5</v>
      </c>
      <c r="BJ15" s="9">
        <f>AVERAGE(keyword_stats[[#This Row],[Searches: Apr 2016]:[Searches: Mar 2017]])</f>
        <v>292.5</v>
      </c>
      <c r="BK15" s="9">
        <f>AVERAGE(keyword_stats[[#This Row],[Searches: Apr 2017]:[Searches: Mar 2018]])</f>
        <v>429.16666666666669</v>
      </c>
      <c r="BL15" s="9">
        <f>AVERAGE(keyword_stats[[#This Row],[Searches: Apr 2018]:[Searches: Mar 2019]])</f>
        <v>769.16666666666663</v>
      </c>
      <c r="BM15" s="9">
        <f>SUM(keyword_stats[[#This Row],[Searches: Apr 2018]:[Searches: Mar 2019]])</f>
        <v>9230</v>
      </c>
      <c r="BN15" s="9">
        <f>keyword_stats[[#This Row],[R1]]-keyword_stats[[#This Row],[R4]]</f>
        <v>521.66666666666663</v>
      </c>
      <c r="BO15" s="9" t="str">
        <f>INDEX('keyword-forecasts'!G:K,MATCH(keyword_stats[[#This Row],[Keyword]],'keyword-forecasts'!K:K,0),1)</f>
        <v>Kąpielowy Biały</v>
      </c>
    </row>
    <row r="16" spans="1:67" x14ac:dyDescent="0.25">
      <c r="A16" t="s">
        <v>130</v>
      </c>
      <c r="B16" t="s">
        <v>15</v>
      </c>
      <c r="D16" s="8">
        <v>50</v>
      </c>
      <c r="E16" t="s">
        <v>17</v>
      </c>
      <c r="F16">
        <v>100</v>
      </c>
      <c r="G16">
        <v>0.24</v>
      </c>
      <c r="H16">
        <v>0.92</v>
      </c>
      <c r="M16">
        <v>20</v>
      </c>
      <c r="N16">
        <v>40</v>
      </c>
      <c r="O16">
        <v>90</v>
      </c>
      <c r="P16">
        <v>90</v>
      </c>
      <c r="Q16">
        <v>30</v>
      </c>
      <c r="R16">
        <v>10</v>
      </c>
      <c r="S16">
        <v>10</v>
      </c>
      <c r="T16">
        <v>20</v>
      </c>
      <c r="U16">
        <v>20</v>
      </c>
      <c r="V16">
        <v>20</v>
      </c>
      <c r="W16">
        <v>10</v>
      </c>
      <c r="X16">
        <v>30</v>
      </c>
      <c r="Y16">
        <v>20</v>
      </c>
      <c r="Z16">
        <v>40</v>
      </c>
      <c r="AA16">
        <v>40</v>
      </c>
      <c r="AB16">
        <v>40</v>
      </c>
      <c r="AC16">
        <v>20</v>
      </c>
      <c r="AD16">
        <v>10</v>
      </c>
      <c r="AE16">
        <v>10</v>
      </c>
      <c r="AF16">
        <v>10</v>
      </c>
      <c r="AG16">
        <v>10</v>
      </c>
      <c r="AH16">
        <v>10</v>
      </c>
      <c r="AI16">
        <v>20</v>
      </c>
      <c r="AJ16">
        <v>10</v>
      </c>
      <c r="AK16">
        <v>30</v>
      </c>
      <c r="AL16">
        <v>50</v>
      </c>
      <c r="AM16">
        <v>70</v>
      </c>
      <c r="AN16">
        <v>70</v>
      </c>
      <c r="AO16">
        <v>50</v>
      </c>
      <c r="AP16">
        <v>20</v>
      </c>
      <c r="AQ16">
        <v>10</v>
      </c>
      <c r="AR16">
        <v>20</v>
      </c>
      <c r="AS16">
        <v>10</v>
      </c>
      <c r="AT16">
        <v>40</v>
      </c>
      <c r="AU16">
        <v>30</v>
      </c>
      <c r="AV16">
        <v>40</v>
      </c>
      <c r="AW16">
        <v>40</v>
      </c>
      <c r="AX16">
        <v>50</v>
      </c>
      <c r="AY16">
        <v>110</v>
      </c>
      <c r="AZ16">
        <v>140</v>
      </c>
      <c r="BA16">
        <v>110</v>
      </c>
      <c r="BB16">
        <v>20</v>
      </c>
      <c r="BC16">
        <v>20</v>
      </c>
      <c r="BD16">
        <v>20</v>
      </c>
      <c r="BE16">
        <v>10</v>
      </c>
      <c r="BF16">
        <v>20</v>
      </c>
      <c r="BG16">
        <v>20</v>
      </c>
      <c r="BH16">
        <v>30</v>
      </c>
      <c r="BI16" s="9">
        <f>AVERAGE(keyword_stats[[#This Row],[Searches: Apr 2015]:[Searches: Mar 2016]])</f>
        <v>32.5</v>
      </c>
      <c r="BJ16" s="9">
        <f>AVERAGE(keyword_stats[[#This Row],[Searches: Apr 2016]:[Searches: Mar 2017]])</f>
        <v>20</v>
      </c>
      <c r="BK16" s="9">
        <f>AVERAGE(keyword_stats[[#This Row],[Searches: Apr 2017]:[Searches: Mar 2018]])</f>
        <v>36.666666666666664</v>
      </c>
      <c r="BL16" s="9">
        <f>AVERAGE(keyword_stats[[#This Row],[Searches: Apr 2018]:[Searches: Mar 2019]])</f>
        <v>49.166666666666664</v>
      </c>
      <c r="BM16" s="9">
        <f>SUM(keyword_stats[[#This Row],[Searches: Apr 2018]:[Searches: Mar 2019]])</f>
        <v>590</v>
      </c>
      <c r="BN16" s="9">
        <f>keyword_stats[[#This Row],[R1]]-keyword_stats[[#This Row],[R4]]</f>
        <v>16.666666666666664</v>
      </c>
      <c r="BO16" s="9" t="str">
        <f>INDEX('keyword-forecasts'!G:K,MATCH(keyword_stats[[#This Row],[Keyword]],'keyword-forecasts'!K:K,0),1)</f>
        <v>Kąpielowy Biały</v>
      </c>
    </row>
    <row r="17" spans="1:67" x14ac:dyDescent="0.25">
      <c r="A17" t="s">
        <v>131</v>
      </c>
      <c r="B17" t="s">
        <v>15</v>
      </c>
      <c r="D17" s="8">
        <v>22200</v>
      </c>
      <c r="E17" t="s">
        <v>17</v>
      </c>
      <c r="F17">
        <v>100</v>
      </c>
      <c r="G17">
        <v>0.26</v>
      </c>
      <c r="H17">
        <v>0.79</v>
      </c>
      <c r="M17">
        <v>18100</v>
      </c>
      <c r="N17">
        <v>18100</v>
      </c>
      <c r="O17">
        <v>18100</v>
      </c>
      <c r="P17">
        <v>18100</v>
      </c>
      <c r="Q17">
        <v>18100</v>
      </c>
      <c r="R17">
        <v>18100</v>
      </c>
      <c r="S17">
        <v>22200</v>
      </c>
      <c r="T17">
        <v>22200</v>
      </c>
      <c r="U17">
        <v>27100</v>
      </c>
      <c r="V17">
        <v>27100</v>
      </c>
      <c r="W17">
        <v>22200</v>
      </c>
      <c r="X17">
        <v>18100</v>
      </c>
      <c r="Y17">
        <v>18100</v>
      </c>
      <c r="Z17">
        <v>18100</v>
      </c>
      <c r="AA17">
        <v>18100</v>
      </c>
      <c r="AB17">
        <v>22200</v>
      </c>
      <c r="AC17">
        <v>18100</v>
      </c>
      <c r="AD17">
        <v>18100</v>
      </c>
      <c r="AE17">
        <v>22200</v>
      </c>
      <c r="AF17">
        <v>22200</v>
      </c>
      <c r="AG17">
        <v>27100</v>
      </c>
      <c r="AH17">
        <v>22200</v>
      </c>
      <c r="AI17">
        <v>22200</v>
      </c>
      <c r="AJ17">
        <v>18100</v>
      </c>
      <c r="AK17">
        <v>18100</v>
      </c>
      <c r="AL17">
        <v>18100</v>
      </c>
      <c r="AM17">
        <v>18100</v>
      </c>
      <c r="AN17">
        <v>22200</v>
      </c>
      <c r="AO17">
        <v>18100</v>
      </c>
      <c r="AP17">
        <v>18100</v>
      </c>
      <c r="AQ17">
        <v>18100</v>
      </c>
      <c r="AR17">
        <v>22200</v>
      </c>
      <c r="AS17">
        <v>27100</v>
      </c>
      <c r="AT17">
        <v>27100</v>
      </c>
      <c r="AU17">
        <v>27100</v>
      </c>
      <c r="AV17">
        <v>22200</v>
      </c>
      <c r="AW17">
        <v>18100</v>
      </c>
      <c r="AX17">
        <v>18100</v>
      </c>
      <c r="AY17">
        <v>18100</v>
      </c>
      <c r="AZ17">
        <v>22200</v>
      </c>
      <c r="BA17">
        <v>18100</v>
      </c>
      <c r="BB17">
        <v>18100</v>
      </c>
      <c r="BC17">
        <v>18100</v>
      </c>
      <c r="BD17">
        <v>22200</v>
      </c>
      <c r="BE17">
        <v>27100</v>
      </c>
      <c r="BF17">
        <v>27100</v>
      </c>
      <c r="BG17">
        <v>22200</v>
      </c>
      <c r="BH17">
        <v>18100</v>
      </c>
      <c r="BI17" s="9">
        <f>AVERAGE(keyword_stats[[#This Row],[Searches: Apr 2015]:[Searches: Mar 2016]])</f>
        <v>20625</v>
      </c>
      <c r="BJ17" s="9">
        <f>AVERAGE(keyword_stats[[#This Row],[Searches: Apr 2016]:[Searches: Mar 2017]])</f>
        <v>20558.333333333332</v>
      </c>
      <c r="BK17" s="9">
        <f>AVERAGE(keyword_stats[[#This Row],[Searches: Apr 2017]:[Searches: Mar 2018]])</f>
        <v>21375</v>
      </c>
      <c r="BL17" s="9">
        <f>AVERAGE(keyword_stats[[#This Row],[Searches: Apr 2018]:[Searches: Mar 2019]])</f>
        <v>20625</v>
      </c>
      <c r="BM17" s="9">
        <f>SUM(keyword_stats[[#This Row],[Searches: Apr 2018]:[Searches: Mar 2019]])</f>
        <v>247500</v>
      </c>
      <c r="BN17" s="9">
        <f>keyword_stats[[#This Row],[R1]]-keyword_stats[[#This Row],[R4]]</f>
        <v>0</v>
      </c>
      <c r="BO17" s="9" t="str">
        <f>INDEX('keyword-forecasts'!G:K,MATCH(keyword_stats[[#This Row],[Keyword]],'keyword-forecasts'!K:K,0),1)</f>
        <v>Niezgrupowane słowa kluczowe</v>
      </c>
    </row>
    <row r="18" spans="1:67" x14ac:dyDescent="0.25">
      <c r="A18" t="s">
        <v>132</v>
      </c>
      <c r="B18" t="s">
        <v>15</v>
      </c>
      <c r="D18" s="8">
        <v>140</v>
      </c>
      <c r="E18" t="s">
        <v>17</v>
      </c>
      <c r="F18">
        <v>78</v>
      </c>
      <c r="G18">
        <v>0.23</v>
      </c>
      <c r="H18">
        <v>0.56000000000000005</v>
      </c>
      <c r="M18">
        <v>260</v>
      </c>
      <c r="N18">
        <v>210</v>
      </c>
      <c r="O18">
        <v>210</v>
      </c>
      <c r="P18">
        <v>260</v>
      </c>
      <c r="Q18">
        <v>170</v>
      </c>
      <c r="R18">
        <v>140</v>
      </c>
      <c r="S18">
        <v>210</v>
      </c>
      <c r="T18">
        <v>260</v>
      </c>
      <c r="U18">
        <v>210</v>
      </c>
      <c r="V18">
        <v>320</v>
      </c>
      <c r="W18">
        <v>320</v>
      </c>
      <c r="X18">
        <v>260</v>
      </c>
      <c r="Y18">
        <v>260</v>
      </c>
      <c r="Z18">
        <v>320</v>
      </c>
      <c r="AA18">
        <v>320</v>
      </c>
      <c r="AB18">
        <v>320</v>
      </c>
      <c r="AC18">
        <v>260</v>
      </c>
      <c r="AD18">
        <v>320</v>
      </c>
      <c r="AE18">
        <v>320</v>
      </c>
      <c r="AF18">
        <v>260</v>
      </c>
      <c r="AG18">
        <v>390</v>
      </c>
      <c r="AH18">
        <v>320</v>
      </c>
      <c r="AI18">
        <v>320</v>
      </c>
      <c r="AJ18">
        <v>170</v>
      </c>
      <c r="AK18">
        <v>140</v>
      </c>
      <c r="AL18">
        <v>170</v>
      </c>
      <c r="AM18">
        <v>140</v>
      </c>
      <c r="AN18">
        <v>140</v>
      </c>
      <c r="AO18">
        <v>110</v>
      </c>
      <c r="AP18">
        <v>90</v>
      </c>
      <c r="AQ18">
        <v>110</v>
      </c>
      <c r="AR18">
        <v>210</v>
      </c>
      <c r="AS18">
        <v>170</v>
      </c>
      <c r="AT18">
        <v>260</v>
      </c>
      <c r="AU18">
        <v>210</v>
      </c>
      <c r="AV18">
        <v>210</v>
      </c>
      <c r="AW18">
        <v>210</v>
      </c>
      <c r="AX18">
        <v>170</v>
      </c>
      <c r="AY18">
        <v>90</v>
      </c>
      <c r="AZ18">
        <v>140</v>
      </c>
      <c r="BA18">
        <v>140</v>
      </c>
      <c r="BB18">
        <v>110</v>
      </c>
      <c r="BC18">
        <v>140</v>
      </c>
      <c r="BD18">
        <v>140</v>
      </c>
      <c r="BE18">
        <v>210</v>
      </c>
      <c r="BF18">
        <v>140</v>
      </c>
      <c r="BG18">
        <v>140</v>
      </c>
      <c r="BH18">
        <v>140</v>
      </c>
      <c r="BI18" s="9">
        <f>AVERAGE(keyword_stats[[#This Row],[Searches: Apr 2015]:[Searches: Mar 2016]])</f>
        <v>235.83333333333334</v>
      </c>
      <c r="BJ18" s="9">
        <f>AVERAGE(keyword_stats[[#This Row],[Searches: Apr 2016]:[Searches: Mar 2017]])</f>
        <v>298.33333333333331</v>
      </c>
      <c r="BK18" s="9">
        <f>AVERAGE(keyword_stats[[#This Row],[Searches: Apr 2017]:[Searches: Mar 2018]])</f>
        <v>163.33333333333334</v>
      </c>
      <c r="BL18" s="9">
        <f>AVERAGE(keyword_stats[[#This Row],[Searches: Apr 2018]:[Searches: Mar 2019]])</f>
        <v>147.5</v>
      </c>
      <c r="BM18" s="9">
        <f>SUM(keyword_stats[[#This Row],[Searches: Apr 2018]:[Searches: Mar 2019]])</f>
        <v>1770</v>
      </c>
      <c r="BN18" s="9">
        <f>keyword_stats[[#This Row],[R1]]-keyword_stats[[#This Row],[R4]]</f>
        <v>-88.333333333333343</v>
      </c>
      <c r="BO18" s="9" t="str">
        <f>INDEX('keyword-forecasts'!G:K,MATCH(keyword_stats[[#This Row],[Keyword]],'keyword-forecasts'!K:K,0),1)</f>
        <v>Niezgrupowane słowa kluczowe</v>
      </c>
    </row>
    <row r="19" spans="1:67" x14ac:dyDescent="0.25">
      <c r="A19" t="s">
        <v>133</v>
      </c>
      <c r="B19" t="s">
        <v>15</v>
      </c>
      <c r="D19" s="8">
        <v>49500</v>
      </c>
      <c r="E19" t="s">
        <v>17</v>
      </c>
      <c r="F19">
        <v>100</v>
      </c>
      <c r="G19">
        <v>0.39</v>
      </c>
      <c r="H19">
        <v>1.05</v>
      </c>
      <c r="M19">
        <v>27100</v>
      </c>
      <c r="N19">
        <v>27100</v>
      </c>
      <c r="O19">
        <v>27100</v>
      </c>
      <c r="P19">
        <v>27100</v>
      </c>
      <c r="Q19">
        <v>27100</v>
      </c>
      <c r="R19">
        <v>27100</v>
      </c>
      <c r="S19">
        <v>27100</v>
      </c>
      <c r="T19">
        <v>33100</v>
      </c>
      <c r="U19">
        <v>40500</v>
      </c>
      <c r="V19">
        <v>40500</v>
      </c>
      <c r="W19">
        <v>49500</v>
      </c>
      <c r="X19">
        <v>33100</v>
      </c>
      <c r="Y19">
        <v>33100</v>
      </c>
      <c r="Z19">
        <v>33100</v>
      </c>
      <c r="AA19">
        <v>27100</v>
      </c>
      <c r="AB19">
        <v>27100</v>
      </c>
      <c r="AC19">
        <v>33100</v>
      </c>
      <c r="AD19">
        <v>33100</v>
      </c>
      <c r="AE19">
        <v>40500</v>
      </c>
      <c r="AF19">
        <v>49500</v>
      </c>
      <c r="AG19">
        <v>60500</v>
      </c>
      <c r="AH19">
        <v>60500</v>
      </c>
      <c r="AI19">
        <v>60500</v>
      </c>
      <c r="AJ19">
        <v>40500</v>
      </c>
      <c r="AK19">
        <v>40500</v>
      </c>
      <c r="AL19">
        <v>40500</v>
      </c>
      <c r="AM19">
        <v>33100</v>
      </c>
      <c r="AN19">
        <v>40500</v>
      </c>
      <c r="AO19">
        <v>40500</v>
      </c>
      <c r="AP19">
        <v>40500</v>
      </c>
      <c r="AQ19">
        <v>40500</v>
      </c>
      <c r="AR19">
        <v>49500</v>
      </c>
      <c r="AS19">
        <v>60500</v>
      </c>
      <c r="AT19">
        <v>60500</v>
      </c>
      <c r="AU19">
        <v>60500</v>
      </c>
      <c r="AV19">
        <v>49500</v>
      </c>
      <c r="AW19">
        <v>40500</v>
      </c>
      <c r="AX19">
        <v>40500</v>
      </c>
      <c r="AY19">
        <v>40500</v>
      </c>
      <c r="AZ19">
        <v>40500</v>
      </c>
      <c r="BA19">
        <v>40500</v>
      </c>
      <c r="BB19">
        <v>40500</v>
      </c>
      <c r="BC19">
        <v>49500</v>
      </c>
      <c r="BD19">
        <v>60500</v>
      </c>
      <c r="BE19">
        <v>74000</v>
      </c>
      <c r="BF19">
        <v>60500</v>
      </c>
      <c r="BG19">
        <v>60500</v>
      </c>
      <c r="BH19">
        <v>49500</v>
      </c>
      <c r="BI19" s="9">
        <f>AVERAGE(keyword_stats[[#This Row],[Searches: Apr 2015]:[Searches: Mar 2016]])</f>
        <v>32200</v>
      </c>
      <c r="BJ19" s="9">
        <f>AVERAGE(keyword_stats[[#This Row],[Searches: Apr 2016]:[Searches: Mar 2017]])</f>
        <v>41550</v>
      </c>
      <c r="BK19" s="9">
        <f>AVERAGE(keyword_stats[[#This Row],[Searches: Apr 2017]:[Searches: Mar 2018]])</f>
        <v>46383.333333333336</v>
      </c>
      <c r="BL19" s="9">
        <f>AVERAGE(keyword_stats[[#This Row],[Searches: Apr 2018]:[Searches: Mar 2019]])</f>
        <v>49791.666666666664</v>
      </c>
      <c r="BM19" s="9">
        <f>SUM(keyword_stats[[#This Row],[Searches: Apr 2018]:[Searches: Mar 2019]])</f>
        <v>597500</v>
      </c>
      <c r="BN19" s="9">
        <f>keyword_stats[[#This Row],[R1]]-keyword_stats[[#This Row],[R4]]</f>
        <v>17591.666666666664</v>
      </c>
      <c r="BO19" s="9" t="str">
        <f>INDEX('keyword-forecasts'!G:K,MATCH(keyword_stats[[#This Row],[Keyword]],'keyword-forecasts'!K:K,0),1)</f>
        <v>Bielizna Damska</v>
      </c>
    </row>
    <row r="20" spans="1:67" x14ac:dyDescent="0.25">
      <c r="A20" t="s">
        <v>134</v>
      </c>
      <c r="B20" t="s">
        <v>15</v>
      </c>
      <c r="D20" s="8">
        <v>70</v>
      </c>
      <c r="E20" t="s">
        <v>17</v>
      </c>
      <c r="F20">
        <v>100</v>
      </c>
      <c r="G20">
        <v>0.54</v>
      </c>
      <c r="H20">
        <v>1.7</v>
      </c>
      <c r="M20">
        <v>30</v>
      </c>
      <c r="N20">
        <v>30</v>
      </c>
      <c r="O20">
        <v>20</v>
      </c>
      <c r="P20">
        <v>50</v>
      </c>
      <c r="Q20">
        <v>30</v>
      </c>
      <c r="R20">
        <v>20</v>
      </c>
      <c r="S20">
        <v>30</v>
      </c>
      <c r="T20">
        <v>30</v>
      </c>
      <c r="U20">
        <v>40</v>
      </c>
      <c r="V20">
        <v>40</v>
      </c>
      <c r="W20">
        <v>40</v>
      </c>
      <c r="X20">
        <v>30</v>
      </c>
      <c r="Y20">
        <v>70</v>
      </c>
      <c r="Z20">
        <v>50</v>
      </c>
      <c r="AA20">
        <v>30</v>
      </c>
      <c r="AB20">
        <v>30</v>
      </c>
      <c r="AC20">
        <v>30</v>
      </c>
      <c r="AD20">
        <v>20</v>
      </c>
      <c r="AE20">
        <v>30</v>
      </c>
      <c r="AF20">
        <v>30</v>
      </c>
      <c r="AG20">
        <v>40</v>
      </c>
      <c r="AH20">
        <v>70</v>
      </c>
      <c r="AI20">
        <v>30</v>
      </c>
      <c r="AJ20">
        <v>40</v>
      </c>
      <c r="AK20">
        <v>50</v>
      </c>
      <c r="AL20">
        <v>50</v>
      </c>
      <c r="AM20">
        <v>40</v>
      </c>
      <c r="AN20">
        <v>30</v>
      </c>
      <c r="AO20">
        <v>30</v>
      </c>
      <c r="AP20">
        <v>40</v>
      </c>
      <c r="AQ20">
        <v>50</v>
      </c>
      <c r="AR20">
        <v>70</v>
      </c>
      <c r="AS20">
        <v>70</v>
      </c>
      <c r="AT20">
        <v>70</v>
      </c>
      <c r="AU20">
        <v>70</v>
      </c>
      <c r="AV20">
        <v>90</v>
      </c>
      <c r="AW20">
        <v>50</v>
      </c>
      <c r="AX20">
        <v>50</v>
      </c>
      <c r="AY20">
        <v>50</v>
      </c>
      <c r="AZ20">
        <v>50</v>
      </c>
      <c r="BA20">
        <v>20</v>
      </c>
      <c r="BB20">
        <v>70</v>
      </c>
      <c r="BC20">
        <v>70</v>
      </c>
      <c r="BD20">
        <v>90</v>
      </c>
      <c r="BE20">
        <v>50</v>
      </c>
      <c r="BF20">
        <v>110</v>
      </c>
      <c r="BG20">
        <v>140</v>
      </c>
      <c r="BH20">
        <v>70</v>
      </c>
      <c r="BI20" s="9">
        <f>AVERAGE(keyword_stats[[#This Row],[Searches: Apr 2015]:[Searches: Mar 2016]])</f>
        <v>32.5</v>
      </c>
      <c r="BJ20" s="9">
        <f>AVERAGE(keyword_stats[[#This Row],[Searches: Apr 2016]:[Searches: Mar 2017]])</f>
        <v>39.166666666666664</v>
      </c>
      <c r="BK20" s="9">
        <f>AVERAGE(keyword_stats[[#This Row],[Searches: Apr 2017]:[Searches: Mar 2018]])</f>
        <v>55</v>
      </c>
      <c r="BL20" s="9">
        <f>AVERAGE(keyword_stats[[#This Row],[Searches: Apr 2018]:[Searches: Mar 2019]])</f>
        <v>68.333333333333329</v>
      </c>
      <c r="BM20" s="9">
        <f>SUM(keyword_stats[[#This Row],[Searches: Apr 2018]:[Searches: Mar 2019]])</f>
        <v>820</v>
      </c>
      <c r="BN20" s="9">
        <f>keyword_stats[[#This Row],[R1]]-keyword_stats[[#This Row],[R4]]</f>
        <v>35.833333333333329</v>
      </c>
      <c r="BO20" s="9" t="str">
        <f>INDEX('keyword-forecasts'!G:K,MATCH(keyword_stats[[#This Row],[Keyword]],'keyword-forecasts'!K:K,0),1)</f>
        <v>Bielizna Damska</v>
      </c>
    </row>
    <row r="21" spans="1:67" x14ac:dyDescent="0.25">
      <c r="A21" t="s">
        <v>135</v>
      </c>
      <c r="B21" t="s">
        <v>15</v>
      </c>
      <c r="D21" s="8">
        <v>110</v>
      </c>
      <c r="E21" t="s">
        <v>17</v>
      </c>
      <c r="F21">
        <v>100</v>
      </c>
      <c r="G21">
        <v>0.4</v>
      </c>
      <c r="H21">
        <v>0.7</v>
      </c>
      <c r="M21">
        <v>50</v>
      </c>
      <c r="N21">
        <v>70</v>
      </c>
      <c r="O21">
        <v>50</v>
      </c>
      <c r="P21">
        <v>70</v>
      </c>
      <c r="Q21">
        <v>90</v>
      </c>
      <c r="R21">
        <v>50</v>
      </c>
      <c r="S21">
        <v>110</v>
      </c>
      <c r="T21">
        <v>110</v>
      </c>
      <c r="U21">
        <v>110</v>
      </c>
      <c r="V21">
        <v>170</v>
      </c>
      <c r="W21">
        <v>140</v>
      </c>
      <c r="X21">
        <v>70</v>
      </c>
      <c r="Y21">
        <v>50</v>
      </c>
      <c r="Z21">
        <v>90</v>
      </c>
      <c r="AA21">
        <v>50</v>
      </c>
      <c r="AB21">
        <v>40</v>
      </c>
      <c r="AC21">
        <v>90</v>
      </c>
      <c r="AD21">
        <v>70</v>
      </c>
      <c r="AE21">
        <v>110</v>
      </c>
      <c r="AF21">
        <v>110</v>
      </c>
      <c r="AG21">
        <v>110</v>
      </c>
      <c r="AH21">
        <v>170</v>
      </c>
      <c r="AI21">
        <v>170</v>
      </c>
      <c r="AJ21">
        <v>110</v>
      </c>
      <c r="AK21">
        <v>70</v>
      </c>
      <c r="AL21">
        <v>50</v>
      </c>
      <c r="AM21">
        <v>70</v>
      </c>
      <c r="AN21">
        <v>90</v>
      </c>
      <c r="AO21">
        <v>50</v>
      </c>
      <c r="AP21">
        <v>90</v>
      </c>
      <c r="AQ21">
        <v>90</v>
      </c>
      <c r="AR21">
        <v>110</v>
      </c>
      <c r="AS21">
        <v>110</v>
      </c>
      <c r="AT21">
        <v>110</v>
      </c>
      <c r="AU21">
        <v>110</v>
      </c>
      <c r="AV21">
        <v>90</v>
      </c>
      <c r="AW21">
        <v>70</v>
      </c>
      <c r="AX21">
        <v>70</v>
      </c>
      <c r="AY21">
        <v>70</v>
      </c>
      <c r="AZ21">
        <v>70</v>
      </c>
      <c r="BA21">
        <v>70</v>
      </c>
      <c r="BB21">
        <v>90</v>
      </c>
      <c r="BC21">
        <v>90</v>
      </c>
      <c r="BD21">
        <v>110</v>
      </c>
      <c r="BE21">
        <v>170</v>
      </c>
      <c r="BF21">
        <v>210</v>
      </c>
      <c r="BG21">
        <v>210</v>
      </c>
      <c r="BH21">
        <v>70</v>
      </c>
      <c r="BI21" s="9">
        <f>AVERAGE(keyword_stats[[#This Row],[Searches: Apr 2015]:[Searches: Mar 2016]])</f>
        <v>90.833333333333329</v>
      </c>
      <c r="BJ21" s="9">
        <f>AVERAGE(keyword_stats[[#This Row],[Searches: Apr 2016]:[Searches: Mar 2017]])</f>
        <v>97.5</v>
      </c>
      <c r="BK21" s="9">
        <f>AVERAGE(keyword_stats[[#This Row],[Searches: Apr 2017]:[Searches: Mar 2018]])</f>
        <v>86.666666666666671</v>
      </c>
      <c r="BL21" s="9">
        <f>AVERAGE(keyword_stats[[#This Row],[Searches: Apr 2018]:[Searches: Mar 2019]])</f>
        <v>108.33333333333333</v>
      </c>
      <c r="BM21" s="9">
        <f>SUM(keyword_stats[[#This Row],[Searches: Apr 2018]:[Searches: Mar 2019]])</f>
        <v>1300</v>
      </c>
      <c r="BN21" s="9">
        <f>keyword_stats[[#This Row],[R1]]-keyword_stats[[#This Row],[R4]]</f>
        <v>17.5</v>
      </c>
      <c r="BO21" s="9" t="str">
        <f>INDEX('keyword-forecasts'!G:K,MATCH(keyword_stats[[#This Row],[Keyword]],'keyword-forecasts'!K:K,0),1)</f>
        <v>Bielizna Damska</v>
      </c>
    </row>
    <row r="22" spans="1:67" x14ac:dyDescent="0.25">
      <c r="A22" t="s">
        <v>136</v>
      </c>
      <c r="B22" t="s">
        <v>15</v>
      </c>
      <c r="D22" s="8">
        <v>50</v>
      </c>
      <c r="E22" t="s">
        <v>17</v>
      </c>
      <c r="F22">
        <v>100</v>
      </c>
      <c r="G22">
        <v>0.22</v>
      </c>
      <c r="H22">
        <v>1.28</v>
      </c>
      <c r="M22">
        <v>70</v>
      </c>
      <c r="N22">
        <v>50</v>
      </c>
      <c r="O22">
        <v>50</v>
      </c>
      <c r="P22">
        <v>90</v>
      </c>
      <c r="Q22">
        <v>50</v>
      </c>
      <c r="R22">
        <v>50</v>
      </c>
      <c r="S22">
        <v>70</v>
      </c>
      <c r="T22">
        <v>140</v>
      </c>
      <c r="U22">
        <v>170</v>
      </c>
      <c r="V22">
        <v>170</v>
      </c>
      <c r="W22">
        <v>260</v>
      </c>
      <c r="X22">
        <v>210</v>
      </c>
      <c r="Y22">
        <v>210</v>
      </c>
      <c r="Z22">
        <v>210</v>
      </c>
      <c r="AA22">
        <v>170</v>
      </c>
      <c r="AB22">
        <v>210</v>
      </c>
      <c r="AC22">
        <v>170</v>
      </c>
      <c r="AD22">
        <v>70</v>
      </c>
      <c r="AE22">
        <v>70</v>
      </c>
      <c r="AF22">
        <v>70</v>
      </c>
      <c r="AG22">
        <v>90</v>
      </c>
      <c r="AH22">
        <v>50</v>
      </c>
      <c r="AI22">
        <v>50</v>
      </c>
      <c r="AJ22">
        <v>50</v>
      </c>
      <c r="AK22">
        <v>40</v>
      </c>
      <c r="AL22">
        <v>40</v>
      </c>
      <c r="AM22">
        <v>50</v>
      </c>
      <c r="AN22">
        <v>50</v>
      </c>
      <c r="AO22">
        <v>50</v>
      </c>
      <c r="AP22">
        <v>90</v>
      </c>
      <c r="AQ22">
        <v>70</v>
      </c>
      <c r="AR22">
        <v>90</v>
      </c>
      <c r="AS22">
        <v>90</v>
      </c>
      <c r="AT22">
        <v>50</v>
      </c>
      <c r="AU22">
        <v>70</v>
      </c>
      <c r="AV22">
        <v>40</v>
      </c>
      <c r="AW22">
        <v>30</v>
      </c>
      <c r="AX22">
        <v>50</v>
      </c>
      <c r="AY22">
        <v>50</v>
      </c>
      <c r="AZ22">
        <v>50</v>
      </c>
      <c r="BA22">
        <v>40</v>
      </c>
      <c r="BB22">
        <v>40</v>
      </c>
      <c r="BC22">
        <v>50</v>
      </c>
      <c r="BD22">
        <v>50</v>
      </c>
      <c r="BE22">
        <v>70</v>
      </c>
      <c r="BF22">
        <v>70</v>
      </c>
      <c r="BG22">
        <v>50</v>
      </c>
      <c r="BH22">
        <v>40</v>
      </c>
      <c r="BI22" s="9">
        <f>AVERAGE(keyword_stats[[#This Row],[Searches: Apr 2015]:[Searches: Mar 2016]])</f>
        <v>115</v>
      </c>
      <c r="BJ22" s="9">
        <f>AVERAGE(keyword_stats[[#This Row],[Searches: Apr 2016]:[Searches: Mar 2017]])</f>
        <v>118.33333333333333</v>
      </c>
      <c r="BK22" s="9">
        <f>AVERAGE(keyword_stats[[#This Row],[Searches: Apr 2017]:[Searches: Mar 2018]])</f>
        <v>60.833333333333336</v>
      </c>
      <c r="BL22" s="9">
        <f>AVERAGE(keyword_stats[[#This Row],[Searches: Apr 2018]:[Searches: Mar 2019]])</f>
        <v>49.166666666666664</v>
      </c>
      <c r="BM22" s="9">
        <f>SUM(keyword_stats[[#This Row],[Searches: Apr 2018]:[Searches: Mar 2019]])</f>
        <v>590</v>
      </c>
      <c r="BN22" s="9">
        <f>keyword_stats[[#This Row],[R1]]-keyword_stats[[#This Row],[R4]]</f>
        <v>-65.833333333333343</v>
      </c>
      <c r="BO22" s="9" t="str">
        <f>INDEX('keyword-forecasts'!G:K,MATCH(keyword_stats[[#This Row],[Keyword]],'keyword-forecasts'!K:K,0),1)</f>
        <v>Bielizna Damska</v>
      </c>
    </row>
    <row r="23" spans="1:67" x14ac:dyDescent="0.25">
      <c r="A23" t="s">
        <v>137</v>
      </c>
      <c r="B23" t="s">
        <v>15</v>
      </c>
      <c r="D23" s="8">
        <v>1000</v>
      </c>
      <c r="E23" t="s">
        <v>17</v>
      </c>
      <c r="F23">
        <v>99</v>
      </c>
      <c r="G23">
        <v>0.41</v>
      </c>
      <c r="H23">
        <v>2.99</v>
      </c>
      <c r="M23">
        <v>720</v>
      </c>
      <c r="N23">
        <v>880</v>
      </c>
      <c r="O23">
        <v>880</v>
      </c>
      <c r="P23">
        <v>880</v>
      </c>
      <c r="Q23">
        <v>720</v>
      </c>
      <c r="R23">
        <v>590</v>
      </c>
      <c r="S23">
        <v>590</v>
      </c>
      <c r="T23">
        <v>880</v>
      </c>
      <c r="U23">
        <v>1600</v>
      </c>
      <c r="V23">
        <v>1300</v>
      </c>
      <c r="W23">
        <v>1300</v>
      </c>
      <c r="X23">
        <v>880</v>
      </c>
      <c r="Y23">
        <v>880</v>
      </c>
      <c r="Z23">
        <v>1000</v>
      </c>
      <c r="AA23">
        <v>880</v>
      </c>
      <c r="AB23">
        <v>720</v>
      </c>
      <c r="AC23">
        <v>880</v>
      </c>
      <c r="AD23">
        <v>720</v>
      </c>
      <c r="AE23">
        <v>880</v>
      </c>
      <c r="AF23">
        <v>1300</v>
      </c>
      <c r="AG23">
        <v>2400</v>
      </c>
      <c r="AH23">
        <v>1300</v>
      </c>
      <c r="AI23">
        <v>1300</v>
      </c>
      <c r="AJ23">
        <v>1000</v>
      </c>
      <c r="AK23">
        <v>1000</v>
      </c>
      <c r="AL23">
        <v>1000</v>
      </c>
      <c r="AM23">
        <v>880</v>
      </c>
      <c r="AN23">
        <v>720</v>
      </c>
      <c r="AO23">
        <v>720</v>
      </c>
      <c r="AP23">
        <v>720</v>
      </c>
      <c r="AQ23">
        <v>480</v>
      </c>
      <c r="AR23">
        <v>590</v>
      </c>
      <c r="AS23">
        <v>1300</v>
      </c>
      <c r="AT23">
        <v>880</v>
      </c>
      <c r="AU23">
        <v>1000</v>
      </c>
      <c r="AV23">
        <v>390</v>
      </c>
      <c r="AW23">
        <v>320</v>
      </c>
      <c r="AX23">
        <v>480</v>
      </c>
      <c r="AY23">
        <v>480</v>
      </c>
      <c r="AZ23">
        <v>720</v>
      </c>
      <c r="BA23">
        <v>720</v>
      </c>
      <c r="BB23">
        <v>590</v>
      </c>
      <c r="BC23">
        <v>720</v>
      </c>
      <c r="BD23">
        <v>1300</v>
      </c>
      <c r="BE23">
        <v>2900</v>
      </c>
      <c r="BF23">
        <v>1600</v>
      </c>
      <c r="BG23">
        <v>1600</v>
      </c>
      <c r="BH23">
        <v>1000</v>
      </c>
      <c r="BI23" s="9">
        <f>AVERAGE(keyword_stats[[#This Row],[Searches: Apr 2015]:[Searches: Mar 2016]])</f>
        <v>935</v>
      </c>
      <c r="BJ23" s="9">
        <f>AVERAGE(keyword_stats[[#This Row],[Searches: Apr 2016]:[Searches: Mar 2017]])</f>
        <v>1105</v>
      </c>
      <c r="BK23" s="9">
        <f>AVERAGE(keyword_stats[[#This Row],[Searches: Apr 2017]:[Searches: Mar 2018]])</f>
        <v>806.66666666666663</v>
      </c>
      <c r="BL23" s="9">
        <f>AVERAGE(keyword_stats[[#This Row],[Searches: Apr 2018]:[Searches: Mar 2019]])</f>
        <v>1035.8333333333333</v>
      </c>
      <c r="BM23" s="9">
        <f>SUM(keyword_stats[[#This Row],[Searches: Apr 2018]:[Searches: Mar 2019]])</f>
        <v>12430</v>
      </c>
      <c r="BN23" s="9">
        <f>keyword_stats[[#This Row],[R1]]-keyword_stats[[#This Row],[R4]]</f>
        <v>100.83333333333326</v>
      </c>
      <c r="BO23" s="9" t="str">
        <f>INDEX('keyword-forecasts'!G:K,MATCH(keyword_stats[[#This Row],[Keyword]],'keyword-forecasts'!K:K,0),1)</f>
        <v>Bielizna Damska</v>
      </c>
    </row>
    <row r="24" spans="1:67" x14ac:dyDescent="0.25">
      <c r="A24" t="s">
        <v>138</v>
      </c>
      <c r="B24" t="s">
        <v>15</v>
      </c>
      <c r="D24" s="8">
        <v>390</v>
      </c>
      <c r="E24" t="s">
        <v>17</v>
      </c>
      <c r="F24">
        <v>92</v>
      </c>
      <c r="G24">
        <v>0.82</v>
      </c>
      <c r="H24">
        <v>1.31</v>
      </c>
      <c r="M24">
        <v>390</v>
      </c>
      <c r="N24">
        <v>260</v>
      </c>
      <c r="O24">
        <v>260</v>
      </c>
      <c r="P24">
        <v>210</v>
      </c>
      <c r="Q24">
        <v>260</v>
      </c>
      <c r="R24">
        <v>260</v>
      </c>
      <c r="S24">
        <v>260</v>
      </c>
      <c r="T24">
        <v>320</v>
      </c>
      <c r="U24">
        <v>390</v>
      </c>
      <c r="V24">
        <v>390</v>
      </c>
      <c r="W24">
        <v>390</v>
      </c>
      <c r="X24">
        <v>480</v>
      </c>
      <c r="Y24">
        <v>390</v>
      </c>
      <c r="Z24">
        <v>390</v>
      </c>
      <c r="AA24">
        <v>390</v>
      </c>
      <c r="AB24">
        <v>320</v>
      </c>
      <c r="AC24">
        <v>390</v>
      </c>
      <c r="AD24">
        <v>390</v>
      </c>
      <c r="AE24">
        <v>390</v>
      </c>
      <c r="AF24">
        <v>390</v>
      </c>
      <c r="AG24">
        <v>480</v>
      </c>
      <c r="AH24">
        <v>390</v>
      </c>
      <c r="AI24">
        <v>260</v>
      </c>
      <c r="AJ24">
        <v>320</v>
      </c>
      <c r="AK24">
        <v>320</v>
      </c>
      <c r="AL24">
        <v>260</v>
      </c>
      <c r="AM24">
        <v>320</v>
      </c>
      <c r="AN24">
        <v>260</v>
      </c>
      <c r="AO24">
        <v>320</v>
      </c>
      <c r="AP24">
        <v>260</v>
      </c>
      <c r="AQ24">
        <v>320</v>
      </c>
      <c r="AR24">
        <v>320</v>
      </c>
      <c r="AS24">
        <v>390</v>
      </c>
      <c r="AT24">
        <v>320</v>
      </c>
      <c r="AU24">
        <v>320</v>
      </c>
      <c r="AV24">
        <v>390</v>
      </c>
      <c r="AW24">
        <v>320</v>
      </c>
      <c r="AX24">
        <v>390</v>
      </c>
      <c r="AY24">
        <v>320</v>
      </c>
      <c r="AZ24">
        <v>320</v>
      </c>
      <c r="BA24">
        <v>320</v>
      </c>
      <c r="BB24">
        <v>320</v>
      </c>
      <c r="BC24">
        <v>320</v>
      </c>
      <c r="BD24">
        <v>390</v>
      </c>
      <c r="BE24">
        <v>480</v>
      </c>
      <c r="BF24">
        <v>480</v>
      </c>
      <c r="BG24">
        <v>320</v>
      </c>
      <c r="BH24">
        <v>320</v>
      </c>
      <c r="BI24" s="9">
        <f>AVERAGE(keyword_stats[[#This Row],[Searches: Apr 2015]:[Searches: Mar 2016]])</f>
        <v>322.5</v>
      </c>
      <c r="BJ24" s="9">
        <f>AVERAGE(keyword_stats[[#This Row],[Searches: Apr 2016]:[Searches: Mar 2017]])</f>
        <v>375</v>
      </c>
      <c r="BK24" s="9">
        <f>AVERAGE(keyword_stats[[#This Row],[Searches: Apr 2017]:[Searches: Mar 2018]])</f>
        <v>316.66666666666669</v>
      </c>
      <c r="BL24" s="9">
        <f>AVERAGE(keyword_stats[[#This Row],[Searches: Apr 2018]:[Searches: Mar 2019]])</f>
        <v>358.33333333333331</v>
      </c>
      <c r="BM24" s="9">
        <f>SUM(keyword_stats[[#This Row],[Searches: Apr 2018]:[Searches: Mar 2019]])</f>
        <v>4300</v>
      </c>
      <c r="BN24" s="9">
        <f>keyword_stats[[#This Row],[R1]]-keyword_stats[[#This Row],[R4]]</f>
        <v>35.833333333333314</v>
      </c>
      <c r="BO24" s="9" t="str">
        <f>INDEX('keyword-forecasts'!G:K,MATCH(keyword_stats[[#This Row],[Keyword]],'keyword-forecasts'!K:K,0),1)</f>
        <v>Niezgrupowane słowa kluczowe</v>
      </c>
    </row>
    <row r="25" spans="1:67" x14ac:dyDescent="0.25">
      <c r="A25" t="s">
        <v>139</v>
      </c>
      <c r="B25" t="s">
        <v>15</v>
      </c>
      <c r="D25" s="8">
        <v>1300</v>
      </c>
      <c r="E25" t="s">
        <v>17</v>
      </c>
      <c r="F25">
        <v>100</v>
      </c>
      <c r="G25">
        <v>0.56000000000000005</v>
      </c>
      <c r="H25">
        <v>1.01</v>
      </c>
      <c r="M25">
        <v>880</v>
      </c>
      <c r="N25">
        <v>880</v>
      </c>
      <c r="O25">
        <v>1900</v>
      </c>
      <c r="P25">
        <v>2900</v>
      </c>
      <c r="Q25">
        <v>1000</v>
      </c>
      <c r="R25">
        <v>1000</v>
      </c>
      <c r="S25">
        <v>1000</v>
      </c>
      <c r="T25">
        <v>880</v>
      </c>
      <c r="U25">
        <v>1300</v>
      </c>
      <c r="V25">
        <v>1000</v>
      </c>
      <c r="W25">
        <v>1000</v>
      </c>
      <c r="X25">
        <v>1000</v>
      </c>
      <c r="Y25">
        <v>1000</v>
      </c>
      <c r="Z25">
        <v>1000</v>
      </c>
      <c r="AA25">
        <v>720</v>
      </c>
      <c r="AB25">
        <v>880</v>
      </c>
      <c r="AC25">
        <v>880</v>
      </c>
      <c r="AD25">
        <v>720</v>
      </c>
      <c r="AE25">
        <v>720</v>
      </c>
      <c r="AF25">
        <v>1000</v>
      </c>
      <c r="AG25">
        <v>880</v>
      </c>
      <c r="AH25">
        <v>1000</v>
      </c>
      <c r="AI25">
        <v>1000</v>
      </c>
      <c r="AJ25">
        <v>720</v>
      </c>
      <c r="AK25">
        <v>720</v>
      </c>
      <c r="AL25">
        <v>590</v>
      </c>
      <c r="AM25">
        <v>720</v>
      </c>
      <c r="AN25">
        <v>880</v>
      </c>
      <c r="AO25">
        <v>1000</v>
      </c>
      <c r="AP25">
        <v>880</v>
      </c>
      <c r="AQ25">
        <v>1000</v>
      </c>
      <c r="AR25">
        <v>1300</v>
      </c>
      <c r="AS25">
        <v>1300</v>
      </c>
      <c r="AT25">
        <v>1300</v>
      </c>
      <c r="AU25">
        <v>1000</v>
      </c>
      <c r="AV25">
        <v>880</v>
      </c>
      <c r="AW25">
        <v>720</v>
      </c>
      <c r="AX25">
        <v>720</v>
      </c>
      <c r="AY25">
        <v>1000</v>
      </c>
      <c r="AZ25">
        <v>1000</v>
      </c>
      <c r="BA25">
        <v>1000</v>
      </c>
      <c r="BB25">
        <v>1000</v>
      </c>
      <c r="BC25">
        <v>1600</v>
      </c>
      <c r="BD25">
        <v>1900</v>
      </c>
      <c r="BE25">
        <v>2400</v>
      </c>
      <c r="BF25">
        <v>1900</v>
      </c>
      <c r="BG25">
        <v>1900</v>
      </c>
      <c r="BH25">
        <v>1600</v>
      </c>
      <c r="BI25" s="9">
        <f>AVERAGE(keyword_stats[[#This Row],[Searches: Apr 2015]:[Searches: Mar 2016]])</f>
        <v>1228.3333333333333</v>
      </c>
      <c r="BJ25" s="9">
        <f>AVERAGE(keyword_stats[[#This Row],[Searches: Apr 2016]:[Searches: Mar 2017]])</f>
        <v>876.66666666666663</v>
      </c>
      <c r="BK25" s="9">
        <f>AVERAGE(keyword_stats[[#This Row],[Searches: Apr 2017]:[Searches: Mar 2018]])</f>
        <v>964.16666666666663</v>
      </c>
      <c r="BL25" s="9">
        <f>AVERAGE(keyword_stats[[#This Row],[Searches: Apr 2018]:[Searches: Mar 2019]])</f>
        <v>1395</v>
      </c>
      <c r="BM25" s="9">
        <f>SUM(keyword_stats[[#This Row],[Searches: Apr 2018]:[Searches: Mar 2019]])</f>
        <v>16740</v>
      </c>
      <c r="BN25" s="9">
        <f>keyword_stats[[#This Row],[R1]]-keyword_stats[[#This Row],[R4]]</f>
        <v>166.66666666666674</v>
      </c>
      <c r="BO25" s="9" t="str">
        <f>INDEX('keyword-forecasts'!G:K,MATCH(keyword_stats[[#This Row],[Keyword]],'keyword-forecasts'!K:K,0),1)</f>
        <v>Niezgrupowane słowa kluczowe</v>
      </c>
    </row>
    <row r="26" spans="1:67" x14ac:dyDescent="0.25">
      <c r="A26" t="s">
        <v>140</v>
      </c>
      <c r="B26" t="s">
        <v>15</v>
      </c>
      <c r="D26" s="8">
        <v>480</v>
      </c>
      <c r="E26" t="s">
        <v>17</v>
      </c>
      <c r="F26">
        <v>96</v>
      </c>
      <c r="G26">
        <v>1.01</v>
      </c>
      <c r="H26">
        <v>22.1</v>
      </c>
      <c r="M26">
        <v>110</v>
      </c>
      <c r="N26">
        <v>210</v>
      </c>
      <c r="O26">
        <v>170</v>
      </c>
      <c r="P26">
        <v>170</v>
      </c>
      <c r="Q26">
        <v>140</v>
      </c>
      <c r="R26">
        <v>170</v>
      </c>
      <c r="S26">
        <v>170</v>
      </c>
      <c r="T26">
        <v>170</v>
      </c>
      <c r="U26">
        <v>170</v>
      </c>
      <c r="V26">
        <v>260</v>
      </c>
      <c r="W26">
        <v>260</v>
      </c>
      <c r="X26">
        <v>260</v>
      </c>
      <c r="Y26">
        <v>210</v>
      </c>
      <c r="Z26">
        <v>210</v>
      </c>
      <c r="AA26">
        <v>170</v>
      </c>
      <c r="AB26">
        <v>210</v>
      </c>
      <c r="AC26">
        <v>210</v>
      </c>
      <c r="AD26">
        <v>170</v>
      </c>
      <c r="AE26">
        <v>210</v>
      </c>
      <c r="AF26">
        <v>260</v>
      </c>
      <c r="AG26">
        <v>320</v>
      </c>
      <c r="AH26">
        <v>320</v>
      </c>
      <c r="AI26">
        <v>260</v>
      </c>
      <c r="AJ26">
        <v>260</v>
      </c>
      <c r="AK26">
        <v>260</v>
      </c>
      <c r="AL26">
        <v>260</v>
      </c>
      <c r="AM26">
        <v>260</v>
      </c>
      <c r="AN26">
        <v>320</v>
      </c>
      <c r="AO26">
        <v>320</v>
      </c>
      <c r="AP26">
        <v>260</v>
      </c>
      <c r="AQ26">
        <v>320</v>
      </c>
      <c r="AR26">
        <v>320</v>
      </c>
      <c r="AS26">
        <v>390</v>
      </c>
      <c r="AT26">
        <v>390</v>
      </c>
      <c r="AU26">
        <v>480</v>
      </c>
      <c r="AV26">
        <v>590</v>
      </c>
      <c r="AW26">
        <v>480</v>
      </c>
      <c r="AX26">
        <v>590</v>
      </c>
      <c r="AY26">
        <v>480</v>
      </c>
      <c r="AZ26">
        <v>390</v>
      </c>
      <c r="BA26">
        <v>480</v>
      </c>
      <c r="BB26">
        <v>320</v>
      </c>
      <c r="BC26">
        <v>390</v>
      </c>
      <c r="BD26">
        <v>480</v>
      </c>
      <c r="BE26">
        <v>390</v>
      </c>
      <c r="BF26">
        <v>480</v>
      </c>
      <c r="BG26">
        <v>480</v>
      </c>
      <c r="BH26">
        <v>390</v>
      </c>
      <c r="BI26" s="9">
        <f>AVERAGE(keyword_stats[[#This Row],[Searches: Apr 2015]:[Searches: Mar 2016]])</f>
        <v>188.33333333333334</v>
      </c>
      <c r="BJ26" s="9">
        <f>AVERAGE(keyword_stats[[#This Row],[Searches: Apr 2016]:[Searches: Mar 2017]])</f>
        <v>234.16666666666666</v>
      </c>
      <c r="BK26" s="9">
        <f>AVERAGE(keyword_stats[[#This Row],[Searches: Apr 2017]:[Searches: Mar 2018]])</f>
        <v>347.5</v>
      </c>
      <c r="BL26" s="9">
        <f>AVERAGE(keyword_stats[[#This Row],[Searches: Apr 2018]:[Searches: Mar 2019]])</f>
        <v>445.83333333333331</v>
      </c>
      <c r="BM26" s="9">
        <f>SUM(keyword_stats[[#This Row],[Searches: Apr 2018]:[Searches: Mar 2019]])</f>
        <v>5350</v>
      </c>
      <c r="BN26" s="9">
        <f>keyword_stats[[#This Row],[R1]]-keyword_stats[[#This Row],[R4]]</f>
        <v>257.5</v>
      </c>
      <c r="BO26" s="9" t="str">
        <f>INDEX('keyword-forecasts'!G:K,MATCH(keyword_stats[[#This Row],[Keyword]],'keyword-forecasts'!K:K,0),1)</f>
        <v>Niezgrupowane słowa kluczowe</v>
      </c>
    </row>
    <row r="27" spans="1:67" x14ac:dyDescent="0.25">
      <c r="A27" t="s">
        <v>141</v>
      </c>
      <c r="B27" t="s">
        <v>15</v>
      </c>
      <c r="D27" s="8">
        <v>260</v>
      </c>
      <c r="E27" t="s">
        <v>16</v>
      </c>
      <c r="F27">
        <v>59</v>
      </c>
      <c r="G27">
        <v>0.1</v>
      </c>
      <c r="H27">
        <v>0.3</v>
      </c>
      <c r="M27">
        <v>320</v>
      </c>
      <c r="N27">
        <v>320</v>
      </c>
      <c r="O27">
        <v>260</v>
      </c>
      <c r="P27">
        <v>320</v>
      </c>
      <c r="Q27">
        <v>320</v>
      </c>
      <c r="R27">
        <v>320</v>
      </c>
      <c r="S27">
        <v>320</v>
      </c>
      <c r="T27">
        <v>390</v>
      </c>
      <c r="U27">
        <v>320</v>
      </c>
      <c r="V27">
        <v>390</v>
      </c>
      <c r="W27">
        <v>390</v>
      </c>
      <c r="X27">
        <v>390</v>
      </c>
      <c r="Y27">
        <v>390</v>
      </c>
      <c r="Z27">
        <v>320</v>
      </c>
      <c r="AA27">
        <v>390</v>
      </c>
      <c r="AB27">
        <v>480</v>
      </c>
      <c r="AC27">
        <v>390</v>
      </c>
      <c r="AD27">
        <v>320</v>
      </c>
      <c r="AE27">
        <v>390</v>
      </c>
      <c r="AF27">
        <v>390</v>
      </c>
      <c r="AG27">
        <v>480</v>
      </c>
      <c r="AH27">
        <v>480</v>
      </c>
      <c r="AI27">
        <v>320</v>
      </c>
      <c r="AJ27">
        <v>390</v>
      </c>
      <c r="AK27">
        <v>260</v>
      </c>
      <c r="AL27">
        <v>210</v>
      </c>
      <c r="AM27">
        <v>260</v>
      </c>
      <c r="AN27">
        <v>320</v>
      </c>
      <c r="AO27">
        <v>320</v>
      </c>
      <c r="AP27">
        <v>320</v>
      </c>
      <c r="AQ27">
        <v>260</v>
      </c>
      <c r="AR27">
        <v>390</v>
      </c>
      <c r="AS27">
        <v>390</v>
      </c>
      <c r="AT27">
        <v>390</v>
      </c>
      <c r="AU27">
        <v>320</v>
      </c>
      <c r="AV27">
        <v>320</v>
      </c>
      <c r="AW27">
        <v>210</v>
      </c>
      <c r="AX27">
        <v>260</v>
      </c>
      <c r="AY27">
        <v>260</v>
      </c>
      <c r="AZ27">
        <v>210</v>
      </c>
      <c r="BA27">
        <v>260</v>
      </c>
      <c r="BB27">
        <v>260</v>
      </c>
      <c r="BC27">
        <v>210</v>
      </c>
      <c r="BD27">
        <v>260</v>
      </c>
      <c r="BE27">
        <v>260</v>
      </c>
      <c r="BF27">
        <v>260</v>
      </c>
      <c r="BG27">
        <v>210</v>
      </c>
      <c r="BH27">
        <v>210</v>
      </c>
      <c r="BI27" s="9">
        <f>AVERAGE(keyword_stats[[#This Row],[Searches: Apr 2015]:[Searches: Mar 2016]])</f>
        <v>338.33333333333331</v>
      </c>
      <c r="BJ27" s="9">
        <f>AVERAGE(keyword_stats[[#This Row],[Searches: Apr 2016]:[Searches: Mar 2017]])</f>
        <v>395</v>
      </c>
      <c r="BK27" s="9">
        <f>AVERAGE(keyword_stats[[#This Row],[Searches: Apr 2017]:[Searches: Mar 2018]])</f>
        <v>313.33333333333331</v>
      </c>
      <c r="BL27" s="9">
        <f>AVERAGE(keyword_stats[[#This Row],[Searches: Apr 2018]:[Searches: Mar 2019]])</f>
        <v>239.16666666666666</v>
      </c>
      <c r="BM27" s="9">
        <f>SUM(keyword_stats[[#This Row],[Searches: Apr 2018]:[Searches: Mar 2019]])</f>
        <v>2870</v>
      </c>
      <c r="BN27" s="9">
        <f>keyword_stats[[#This Row],[R1]]-keyword_stats[[#This Row],[R4]]</f>
        <v>-99.166666666666657</v>
      </c>
      <c r="BO27" s="9" t="str">
        <f>INDEX('keyword-forecasts'!G:K,MATCH(keyword_stats[[#This Row],[Keyword]],'keyword-forecasts'!K:K,0),1)</f>
        <v>Niezgrupowane słowa kluczowe</v>
      </c>
    </row>
    <row r="28" spans="1:67" x14ac:dyDescent="0.25">
      <c r="A28" t="s">
        <v>142</v>
      </c>
      <c r="B28" t="s">
        <v>15</v>
      </c>
      <c r="D28" s="8">
        <v>320</v>
      </c>
      <c r="E28" t="s">
        <v>18</v>
      </c>
      <c r="F28">
        <v>19</v>
      </c>
      <c r="G28">
        <v>0.28000000000000003</v>
      </c>
      <c r="H28">
        <v>0.48</v>
      </c>
      <c r="M28">
        <v>140</v>
      </c>
      <c r="N28">
        <v>140</v>
      </c>
      <c r="O28">
        <v>110</v>
      </c>
      <c r="P28">
        <v>170</v>
      </c>
      <c r="Q28">
        <v>140</v>
      </c>
      <c r="R28">
        <v>110</v>
      </c>
      <c r="S28">
        <v>110</v>
      </c>
      <c r="T28">
        <v>170</v>
      </c>
      <c r="U28">
        <v>260</v>
      </c>
      <c r="V28">
        <v>140</v>
      </c>
      <c r="W28">
        <v>320</v>
      </c>
      <c r="X28">
        <v>320</v>
      </c>
      <c r="Y28">
        <v>320</v>
      </c>
      <c r="Z28">
        <v>480</v>
      </c>
      <c r="AA28">
        <v>320</v>
      </c>
      <c r="AB28">
        <v>320</v>
      </c>
      <c r="AC28">
        <v>390</v>
      </c>
      <c r="AD28">
        <v>320</v>
      </c>
      <c r="AE28">
        <v>320</v>
      </c>
      <c r="AF28">
        <v>260</v>
      </c>
      <c r="AG28">
        <v>390</v>
      </c>
      <c r="AH28">
        <v>170</v>
      </c>
      <c r="AI28">
        <v>320</v>
      </c>
      <c r="AJ28">
        <v>390</v>
      </c>
      <c r="AK28">
        <v>170</v>
      </c>
      <c r="AL28">
        <v>260</v>
      </c>
      <c r="AM28">
        <v>320</v>
      </c>
      <c r="AN28">
        <v>210</v>
      </c>
      <c r="AO28">
        <v>260</v>
      </c>
      <c r="AP28">
        <v>480</v>
      </c>
      <c r="AQ28">
        <v>170</v>
      </c>
      <c r="AR28">
        <v>390</v>
      </c>
      <c r="AS28">
        <v>390</v>
      </c>
      <c r="AT28">
        <v>320</v>
      </c>
      <c r="AU28">
        <v>260</v>
      </c>
      <c r="AV28">
        <v>260</v>
      </c>
      <c r="AW28">
        <v>210</v>
      </c>
      <c r="AX28">
        <v>210</v>
      </c>
      <c r="AY28">
        <v>210</v>
      </c>
      <c r="AZ28">
        <v>260</v>
      </c>
      <c r="BA28">
        <v>210</v>
      </c>
      <c r="BB28">
        <v>260</v>
      </c>
      <c r="BC28">
        <v>210</v>
      </c>
      <c r="BD28">
        <v>390</v>
      </c>
      <c r="BE28">
        <v>390</v>
      </c>
      <c r="BF28">
        <v>140</v>
      </c>
      <c r="BG28">
        <v>590</v>
      </c>
      <c r="BH28">
        <v>390</v>
      </c>
      <c r="BI28" s="9">
        <f>AVERAGE(keyword_stats[[#This Row],[Searches: Apr 2015]:[Searches: Mar 2016]])</f>
        <v>177.5</v>
      </c>
      <c r="BJ28" s="9">
        <f>AVERAGE(keyword_stats[[#This Row],[Searches: Apr 2016]:[Searches: Mar 2017]])</f>
        <v>333.33333333333331</v>
      </c>
      <c r="BK28" s="9">
        <f>AVERAGE(keyword_stats[[#This Row],[Searches: Apr 2017]:[Searches: Mar 2018]])</f>
        <v>290.83333333333331</v>
      </c>
      <c r="BL28" s="9">
        <f>AVERAGE(keyword_stats[[#This Row],[Searches: Apr 2018]:[Searches: Mar 2019]])</f>
        <v>289.16666666666669</v>
      </c>
      <c r="BM28" s="9">
        <f>SUM(keyword_stats[[#This Row],[Searches: Apr 2018]:[Searches: Mar 2019]])</f>
        <v>3470</v>
      </c>
      <c r="BN28" s="9">
        <f>keyword_stats[[#This Row],[R1]]-keyword_stats[[#This Row],[R4]]</f>
        <v>111.66666666666669</v>
      </c>
      <c r="BO28" s="9" t="str">
        <f>INDEX('keyword-forecasts'!G:K,MATCH(keyword_stats[[#This Row],[Keyword]],'keyword-forecasts'!K:K,0),1)</f>
        <v>Niezgrupowane słowa kluczowe</v>
      </c>
    </row>
    <row r="29" spans="1:67" x14ac:dyDescent="0.25">
      <c r="A29" t="s">
        <v>143</v>
      </c>
      <c r="B29" t="s">
        <v>15</v>
      </c>
      <c r="D29" s="8">
        <v>170</v>
      </c>
      <c r="E29" t="s">
        <v>17</v>
      </c>
      <c r="F29">
        <v>100</v>
      </c>
      <c r="G29">
        <v>0.21</v>
      </c>
      <c r="H29">
        <v>0.82</v>
      </c>
      <c r="M29">
        <v>210</v>
      </c>
      <c r="N29">
        <v>260</v>
      </c>
      <c r="O29">
        <v>320</v>
      </c>
      <c r="P29">
        <v>320</v>
      </c>
      <c r="Q29">
        <v>210</v>
      </c>
      <c r="R29">
        <v>210</v>
      </c>
      <c r="S29">
        <v>260</v>
      </c>
      <c r="T29">
        <v>210</v>
      </c>
      <c r="U29">
        <v>260</v>
      </c>
      <c r="V29">
        <v>260</v>
      </c>
      <c r="W29">
        <v>320</v>
      </c>
      <c r="X29">
        <v>210</v>
      </c>
      <c r="Y29">
        <v>210</v>
      </c>
      <c r="Z29">
        <v>210</v>
      </c>
      <c r="AA29">
        <v>260</v>
      </c>
      <c r="AB29">
        <v>260</v>
      </c>
      <c r="AC29">
        <v>210</v>
      </c>
      <c r="AD29">
        <v>170</v>
      </c>
      <c r="AE29">
        <v>170</v>
      </c>
      <c r="AF29">
        <v>210</v>
      </c>
      <c r="AG29">
        <v>320</v>
      </c>
      <c r="AH29">
        <v>210</v>
      </c>
      <c r="AI29">
        <v>260</v>
      </c>
      <c r="AJ29">
        <v>210</v>
      </c>
      <c r="AK29">
        <v>210</v>
      </c>
      <c r="AL29">
        <v>210</v>
      </c>
      <c r="AM29">
        <v>210</v>
      </c>
      <c r="AN29">
        <v>260</v>
      </c>
      <c r="AO29">
        <v>210</v>
      </c>
      <c r="AP29">
        <v>140</v>
      </c>
      <c r="AQ29">
        <v>170</v>
      </c>
      <c r="AR29">
        <v>170</v>
      </c>
      <c r="AS29">
        <v>170</v>
      </c>
      <c r="AT29">
        <v>170</v>
      </c>
      <c r="AU29">
        <v>140</v>
      </c>
      <c r="AV29">
        <v>170</v>
      </c>
      <c r="AW29">
        <v>140</v>
      </c>
      <c r="AX29">
        <v>170</v>
      </c>
      <c r="AY29">
        <v>210</v>
      </c>
      <c r="AZ29">
        <v>260</v>
      </c>
      <c r="BA29">
        <v>170</v>
      </c>
      <c r="BB29">
        <v>140</v>
      </c>
      <c r="BC29">
        <v>140</v>
      </c>
      <c r="BD29">
        <v>210</v>
      </c>
      <c r="BE29">
        <v>170</v>
      </c>
      <c r="BF29">
        <v>170</v>
      </c>
      <c r="BG29">
        <v>140</v>
      </c>
      <c r="BH29">
        <v>170</v>
      </c>
      <c r="BI29" s="9">
        <f>AVERAGE(keyword_stats[[#This Row],[Searches: Apr 2015]:[Searches: Mar 2016]])</f>
        <v>254.16666666666666</v>
      </c>
      <c r="BJ29" s="9">
        <f>AVERAGE(keyword_stats[[#This Row],[Searches: Apr 2016]:[Searches: Mar 2017]])</f>
        <v>225</v>
      </c>
      <c r="BK29" s="9">
        <f>AVERAGE(keyword_stats[[#This Row],[Searches: Apr 2017]:[Searches: Mar 2018]])</f>
        <v>185.83333333333334</v>
      </c>
      <c r="BL29" s="9">
        <f>AVERAGE(keyword_stats[[#This Row],[Searches: Apr 2018]:[Searches: Mar 2019]])</f>
        <v>174.16666666666666</v>
      </c>
      <c r="BM29" s="9">
        <f>SUM(keyword_stats[[#This Row],[Searches: Apr 2018]:[Searches: Mar 2019]])</f>
        <v>2090</v>
      </c>
      <c r="BN29" s="9">
        <f>keyword_stats[[#This Row],[R1]]-keyword_stats[[#This Row],[R4]]</f>
        <v>-80</v>
      </c>
      <c r="BO29" s="9" t="str">
        <f>INDEX('keyword-forecasts'!G:K,MATCH(keyword_stats[[#This Row],[Keyword]],'keyword-forecasts'!K:K,0),1)</f>
        <v>Niezgrupowane słowa kluczowe</v>
      </c>
    </row>
    <row r="30" spans="1:67" x14ac:dyDescent="0.25">
      <c r="A30" t="s">
        <v>144</v>
      </c>
      <c r="B30" t="s">
        <v>15</v>
      </c>
      <c r="D30" s="8">
        <v>70</v>
      </c>
      <c r="E30" t="s">
        <v>17</v>
      </c>
      <c r="F30">
        <v>98</v>
      </c>
      <c r="G30">
        <v>0.18</v>
      </c>
      <c r="H30">
        <v>0.86</v>
      </c>
      <c r="M30">
        <v>170</v>
      </c>
      <c r="N30">
        <v>210</v>
      </c>
      <c r="O30">
        <v>170</v>
      </c>
      <c r="P30">
        <v>170</v>
      </c>
      <c r="Q30">
        <v>140</v>
      </c>
      <c r="R30">
        <v>140</v>
      </c>
      <c r="S30">
        <v>170</v>
      </c>
      <c r="T30">
        <v>210</v>
      </c>
      <c r="U30">
        <v>210</v>
      </c>
      <c r="V30">
        <v>260</v>
      </c>
      <c r="W30">
        <v>260</v>
      </c>
      <c r="X30">
        <v>260</v>
      </c>
      <c r="Y30">
        <v>260</v>
      </c>
      <c r="Z30">
        <v>260</v>
      </c>
      <c r="AA30">
        <v>210</v>
      </c>
      <c r="AB30">
        <v>260</v>
      </c>
      <c r="AC30">
        <v>260</v>
      </c>
      <c r="AD30">
        <v>320</v>
      </c>
      <c r="AE30">
        <v>320</v>
      </c>
      <c r="AF30">
        <v>320</v>
      </c>
      <c r="AG30">
        <v>390</v>
      </c>
      <c r="AH30">
        <v>210</v>
      </c>
      <c r="AI30">
        <v>170</v>
      </c>
      <c r="AJ30">
        <v>170</v>
      </c>
      <c r="AK30">
        <v>170</v>
      </c>
      <c r="AL30">
        <v>170</v>
      </c>
      <c r="AM30">
        <v>140</v>
      </c>
      <c r="AN30">
        <v>210</v>
      </c>
      <c r="AO30">
        <v>170</v>
      </c>
      <c r="AP30">
        <v>170</v>
      </c>
      <c r="AQ30">
        <v>110</v>
      </c>
      <c r="AR30">
        <v>170</v>
      </c>
      <c r="AS30">
        <v>170</v>
      </c>
      <c r="AT30">
        <v>110</v>
      </c>
      <c r="AU30">
        <v>90</v>
      </c>
      <c r="AV30">
        <v>110</v>
      </c>
      <c r="AW30">
        <v>90</v>
      </c>
      <c r="AX30">
        <v>110</v>
      </c>
      <c r="AY30">
        <v>70</v>
      </c>
      <c r="AZ30">
        <v>50</v>
      </c>
      <c r="BA30">
        <v>70</v>
      </c>
      <c r="BB30">
        <v>70</v>
      </c>
      <c r="BC30">
        <v>50</v>
      </c>
      <c r="BD30">
        <v>50</v>
      </c>
      <c r="BE30">
        <v>30</v>
      </c>
      <c r="BF30">
        <v>40</v>
      </c>
      <c r="BG30">
        <v>50</v>
      </c>
      <c r="BH30">
        <v>30</v>
      </c>
      <c r="BI30" s="9">
        <f>AVERAGE(keyword_stats[[#This Row],[Searches: Apr 2015]:[Searches: Mar 2016]])</f>
        <v>197.5</v>
      </c>
      <c r="BJ30" s="9">
        <f>AVERAGE(keyword_stats[[#This Row],[Searches: Apr 2016]:[Searches: Mar 2017]])</f>
        <v>262.5</v>
      </c>
      <c r="BK30" s="9">
        <f>AVERAGE(keyword_stats[[#This Row],[Searches: Apr 2017]:[Searches: Mar 2018]])</f>
        <v>149.16666666666666</v>
      </c>
      <c r="BL30" s="9">
        <f>AVERAGE(keyword_stats[[#This Row],[Searches: Apr 2018]:[Searches: Mar 2019]])</f>
        <v>59.166666666666664</v>
      </c>
      <c r="BM30" s="9">
        <f>SUM(keyword_stats[[#This Row],[Searches: Apr 2018]:[Searches: Mar 2019]])</f>
        <v>710</v>
      </c>
      <c r="BN30" s="9">
        <f>keyword_stats[[#This Row],[R1]]-keyword_stats[[#This Row],[R4]]</f>
        <v>-138.33333333333334</v>
      </c>
      <c r="BO30" s="9" t="str">
        <f>INDEX('keyword-forecasts'!G:K,MATCH(keyword_stats[[#This Row],[Keyword]],'keyword-forecasts'!K:K,0),1)</f>
        <v>Niezgrupowane słowa kluczowe</v>
      </c>
    </row>
    <row r="31" spans="1:67" x14ac:dyDescent="0.25">
      <c r="A31" t="s">
        <v>145</v>
      </c>
      <c r="B31" t="s">
        <v>15</v>
      </c>
      <c r="D31" s="8">
        <v>50</v>
      </c>
      <c r="E31" t="s">
        <v>17</v>
      </c>
      <c r="F31">
        <v>100</v>
      </c>
      <c r="G31">
        <v>0.47</v>
      </c>
      <c r="H31">
        <v>1.38</v>
      </c>
      <c r="M31">
        <v>30</v>
      </c>
      <c r="N31">
        <v>70</v>
      </c>
      <c r="O31">
        <v>50</v>
      </c>
      <c r="P31">
        <v>30</v>
      </c>
      <c r="Q31">
        <v>50</v>
      </c>
      <c r="R31">
        <v>30</v>
      </c>
      <c r="S31">
        <v>40</v>
      </c>
      <c r="T31">
        <v>40</v>
      </c>
      <c r="U31">
        <v>50</v>
      </c>
      <c r="V31">
        <v>50</v>
      </c>
      <c r="W31">
        <v>70</v>
      </c>
      <c r="X31">
        <v>50</v>
      </c>
      <c r="Y31">
        <v>30</v>
      </c>
      <c r="Z31">
        <v>50</v>
      </c>
      <c r="AA31">
        <v>40</v>
      </c>
      <c r="AB31">
        <v>40</v>
      </c>
      <c r="AC31">
        <v>40</v>
      </c>
      <c r="AD31">
        <v>30</v>
      </c>
      <c r="AE31">
        <v>40</v>
      </c>
      <c r="AF31">
        <v>40</v>
      </c>
      <c r="AG31">
        <v>40</v>
      </c>
      <c r="AH31">
        <v>40</v>
      </c>
      <c r="AI31">
        <v>50</v>
      </c>
      <c r="AJ31">
        <v>40</v>
      </c>
      <c r="AK31">
        <v>20</v>
      </c>
      <c r="AL31">
        <v>40</v>
      </c>
      <c r="AM31">
        <v>20</v>
      </c>
      <c r="AN31">
        <v>50</v>
      </c>
      <c r="AO31">
        <v>70</v>
      </c>
      <c r="AP31">
        <v>30</v>
      </c>
      <c r="AQ31">
        <v>30</v>
      </c>
      <c r="AR31">
        <v>50</v>
      </c>
      <c r="AS31">
        <v>50</v>
      </c>
      <c r="AT31">
        <v>50</v>
      </c>
      <c r="AU31">
        <v>70</v>
      </c>
      <c r="AV31">
        <v>40</v>
      </c>
      <c r="AW31">
        <v>40</v>
      </c>
      <c r="AX31">
        <v>50</v>
      </c>
      <c r="AY31">
        <v>50</v>
      </c>
      <c r="AZ31">
        <v>50</v>
      </c>
      <c r="BA31">
        <v>30</v>
      </c>
      <c r="BB31">
        <v>40</v>
      </c>
      <c r="BC31">
        <v>40</v>
      </c>
      <c r="BD31">
        <v>50</v>
      </c>
      <c r="BE31">
        <v>50</v>
      </c>
      <c r="BF31">
        <v>50</v>
      </c>
      <c r="BG31">
        <v>50</v>
      </c>
      <c r="BH31">
        <v>40</v>
      </c>
      <c r="BI31" s="9">
        <f>AVERAGE(keyword_stats[[#This Row],[Searches: Apr 2015]:[Searches: Mar 2016]])</f>
        <v>46.666666666666664</v>
      </c>
      <c r="BJ31" s="9">
        <f>AVERAGE(keyword_stats[[#This Row],[Searches: Apr 2016]:[Searches: Mar 2017]])</f>
        <v>40</v>
      </c>
      <c r="BK31" s="9">
        <f>AVERAGE(keyword_stats[[#This Row],[Searches: Apr 2017]:[Searches: Mar 2018]])</f>
        <v>43.333333333333336</v>
      </c>
      <c r="BL31" s="9">
        <f>AVERAGE(keyword_stats[[#This Row],[Searches: Apr 2018]:[Searches: Mar 2019]])</f>
        <v>45</v>
      </c>
      <c r="BM31" s="9">
        <f>SUM(keyword_stats[[#This Row],[Searches: Apr 2018]:[Searches: Mar 2019]])</f>
        <v>540</v>
      </c>
      <c r="BN31" s="9">
        <f>keyword_stats[[#This Row],[R1]]-keyword_stats[[#This Row],[R4]]</f>
        <v>-1.6666666666666643</v>
      </c>
      <c r="BO31" s="9" t="str">
        <f>INDEX('keyword-forecasts'!G:K,MATCH(keyword_stats[[#This Row],[Keyword]],'keyword-forecasts'!K:K,0),1)</f>
        <v>Niezgrupowane słowa kluczowe</v>
      </c>
    </row>
    <row r="32" spans="1:67" x14ac:dyDescent="0.25">
      <c r="A32" t="s">
        <v>146</v>
      </c>
      <c r="B32" t="s">
        <v>15</v>
      </c>
      <c r="D32" s="8">
        <v>140</v>
      </c>
      <c r="E32" t="s">
        <v>16</v>
      </c>
      <c r="F32">
        <v>40</v>
      </c>
      <c r="G32">
        <v>0.27</v>
      </c>
      <c r="H32">
        <v>0.57999999999999996</v>
      </c>
      <c r="M32">
        <v>110</v>
      </c>
      <c r="N32">
        <v>140</v>
      </c>
      <c r="O32">
        <v>140</v>
      </c>
      <c r="P32">
        <v>170</v>
      </c>
      <c r="Q32">
        <v>110</v>
      </c>
      <c r="R32">
        <v>90</v>
      </c>
      <c r="S32">
        <v>70</v>
      </c>
      <c r="T32">
        <v>170</v>
      </c>
      <c r="U32">
        <v>210</v>
      </c>
      <c r="V32">
        <v>170</v>
      </c>
      <c r="W32">
        <v>260</v>
      </c>
      <c r="X32">
        <v>260</v>
      </c>
      <c r="Y32">
        <v>260</v>
      </c>
      <c r="Z32">
        <v>260</v>
      </c>
      <c r="AA32">
        <v>320</v>
      </c>
      <c r="AB32">
        <v>260</v>
      </c>
      <c r="AC32">
        <v>320</v>
      </c>
      <c r="AD32">
        <v>210</v>
      </c>
      <c r="AE32">
        <v>260</v>
      </c>
      <c r="AF32">
        <v>260</v>
      </c>
      <c r="AG32">
        <v>260</v>
      </c>
      <c r="AH32">
        <v>170</v>
      </c>
      <c r="AI32">
        <v>390</v>
      </c>
      <c r="AJ32">
        <v>210</v>
      </c>
      <c r="AK32">
        <v>210</v>
      </c>
      <c r="AL32">
        <v>110</v>
      </c>
      <c r="AM32">
        <v>170</v>
      </c>
      <c r="AN32">
        <v>170</v>
      </c>
      <c r="AO32">
        <v>170</v>
      </c>
      <c r="AP32">
        <v>210</v>
      </c>
      <c r="AQ32">
        <v>170</v>
      </c>
      <c r="AR32">
        <v>90</v>
      </c>
      <c r="AS32">
        <v>210</v>
      </c>
      <c r="AT32">
        <v>210</v>
      </c>
      <c r="AU32">
        <v>210</v>
      </c>
      <c r="AV32">
        <v>140</v>
      </c>
      <c r="AW32">
        <v>110</v>
      </c>
      <c r="AX32">
        <v>140</v>
      </c>
      <c r="AY32">
        <v>110</v>
      </c>
      <c r="AZ32">
        <v>110</v>
      </c>
      <c r="BA32">
        <v>140</v>
      </c>
      <c r="BB32">
        <v>110</v>
      </c>
      <c r="BC32">
        <v>140</v>
      </c>
      <c r="BD32">
        <v>110</v>
      </c>
      <c r="BE32">
        <v>140</v>
      </c>
      <c r="BF32">
        <v>90</v>
      </c>
      <c r="BG32">
        <v>210</v>
      </c>
      <c r="BH32">
        <v>140</v>
      </c>
      <c r="BI32" s="9">
        <f>AVERAGE(keyword_stats[[#This Row],[Searches: Apr 2015]:[Searches: Mar 2016]])</f>
        <v>158.33333333333334</v>
      </c>
      <c r="BJ32" s="9">
        <f>AVERAGE(keyword_stats[[#This Row],[Searches: Apr 2016]:[Searches: Mar 2017]])</f>
        <v>265</v>
      </c>
      <c r="BK32" s="9">
        <f>AVERAGE(keyword_stats[[#This Row],[Searches: Apr 2017]:[Searches: Mar 2018]])</f>
        <v>172.5</v>
      </c>
      <c r="BL32" s="9">
        <f>AVERAGE(keyword_stats[[#This Row],[Searches: Apr 2018]:[Searches: Mar 2019]])</f>
        <v>129.16666666666666</v>
      </c>
      <c r="BM32" s="9">
        <f>SUM(keyword_stats[[#This Row],[Searches: Apr 2018]:[Searches: Mar 2019]])</f>
        <v>1550</v>
      </c>
      <c r="BN32" s="9">
        <f>keyword_stats[[#This Row],[R1]]-keyword_stats[[#This Row],[R4]]</f>
        <v>-29.166666666666686</v>
      </c>
      <c r="BO32" s="9" t="str">
        <f>INDEX('keyword-forecasts'!G:K,MATCH(keyword_stats[[#This Row],[Keyword]],'keyword-forecasts'!K:K,0),1)</f>
        <v>Niezgrupowane słowa kluczowe</v>
      </c>
    </row>
    <row r="33" spans="1:67" x14ac:dyDescent="0.25">
      <c r="A33" t="s">
        <v>147</v>
      </c>
      <c r="B33" t="s">
        <v>15</v>
      </c>
      <c r="D33" s="8">
        <v>70</v>
      </c>
      <c r="E33" t="s">
        <v>17</v>
      </c>
      <c r="F33">
        <v>100</v>
      </c>
      <c r="G33">
        <v>0.19</v>
      </c>
      <c r="H33">
        <v>0.44</v>
      </c>
      <c r="M33">
        <v>10</v>
      </c>
      <c r="N33">
        <v>30</v>
      </c>
      <c r="O33">
        <v>30</v>
      </c>
      <c r="P33">
        <v>20</v>
      </c>
      <c r="Q33">
        <v>20</v>
      </c>
      <c r="R33">
        <v>30</v>
      </c>
      <c r="S33">
        <v>30</v>
      </c>
      <c r="T33">
        <v>30</v>
      </c>
      <c r="U33">
        <v>20</v>
      </c>
      <c r="V33">
        <v>40</v>
      </c>
      <c r="W33">
        <v>40</v>
      </c>
      <c r="X33">
        <v>30</v>
      </c>
      <c r="Y33">
        <v>30</v>
      </c>
      <c r="Z33">
        <v>20</v>
      </c>
      <c r="AA33">
        <v>30</v>
      </c>
      <c r="AB33">
        <v>30</v>
      </c>
      <c r="AC33">
        <v>40</v>
      </c>
      <c r="AD33">
        <v>40</v>
      </c>
      <c r="AE33">
        <v>50</v>
      </c>
      <c r="AF33">
        <v>50</v>
      </c>
      <c r="AG33">
        <v>40</v>
      </c>
      <c r="AH33">
        <v>50</v>
      </c>
      <c r="AI33">
        <v>30</v>
      </c>
      <c r="AJ33">
        <v>30</v>
      </c>
      <c r="AK33">
        <v>20</v>
      </c>
      <c r="AL33">
        <v>20</v>
      </c>
      <c r="AM33">
        <v>20</v>
      </c>
      <c r="AN33">
        <v>30</v>
      </c>
      <c r="AO33">
        <v>50</v>
      </c>
      <c r="AP33">
        <v>30</v>
      </c>
      <c r="AQ33">
        <v>40</v>
      </c>
      <c r="AR33">
        <v>40</v>
      </c>
      <c r="AS33">
        <v>40</v>
      </c>
      <c r="AT33">
        <v>50</v>
      </c>
      <c r="AU33">
        <v>90</v>
      </c>
      <c r="AV33">
        <v>50</v>
      </c>
      <c r="AW33">
        <v>40</v>
      </c>
      <c r="AX33">
        <v>40</v>
      </c>
      <c r="AY33">
        <v>70</v>
      </c>
      <c r="AZ33">
        <v>50</v>
      </c>
      <c r="BA33">
        <v>70</v>
      </c>
      <c r="BB33">
        <v>50</v>
      </c>
      <c r="BC33">
        <v>70</v>
      </c>
      <c r="BD33">
        <v>90</v>
      </c>
      <c r="BE33">
        <v>90</v>
      </c>
      <c r="BF33">
        <v>110</v>
      </c>
      <c r="BG33">
        <v>90</v>
      </c>
      <c r="BH33">
        <v>30</v>
      </c>
      <c r="BI33" s="9">
        <f>AVERAGE(keyword_stats[[#This Row],[Searches: Apr 2015]:[Searches: Mar 2016]])</f>
        <v>27.5</v>
      </c>
      <c r="BJ33" s="9">
        <f>AVERAGE(keyword_stats[[#This Row],[Searches: Apr 2016]:[Searches: Mar 2017]])</f>
        <v>36.666666666666664</v>
      </c>
      <c r="BK33" s="9">
        <f>AVERAGE(keyword_stats[[#This Row],[Searches: Apr 2017]:[Searches: Mar 2018]])</f>
        <v>40</v>
      </c>
      <c r="BL33" s="9">
        <f>AVERAGE(keyword_stats[[#This Row],[Searches: Apr 2018]:[Searches: Mar 2019]])</f>
        <v>66.666666666666671</v>
      </c>
      <c r="BM33" s="9">
        <f>SUM(keyword_stats[[#This Row],[Searches: Apr 2018]:[Searches: Mar 2019]])</f>
        <v>800</v>
      </c>
      <c r="BN33" s="9">
        <f>keyword_stats[[#This Row],[R1]]-keyword_stats[[#This Row],[R4]]</f>
        <v>39.166666666666671</v>
      </c>
      <c r="BO33" s="9" t="str">
        <f>INDEX('keyword-forecasts'!G:K,MATCH(keyword_stats[[#This Row],[Keyword]],'keyword-forecasts'!K:K,0),1)</f>
        <v>Niezgrupowane słowa kluczowe</v>
      </c>
    </row>
    <row r="34" spans="1:67" x14ac:dyDescent="0.25">
      <c r="A34" t="s">
        <v>148</v>
      </c>
      <c r="B34" t="s">
        <v>15</v>
      </c>
      <c r="D34" s="8">
        <v>260</v>
      </c>
      <c r="E34" t="s">
        <v>17</v>
      </c>
      <c r="F34">
        <v>100</v>
      </c>
      <c r="G34">
        <v>0.25</v>
      </c>
      <c r="H34">
        <v>1.27</v>
      </c>
      <c r="M34">
        <v>390</v>
      </c>
      <c r="N34">
        <v>320</v>
      </c>
      <c r="O34">
        <v>390</v>
      </c>
      <c r="P34">
        <v>480</v>
      </c>
      <c r="Q34">
        <v>390</v>
      </c>
      <c r="R34">
        <v>320</v>
      </c>
      <c r="S34">
        <v>320</v>
      </c>
      <c r="T34">
        <v>390</v>
      </c>
      <c r="U34">
        <v>390</v>
      </c>
      <c r="V34">
        <v>390</v>
      </c>
      <c r="W34">
        <v>480</v>
      </c>
      <c r="X34">
        <v>320</v>
      </c>
      <c r="Y34">
        <v>320</v>
      </c>
      <c r="Z34">
        <v>390</v>
      </c>
      <c r="AA34">
        <v>320</v>
      </c>
      <c r="AB34">
        <v>390</v>
      </c>
      <c r="AC34">
        <v>390</v>
      </c>
      <c r="AD34">
        <v>320</v>
      </c>
      <c r="AE34">
        <v>260</v>
      </c>
      <c r="AF34">
        <v>260</v>
      </c>
      <c r="AG34">
        <v>390</v>
      </c>
      <c r="AH34">
        <v>320</v>
      </c>
      <c r="AI34">
        <v>320</v>
      </c>
      <c r="AJ34">
        <v>320</v>
      </c>
      <c r="AK34">
        <v>320</v>
      </c>
      <c r="AL34">
        <v>320</v>
      </c>
      <c r="AM34">
        <v>320</v>
      </c>
      <c r="AN34">
        <v>320</v>
      </c>
      <c r="AO34">
        <v>390</v>
      </c>
      <c r="AP34">
        <v>260</v>
      </c>
      <c r="AQ34">
        <v>260</v>
      </c>
      <c r="AR34">
        <v>390</v>
      </c>
      <c r="AS34">
        <v>390</v>
      </c>
      <c r="AT34">
        <v>390</v>
      </c>
      <c r="AU34">
        <v>480</v>
      </c>
      <c r="AV34">
        <v>390</v>
      </c>
      <c r="AW34">
        <v>390</v>
      </c>
      <c r="AX34">
        <v>390</v>
      </c>
      <c r="AY34">
        <v>210</v>
      </c>
      <c r="AZ34">
        <v>210</v>
      </c>
      <c r="BA34">
        <v>210</v>
      </c>
      <c r="BB34">
        <v>170</v>
      </c>
      <c r="BC34">
        <v>140</v>
      </c>
      <c r="BD34">
        <v>170</v>
      </c>
      <c r="BE34">
        <v>260</v>
      </c>
      <c r="BF34">
        <v>260</v>
      </c>
      <c r="BG34">
        <v>210</v>
      </c>
      <c r="BH34">
        <v>170</v>
      </c>
      <c r="BI34" s="9">
        <f>AVERAGE(keyword_stats[[#This Row],[Searches: Apr 2015]:[Searches: Mar 2016]])</f>
        <v>381.66666666666669</v>
      </c>
      <c r="BJ34" s="9">
        <f>AVERAGE(keyword_stats[[#This Row],[Searches: Apr 2016]:[Searches: Mar 2017]])</f>
        <v>333.33333333333331</v>
      </c>
      <c r="BK34" s="9">
        <f>AVERAGE(keyword_stats[[#This Row],[Searches: Apr 2017]:[Searches: Mar 2018]])</f>
        <v>352.5</v>
      </c>
      <c r="BL34" s="9">
        <f>AVERAGE(keyword_stats[[#This Row],[Searches: Apr 2018]:[Searches: Mar 2019]])</f>
        <v>232.5</v>
      </c>
      <c r="BM34" s="9">
        <f>SUM(keyword_stats[[#This Row],[Searches: Apr 2018]:[Searches: Mar 2019]])</f>
        <v>2790</v>
      </c>
      <c r="BN34" s="9">
        <f>keyword_stats[[#This Row],[R1]]-keyword_stats[[#This Row],[R4]]</f>
        <v>-149.16666666666669</v>
      </c>
      <c r="BO34" s="9" t="str">
        <f>INDEX('keyword-forecasts'!G:K,MATCH(keyword_stats[[#This Row],[Keyword]],'keyword-forecasts'!K:K,0),1)</f>
        <v>Niezgrupowane słowa kluczowe</v>
      </c>
    </row>
    <row r="35" spans="1:67" x14ac:dyDescent="0.25">
      <c r="A35" t="s">
        <v>149</v>
      </c>
      <c r="B35" t="s">
        <v>15</v>
      </c>
      <c r="D35" s="8">
        <v>20</v>
      </c>
      <c r="E35" t="s">
        <v>17</v>
      </c>
      <c r="F35">
        <v>100</v>
      </c>
      <c r="G35">
        <v>0.38</v>
      </c>
      <c r="H35">
        <v>1.18</v>
      </c>
      <c r="M35">
        <v>20</v>
      </c>
      <c r="N35">
        <v>20</v>
      </c>
      <c r="O35">
        <v>50</v>
      </c>
      <c r="P35">
        <v>70</v>
      </c>
      <c r="Q35">
        <v>30</v>
      </c>
      <c r="R35">
        <v>10</v>
      </c>
      <c r="S35">
        <v>10</v>
      </c>
      <c r="T35">
        <v>10</v>
      </c>
      <c r="U35">
        <v>10</v>
      </c>
      <c r="V35">
        <v>10</v>
      </c>
      <c r="W35">
        <v>20</v>
      </c>
      <c r="X35">
        <v>10</v>
      </c>
      <c r="Y35">
        <v>20</v>
      </c>
      <c r="Z35">
        <v>40</v>
      </c>
      <c r="AA35">
        <v>50</v>
      </c>
      <c r="AB35">
        <v>50</v>
      </c>
      <c r="AC35">
        <v>30</v>
      </c>
      <c r="AD35">
        <v>10</v>
      </c>
      <c r="AE35">
        <v>20</v>
      </c>
      <c r="AF35">
        <v>10</v>
      </c>
      <c r="AG35">
        <v>10</v>
      </c>
      <c r="AH35">
        <v>20</v>
      </c>
      <c r="AI35">
        <v>20</v>
      </c>
      <c r="AJ35">
        <v>20</v>
      </c>
      <c r="AK35">
        <v>20</v>
      </c>
      <c r="AL35">
        <v>20</v>
      </c>
      <c r="AM35">
        <v>30</v>
      </c>
      <c r="AN35">
        <v>30</v>
      </c>
      <c r="AO35">
        <v>10</v>
      </c>
      <c r="AP35">
        <v>10</v>
      </c>
      <c r="AQ35">
        <v>10</v>
      </c>
      <c r="AR35">
        <v>10</v>
      </c>
      <c r="AS35">
        <v>10</v>
      </c>
      <c r="AT35">
        <v>10</v>
      </c>
      <c r="AU35">
        <v>10</v>
      </c>
      <c r="AV35">
        <v>10</v>
      </c>
      <c r="AW35">
        <v>20</v>
      </c>
      <c r="AX35">
        <v>40</v>
      </c>
      <c r="AY35">
        <v>30</v>
      </c>
      <c r="AZ35">
        <v>40</v>
      </c>
      <c r="BA35">
        <v>30</v>
      </c>
      <c r="BB35">
        <v>10</v>
      </c>
      <c r="BC35">
        <v>10</v>
      </c>
      <c r="BD35">
        <v>10</v>
      </c>
      <c r="BE35">
        <v>20</v>
      </c>
      <c r="BF35">
        <v>20</v>
      </c>
      <c r="BG35">
        <v>10</v>
      </c>
      <c r="BH35">
        <v>30</v>
      </c>
      <c r="BI35" s="9">
        <f>AVERAGE(keyword_stats[[#This Row],[Searches: Apr 2015]:[Searches: Mar 2016]])</f>
        <v>22.5</v>
      </c>
      <c r="BJ35" s="9">
        <f>AVERAGE(keyword_stats[[#This Row],[Searches: Apr 2016]:[Searches: Mar 2017]])</f>
        <v>25</v>
      </c>
      <c r="BK35" s="9">
        <f>AVERAGE(keyword_stats[[#This Row],[Searches: Apr 2017]:[Searches: Mar 2018]])</f>
        <v>15</v>
      </c>
      <c r="BL35" s="9">
        <f>AVERAGE(keyword_stats[[#This Row],[Searches: Apr 2018]:[Searches: Mar 2019]])</f>
        <v>22.5</v>
      </c>
      <c r="BM35" s="9">
        <f>SUM(keyword_stats[[#This Row],[Searches: Apr 2018]:[Searches: Mar 2019]])</f>
        <v>270</v>
      </c>
      <c r="BN35" s="9">
        <f>keyword_stats[[#This Row],[R1]]-keyword_stats[[#This Row],[R4]]</f>
        <v>0</v>
      </c>
      <c r="BO35" s="9" t="str">
        <f>INDEX('keyword-forecasts'!G:K,MATCH(keyword_stats[[#This Row],[Keyword]],'keyword-forecasts'!K:K,0),1)</f>
        <v>Stroje Kąpielowe</v>
      </c>
    </row>
    <row r="36" spans="1:67" x14ac:dyDescent="0.25">
      <c r="A36" t="s">
        <v>153</v>
      </c>
      <c r="B36" t="s">
        <v>15</v>
      </c>
      <c r="D36" s="8">
        <v>3600</v>
      </c>
      <c r="E36" t="s">
        <v>17</v>
      </c>
      <c r="F36">
        <v>100</v>
      </c>
      <c r="G36">
        <v>0.2</v>
      </c>
      <c r="H36">
        <v>0.71</v>
      </c>
      <c r="M36">
        <v>4400</v>
      </c>
      <c r="N36">
        <v>5400</v>
      </c>
      <c r="O36">
        <v>5400</v>
      </c>
      <c r="P36">
        <v>4400</v>
      </c>
      <c r="Q36">
        <v>4400</v>
      </c>
      <c r="R36">
        <v>3600</v>
      </c>
      <c r="S36">
        <v>2900</v>
      </c>
      <c r="T36">
        <v>3600</v>
      </c>
      <c r="U36">
        <v>2900</v>
      </c>
      <c r="V36">
        <v>6600</v>
      </c>
      <c r="W36">
        <v>5400</v>
      </c>
      <c r="X36">
        <v>5400</v>
      </c>
      <c r="Y36">
        <v>5400</v>
      </c>
      <c r="Z36">
        <v>5400</v>
      </c>
      <c r="AA36">
        <v>4400</v>
      </c>
      <c r="AB36">
        <v>4400</v>
      </c>
      <c r="AC36">
        <v>4400</v>
      </c>
      <c r="AD36">
        <v>2900</v>
      </c>
      <c r="AE36">
        <v>2900</v>
      </c>
      <c r="AF36">
        <v>2900</v>
      </c>
      <c r="AG36">
        <v>2400</v>
      </c>
      <c r="AH36">
        <v>5400</v>
      </c>
      <c r="AI36">
        <v>4400</v>
      </c>
      <c r="AJ36">
        <v>5400</v>
      </c>
      <c r="AK36">
        <v>4400</v>
      </c>
      <c r="AL36">
        <v>5400</v>
      </c>
      <c r="AM36">
        <v>4400</v>
      </c>
      <c r="AN36">
        <v>5400</v>
      </c>
      <c r="AO36">
        <v>4400</v>
      </c>
      <c r="AP36">
        <v>3600</v>
      </c>
      <c r="AQ36">
        <v>2900</v>
      </c>
      <c r="AR36">
        <v>2900</v>
      </c>
      <c r="AS36">
        <v>2400</v>
      </c>
      <c r="AT36">
        <v>5400</v>
      </c>
      <c r="AU36">
        <v>4400</v>
      </c>
      <c r="AV36">
        <v>4400</v>
      </c>
      <c r="AW36">
        <v>4400</v>
      </c>
      <c r="AX36">
        <v>4400</v>
      </c>
      <c r="AY36">
        <v>4400</v>
      </c>
      <c r="AZ36">
        <v>4400</v>
      </c>
      <c r="BA36">
        <v>3600</v>
      </c>
      <c r="BB36">
        <v>2900</v>
      </c>
      <c r="BC36">
        <v>2400</v>
      </c>
      <c r="BD36">
        <v>2400</v>
      </c>
      <c r="BE36">
        <v>2400</v>
      </c>
      <c r="BF36">
        <v>4400</v>
      </c>
      <c r="BG36">
        <v>3600</v>
      </c>
      <c r="BH36">
        <v>4400</v>
      </c>
      <c r="BI36" s="9">
        <f>AVERAGE(keyword_stats[[#This Row],[Searches: Apr 2015]:[Searches: Mar 2016]])</f>
        <v>4533.333333333333</v>
      </c>
      <c r="BJ36" s="9">
        <f>AVERAGE(keyword_stats[[#This Row],[Searches: Apr 2016]:[Searches: Mar 2017]])</f>
        <v>4191.666666666667</v>
      </c>
      <c r="BK36" s="9">
        <f>AVERAGE(keyword_stats[[#This Row],[Searches: Apr 2017]:[Searches: Mar 2018]])</f>
        <v>4166.666666666667</v>
      </c>
      <c r="BL36" s="9">
        <f>AVERAGE(keyword_stats[[#This Row],[Searches: Apr 2018]:[Searches: Mar 2019]])</f>
        <v>3641.6666666666665</v>
      </c>
      <c r="BM36" s="9">
        <f>SUM(keyword_stats[[#This Row],[Searches: Apr 2018]:[Searches: Mar 2019]])</f>
        <v>43700</v>
      </c>
      <c r="BN36" s="9">
        <f>keyword_stats[[#This Row],[R1]]-keyword_stats[[#This Row],[R4]]</f>
        <v>-891.66666666666652</v>
      </c>
      <c r="BO36" s="9" t="str">
        <f>INDEX('keyword-forecasts'!G:K,MATCH(keyword_stats[[#This Row],[Keyword]],'keyword-forecasts'!K:K,0),1)</f>
        <v>Niezgrupowane słowa kluczowe</v>
      </c>
    </row>
    <row r="37" spans="1:67" x14ac:dyDescent="0.25">
      <c r="A37" t="s">
        <v>154</v>
      </c>
      <c r="B37" t="s">
        <v>15</v>
      </c>
      <c r="D37" s="8">
        <v>110</v>
      </c>
      <c r="E37" t="s">
        <v>17</v>
      </c>
      <c r="F37">
        <v>75</v>
      </c>
      <c r="G37">
        <v>1.18</v>
      </c>
      <c r="H37">
        <v>2.23</v>
      </c>
      <c r="M37">
        <v>320</v>
      </c>
      <c r="N37">
        <v>260</v>
      </c>
      <c r="O37">
        <v>210</v>
      </c>
      <c r="P37">
        <v>170</v>
      </c>
      <c r="Q37">
        <v>210</v>
      </c>
      <c r="R37">
        <v>140</v>
      </c>
      <c r="S37">
        <v>170</v>
      </c>
      <c r="T37">
        <v>210</v>
      </c>
      <c r="U37">
        <v>210</v>
      </c>
      <c r="V37">
        <v>390</v>
      </c>
      <c r="W37">
        <v>390</v>
      </c>
      <c r="X37">
        <v>390</v>
      </c>
      <c r="Y37">
        <v>390</v>
      </c>
      <c r="Z37">
        <v>320</v>
      </c>
      <c r="AA37">
        <v>320</v>
      </c>
      <c r="AB37">
        <v>260</v>
      </c>
      <c r="AC37">
        <v>210</v>
      </c>
      <c r="AD37">
        <v>170</v>
      </c>
      <c r="AE37">
        <v>210</v>
      </c>
      <c r="AF37">
        <v>210</v>
      </c>
      <c r="AG37">
        <v>260</v>
      </c>
      <c r="AH37">
        <v>390</v>
      </c>
      <c r="AI37">
        <v>320</v>
      </c>
      <c r="AJ37">
        <v>210</v>
      </c>
      <c r="AK37">
        <v>170</v>
      </c>
      <c r="AL37">
        <v>140</v>
      </c>
      <c r="AM37">
        <v>140</v>
      </c>
      <c r="AN37">
        <v>170</v>
      </c>
      <c r="AO37">
        <v>90</v>
      </c>
      <c r="AP37">
        <v>70</v>
      </c>
      <c r="AQ37">
        <v>70</v>
      </c>
      <c r="AR37">
        <v>40</v>
      </c>
      <c r="AS37">
        <v>40</v>
      </c>
      <c r="AT37">
        <v>90</v>
      </c>
      <c r="AU37">
        <v>70</v>
      </c>
      <c r="AV37">
        <v>110</v>
      </c>
      <c r="AW37">
        <v>110</v>
      </c>
      <c r="AX37">
        <v>140</v>
      </c>
      <c r="AY37">
        <v>110</v>
      </c>
      <c r="AZ37">
        <v>90</v>
      </c>
      <c r="BA37">
        <v>70</v>
      </c>
      <c r="BB37">
        <v>50</v>
      </c>
      <c r="BC37">
        <v>50</v>
      </c>
      <c r="BD37">
        <v>70</v>
      </c>
      <c r="BE37">
        <v>90</v>
      </c>
      <c r="BF37">
        <v>210</v>
      </c>
      <c r="BG37">
        <v>140</v>
      </c>
      <c r="BH37">
        <v>110</v>
      </c>
      <c r="BI37" s="9">
        <f>AVERAGE(keyword_stats[[#This Row],[Searches: Apr 2015]:[Searches: Mar 2016]])</f>
        <v>255.83333333333334</v>
      </c>
      <c r="BJ37" s="9">
        <f>AVERAGE(keyword_stats[[#This Row],[Searches: Apr 2016]:[Searches: Mar 2017]])</f>
        <v>272.5</v>
      </c>
      <c r="BK37" s="9">
        <f>AVERAGE(keyword_stats[[#This Row],[Searches: Apr 2017]:[Searches: Mar 2018]])</f>
        <v>100</v>
      </c>
      <c r="BL37" s="9">
        <f>AVERAGE(keyword_stats[[#This Row],[Searches: Apr 2018]:[Searches: Mar 2019]])</f>
        <v>103.33333333333333</v>
      </c>
      <c r="BM37" s="9">
        <f>SUM(keyword_stats[[#This Row],[Searches: Apr 2018]:[Searches: Mar 2019]])</f>
        <v>1240</v>
      </c>
      <c r="BN37" s="9">
        <f>keyword_stats[[#This Row],[R1]]-keyword_stats[[#This Row],[R4]]</f>
        <v>-152.5</v>
      </c>
      <c r="BO37" s="9" t="str">
        <f>INDEX('keyword-forecasts'!G:K,MATCH(keyword_stats[[#This Row],[Keyword]],'keyword-forecasts'!K:K,0),1)</f>
        <v>Niezgrupowane słowa kluczowe</v>
      </c>
    </row>
    <row r="38" spans="1:67" x14ac:dyDescent="0.25">
      <c r="A38" t="s">
        <v>150</v>
      </c>
      <c r="B38" t="s">
        <v>15</v>
      </c>
      <c r="D38" s="8">
        <v>320</v>
      </c>
      <c r="E38" t="s">
        <v>17</v>
      </c>
      <c r="F38">
        <v>98</v>
      </c>
      <c r="G38">
        <v>0.21</v>
      </c>
      <c r="H38">
        <v>0.81</v>
      </c>
      <c r="M38">
        <v>210</v>
      </c>
      <c r="N38">
        <v>210</v>
      </c>
      <c r="O38">
        <v>260</v>
      </c>
      <c r="P38">
        <v>320</v>
      </c>
      <c r="Q38">
        <v>210</v>
      </c>
      <c r="R38">
        <v>260</v>
      </c>
      <c r="S38">
        <v>260</v>
      </c>
      <c r="T38">
        <v>390</v>
      </c>
      <c r="U38">
        <v>590</v>
      </c>
      <c r="V38">
        <v>480</v>
      </c>
      <c r="W38">
        <v>480</v>
      </c>
      <c r="X38">
        <v>390</v>
      </c>
      <c r="Y38">
        <v>480</v>
      </c>
      <c r="Z38">
        <v>390</v>
      </c>
      <c r="AA38">
        <v>720</v>
      </c>
      <c r="AB38">
        <v>480</v>
      </c>
      <c r="AC38">
        <v>390</v>
      </c>
      <c r="AD38">
        <v>390</v>
      </c>
      <c r="AE38">
        <v>720</v>
      </c>
      <c r="AF38">
        <v>880</v>
      </c>
      <c r="AG38">
        <v>720</v>
      </c>
      <c r="AH38">
        <v>390</v>
      </c>
      <c r="AI38">
        <v>390</v>
      </c>
      <c r="AJ38">
        <v>480</v>
      </c>
      <c r="AK38">
        <v>880</v>
      </c>
      <c r="AL38">
        <v>480</v>
      </c>
      <c r="AM38">
        <v>210</v>
      </c>
      <c r="AN38">
        <v>260</v>
      </c>
      <c r="AO38">
        <v>210</v>
      </c>
      <c r="AP38">
        <v>210</v>
      </c>
      <c r="AQ38">
        <v>210</v>
      </c>
      <c r="AR38">
        <v>320</v>
      </c>
      <c r="AS38">
        <v>480</v>
      </c>
      <c r="AT38">
        <v>320</v>
      </c>
      <c r="AU38">
        <v>260</v>
      </c>
      <c r="AV38">
        <v>260</v>
      </c>
      <c r="AW38">
        <v>320</v>
      </c>
      <c r="AX38">
        <v>390</v>
      </c>
      <c r="AY38">
        <v>320</v>
      </c>
      <c r="AZ38">
        <v>320</v>
      </c>
      <c r="BA38">
        <v>170</v>
      </c>
      <c r="BB38">
        <v>260</v>
      </c>
      <c r="BC38">
        <v>260</v>
      </c>
      <c r="BD38">
        <v>590</v>
      </c>
      <c r="BE38">
        <v>480</v>
      </c>
      <c r="BF38">
        <v>260</v>
      </c>
      <c r="BG38">
        <v>320</v>
      </c>
      <c r="BH38">
        <v>170</v>
      </c>
      <c r="BI38" s="9">
        <f>AVERAGE(keyword_stats[[#This Row],[Searches: Apr 2015]:[Searches: Mar 2016]])</f>
        <v>338.33333333333331</v>
      </c>
      <c r="BJ38" s="9">
        <f>AVERAGE(keyword_stats[[#This Row],[Searches: Apr 2016]:[Searches: Mar 2017]])</f>
        <v>535.83333333333337</v>
      </c>
      <c r="BK38" s="9">
        <f>AVERAGE(keyword_stats[[#This Row],[Searches: Apr 2017]:[Searches: Mar 2018]])</f>
        <v>341.66666666666669</v>
      </c>
      <c r="BL38" s="9">
        <f>AVERAGE(keyword_stats[[#This Row],[Searches: Apr 2018]:[Searches: Mar 2019]])</f>
        <v>321.66666666666669</v>
      </c>
      <c r="BM38" s="9">
        <f>SUM(keyword_stats[[#This Row],[Searches: Apr 2018]:[Searches: Mar 2019]])</f>
        <v>3860</v>
      </c>
      <c r="BN38" s="9">
        <f>keyword_stats[[#This Row],[R1]]-keyword_stats[[#This Row],[R4]]</f>
        <v>-16.666666666666629</v>
      </c>
      <c r="BO38" s="9" t="str">
        <f>INDEX('keyword-forecasts'!G:K,MATCH(keyword_stats[[#This Row],[Keyword]],'keyword-forecasts'!K:K,0),1)</f>
        <v>Triumf</v>
      </c>
    </row>
    <row r="39" spans="1:67" x14ac:dyDescent="0.25">
      <c r="A39" t="s">
        <v>151</v>
      </c>
      <c r="B39" t="s">
        <v>15</v>
      </c>
      <c r="D39" s="8">
        <v>390</v>
      </c>
      <c r="E39" t="s">
        <v>17</v>
      </c>
      <c r="F39">
        <v>100</v>
      </c>
      <c r="G39">
        <v>0.38</v>
      </c>
      <c r="H39">
        <v>1.04</v>
      </c>
      <c r="M39">
        <v>170</v>
      </c>
      <c r="N39">
        <v>140</v>
      </c>
      <c r="O39">
        <v>170</v>
      </c>
      <c r="P39">
        <v>320</v>
      </c>
      <c r="Q39">
        <v>210</v>
      </c>
      <c r="R39">
        <v>170</v>
      </c>
      <c r="S39">
        <v>110</v>
      </c>
      <c r="T39">
        <v>170</v>
      </c>
      <c r="U39">
        <v>260</v>
      </c>
      <c r="V39">
        <v>590</v>
      </c>
      <c r="W39">
        <v>260</v>
      </c>
      <c r="X39">
        <v>140</v>
      </c>
      <c r="Y39">
        <v>170</v>
      </c>
      <c r="Z39">
        <v>110</v>
      </c>
      <c r="AA39">
        <v>210</v>
      </c>
      <c r="AB39">
        <v>390</v>
      </c>
      <c r="AC39">
        <v>320</v>
      </c>
      <c r="AD39">
        <v>260</v>
      </c>
      <c r="AE39">
        <v>210</v>
      </c>
      <c r="AF39">
        <v>260</v>
      </c>
      <c r="AG39">
        <v>390</v>
      </c>
      <c r="AH39">
        <v>590</v>
      </c>
      <c r="AI39">
        <v>390</v>
      </c>
      <c r="AJ39">
        <v>260</v>
      </c>
      <c r="AK39">
        <v>170</v>
      </c>
      <c r="AL39">
        <v>170</v>
      </c>
      <c r="AM39">
        <v>390</v>
      </c>
      <c r="AN39">
        <v>480</v>
      </c>
      <c r="AO39">
        <v>480</v>
      </c>
      <c r="AP39">
        <v>210</v>
      </c>
      <c r="AQ39">
        <v>210</v>
      </c>
      <c r="AR39">
        <v>260</v>
      </c>
      <c r="AS39">
        <v>390</v>
      </c>
      <c r="AT39">
        <v>880</v>
      </c>
      <c r="AU39">
        <v>480</v>
      </c>
      <c r="AV39">
        <v>260</v>
      </c>
      <c r="AW39">
        <v>170</v>
      </c>
      <c r="AX39">
        <v>170</v>
      </c>
      <c r="AY39">
        <v>390</v>
      </c>
      <c r="AZ39">
        <v>590</v>
      </c>
      <c r="BA39">
        <v>480</v>
      </c>
      <c r="BB39">
        <v>260</v>
      </c>
      <c r="BC39">
        <v>210</v>
      </c>
      <c r="BD39">
        <v>320</v>
      </c>
      <c r="BE39">
        <v>590</v>
      </c>
      <c r="BF39">
        <v>1000</v>
      </c>
      <c r="BG39">
        <v>590</v>
      </c>
      <c r="BH39">
        <v>320</v>
      </c>
      <c r="BI39" s="9">
        <f>AVERAGE(keyword_stats[[#This Row],[Searches: Apr 2015]:[Searches: Mar 2016]])</f>
        <v>225.83333333333334</v>
      </c>
      <c r="BJ39" s="9">
        <f>AVERAGE(keyword_stats[[#This Row],[Searches: Apr 2016]:[Searches: Mar 2017]])</f>
        <v>296.66666666666669</v>
      </c>
      <c r="BK39" s="9">
        <f>AVERAGE(keyword_stats[[#This Row],[Searches: Apr 2017]:[Searches: Mar 2018]])</f>
        <v>365</v>
      </c>
      <c r="BL39" s="9">
        <f>AVERAGE(keyword_stats[[#This Row],[Searches: Apr 2018]:[Searches: Mar 2019]])</f>
        <v>424.16666666666669</v>
      </c>
      <c r="BM39" s="9">
        <f>SUM(keyword_stats[[#This Row],[Searches: Apr 2018]:[Searches: Mar 2019]])</f>
        <v>5090</v>
      </c>
      <c r="BN39" s="9">
        <f>keyword_stats[[#This Row],[R1]]-keyword_stats[[#This Row],[R4]]</f>
        <v>198.33333333333334</v>
      </c>
      <c r="BO39" s="9" t="str">
        <f>INDEX('keyword-forecasts'!G:K,MATCH(keyword_stats[[#This Row],[Keyword]],'keyword-forecasts'!K:K,0),1)</f>
        <v>Niezgrupowane słowa kluczowe</v>
      </c>
    </row>
    <row r="40" spans="1:67" x14ac:dyDescent="0.25">
      <c r="A40" t="s">
        <v>152</v>
      </c>
      <c r="B40" t="s">
        <v>15</v>
      </c>
      <c r="D40" s="8">
        <v>6600</v>
      </c>
      <c r="E40" t="s">
        <v>17</v>
      </c>
      <c r="F40">
        <v>100</v>
      </c>
      <c r="G40">
        <v>0.67</v>
      </c>
      <c r="H40">
        <v>1.52</v>
      </c>
      <c r="M40">
        <v>5400</v>
      </c>
      <c r="N40">
        <v>5400</v>
      </c>
      <c r="O40">
        <v>4400</v>
      </c>
      <c r="P40">
        <v>4400</v>
      </c>
      <c r="Q40">
        <v>4400</v>
      </c>
      <c r="R40">
        <v>2900</v>
      </c>
      <c r="S40">
        <v>2400</v>
      </c>
      <c r="T40">
        <v>2900</v>
      </c>
      <c r="U40">
        <v>3600</v>
      </c>
      <c r="V40">
        <v>3600</v>
      </c>
      <c r="W40">
        <v>3600</v>
      </c>
      <c r="X40">
        <v>4400</v>
      </c>
      <c r="Y40">
        <v>5400</v>
      </c>
      <c r="Z40">
        <v>4400</v>
      </c>
      <c r="AA40">
        <v>4400</v>
      </c>
      <c r="AB40">
        <v>4400</v>
      </c>
      <c r="AC40">
        <v>5400</v>
      </c>
      <c r="AD40">
        <v>5400</v>
      </c>
      <c r="AE40">
        <v>4400</v>
      </c>
      <c r="AF40">
        <v>5400</v>
      </c>
      <c r="AG40">
        <v>5400</v>
      </c>
      <c r="AH40">
        <v>5400</v>
      </c>
      <c r="AI40">
        <v>5400</v>
      </c>
      <c r="AJ40">
        <v>5400</v>
      </c>
      <c r="AK40">
        <v>6600</v>
      </c>
      <c r="AL40">
        <v>8100</v>
      </c>
      <c r="AM40">
        <v>5400</v>
      </c>
      <c r="AN40">
        <v>6600</v>
      </c>
      <c r="AO40">
        <v>6600</v>
      </c>
      <c r="AP40">
        <v>4400</v>
      </c>
      <c r="AQ40">
        <v>3600</v>
      </c>
      <c r="AR40">
        <v>4400</v>
      </c>
      <c r="AS40">
        <v>5400</v>
      </c>
      <c r="AT40">
        <v>4400</v>
      </c>
      <c r="AU40">
        <v>4400</v>
      </c>
      <c r="AV40">
        <v>5400</v>
      </c>
      <c r="AW40">
        <v>8100</v>
      </c>
      <c r="AX40">
        <v>8100</v>
      </c>
      <c r="AY40">
        <v>6600</v>
      </c>
      <c r="AZ40">
        <v>8100</v>
      </c>
      <c r="BA40">
        <v>6600</v>
      </c>
      <c r="BB40">
        <v>5400</v>
      </c>
      <c r="BC40">
        <v>4400</v>
      </c>
      <c r="BD40">
        <v>5400</v>
      </c>
      <c r="BE40">
        <v>8100</v>
      </c>
      <c r="BF40">
        <v>6600</v>
      </c>
      <c r="BG40">
        <v>5400</v>
      </c>
      <c r="BH40">
        <v>6600</v>
      </c>
      <c r="BI40" s="9">
        <f>AVERAGE(keyword_stats[[#This Row],[Searches: Apr 2015]:[Searches: Mar 2016]])</f>
        <v>3950</v>
      </c>
      <c r="BJ40" s="9">
        <f>AVERAGE(keyword_stats[[#This Row],[Searches: Apr 2016]:[Searches: Mar 2017]])</f>
        <v>5066.666666666667</v>
      </c>
      <c r="BK40" s="9">
        <f>AVERAGE(keyword_stats[[#This Row],[Searches: Apr 2017]:[Searches: Mar 2018]])</f>
        <v>5441.666666666667</v>
      </c>
      <c r="BL40" s="9">
        <f>AVERAGE(keyword_stats[[#This Row],[Searches: Apr 2018]:[Searches: Mar 2019]])</f>
        <v>6616.666666666667</v>
      </c>
      <c r="BM40" s="9">
        <f>SUM(keyword_stats[[#This Row],[Searches: Apr 2018]:[Searches: Mar 2019]])</f>
        <v>79400</v>
      </c>
      <c r="BN40" s="9">
        <f>keyword_stats[[#This Row],[R1]]-keyword_stats[[#This Row],[R4]]</f>
        <v>2666.666666666667</v>
      </c>
      <c r="BO40" s="9" t="str">
        <f>INDEX('keyword-forecasts'!G:K,MATCH(keyword_stats[[#This Row],[Keyword]],'keyword-forecasts'!K:K,0),1)</f>
        <v>Niezgrupowane słowa kluczowe</v>
      </c>
    </row>
    <row r="41" spans="1:67" x14ac:dyDescent="0.25">
      <c r="A41" t="s">
        <v>155</v>
      </c>
      <c r="B41" t="s">
        <v>15</v>
      </c>
      <c r="D41" s="8">
        <v>110</v>
      </c>
      <c r="E41" t="s">
        <v>17</v>
      </c>
      <c r="F41">
        <v>100</v>
      </c>
      <c r="G41">
        <v>0.4</v>
      </c>
      <c r="H41">
        <v>1.1299999999999999</v>
      </c>
      <c r="M41">
        <v>20</v>
      </c>
      <c r="N41">
        <v>30</v>
      </c>
      <c r="O41">
        <v>20</v>
      </c>
      <c r="P41">
        <v>40</v>
      </c>
      <c r="Q41">
        <v>40</v>
      </c>
      <c r="R41">
        <v>50</v>
      </c>
      <c r="S41">
        <v>40</v>
      </c>
      <c r="T41">
        <v>70</v>
      </c>
      <c r="U41">
        <v>90</v>
      </c>
      <c r="V41">
        <v>50</v>
      </c>
      <c r="W41">
        <v>70</v>
      </c>
      <c r="X41">
        <v>50</v>
      </c>
      <c r="Y41">
        <v>50</v>
      </c>
      <c r="Z41">
        <v>50</v>
      </c>
      <c r="AA41">
        <v>40</v>
      </c>
      <c r="AB41">
        <v>70</v>
      </c>
      <c r="AC41">
        <v>50</v>
      </c>
      <c r="AD41">
        <v>50</v>
      </c>
      <c r="AE41">
        <v>50</v>
      </c>
      <c r="AF41">
        <v>70</v>
      </c>
      <c r="AG41">
        <v>110</v>
      </c>
      <c r="AH41">
        <v>110</v>
      </c>
      <c r="AI41">
        <v>90</v>
      </c>
      <c r="AJ41">
        <v>70</v>
      </c>
      <c r="AK41">
        <v>50</v>
      </c>
      <c r="AL41">
        <v>70</v>
      </c>
      <c r="AM41">
        <v>50</v>
      </c>
      <c r="AN41">
        <v>70</v>
      </c>
      <c r="AO41">
        <v>40</v>
      </c>
      <c r="AP41">
        <v>50</v>
      </c>
      <c r="AQ41">
        <v>90</v>
      </c>
      <c r="AR41">
        <v>110</v>
      </c>
      <c r="AS41">
        <v>70</v>
      </c>
      <c r="AT41">
        <v>90</v>
      </c>
      <c r="AU41">
        <v>110</v>
      </c>
      <c r="AV41">
        <v>90</v>
      </c>
      <c r="AW41">
        <v>70</v>
      </c>
      <c r="AX41">
        <v>90</v>
      </c>
      <c r="AY41">
        <v>90</v>
      </c>
      <c r="AZ41">
        <v>90</v>
      </c>
      <c r="BA41">
        <v>110</v>
      </c>
      <c r="BB41">
        <v>70</v>
      </c>
      <c r="BC41">
        <v>70</v>
      </c>
      <c r="BD41">
        <v>170</v>
      </c>
      <c r="BE41">
        <v>210</v>
      </c>
      <c r="BF41">
        <v>140</v>
      </c>
      <c r="BG41">
        <v>170</v>
      </c>
      <c r="BH41">
        <v>110</v>
      </c>
      <c r="BI41" s="9">
        <f>AVERAGE(keyword_stats[[#This Row],[Searches: Apr 2015]:[Searches: Mar 2016]])</f>
        <v>47.5</v>
      </c>
      <c r="BJ41" s="9">
        <f>AVERAGE(keyword_stats[[#This Row],[Searches: Apr 2016]:[Searches: Mar 2017]])</f>
        <v>67.5</v>
      </c>
      <c r="BK41" s="9">
        <f>AVERAGE(keyword_stats[[#This Row],[Searches: Apr 2017]:[Searches: Mar 2018]])</f>
        <v>74.166666666666671</v>
      </c>
      <c r="BL41" s="9">
        <f>AVERAGE(keyword_stats[[#This Row],[Searches: Apr 2018]:[Searches: Mar 2019]])</f>
        <v>115.83333333333333</v>
      </c>
      <c r="BM41" s="9">
        <f>SUM(keyword_stats[[#This Row],[Searches: Apr 2018]:[Searches: Mar 2019]])</f>
        <v>1390</v>
      </c>
      <c r="BN41" s="9">
        <f>keyword_stats[[#This Row],[R1]]-keyword_stats[[#This Row],[R4]]</f>
        <v>68.333333333333329</v>
      </c>
      <c r="BO41" s="9" t="str">
        <f>INDEX('keyword-forecasts'!G:K,MATCH(keyword_stats[[#This Row],[Keyword]],'keyword-forecasts'!K:K,0),1)</f>
        <v>Niezgrupowane słowa kluczowe</v>
      </c>
    </row>
    <row r="42" spans="1:67" x14ac:dyDescent="0.25">
      <c r="A42" t="s">
        <v>156</v>
      </c>
      <c r="B42" t="s">
        <v>15</v>
      </c>
      <c r="D42" s="8">
        <v>10</v>
      </c>
      <c r="E42" t="s">
        <v>17</v>
      </c>
      <c r="F42">
        <v>100</v>
      </c>
      <c r="M42">
        <v>10</v>
      </c>
      <c r="N42">
        <v>10</v>
      </c>
      <c r="O42">
        <v>20</v>
      </c>
      <c r="P42">
        <v>50</v>
      </c>
      <c r="Q42">
        <v>20</v>
      </c>
      <c r="R42">
        <v>10</v>
      </c>
      <c r="S42">
        <v>10</v>
      </c>
      <c r="T42">
        <v>10</v>
      </c>
      <c r="U42">
        <v>10</v>
      </c>
      <c r="V42">
        <v>10</v>
      </c>
      <c r="W42">
        <v>10</v>
      </c>
      <c r="X42">
        <v>20</v>
      </c>
      <c r="Y42">
        <v>10</v>
      </c>
      <c r="Z42">
        <v>20</v>
      </c>
      <c r="AA42">
        <v>20</v>
      </c>
      <c r="AB42">
        <v>50</v>
      </c>
      <c r="AC42">
        <v>20</v>
      </c>
      <c r="AD42">
        <v>10</v>
      </c>
      <c r="AE42">
        <v>10</v>
      </c>
      <c r="AF42">
        <v>10</v>
      </c>
      <c r="AG42">
        <v>10</v>
      </c>
      <c r="AH42">
        <v>10</v>
      </c>
      <c r="AI42">
        <v>10</v>
      </c>
      <c r="AJ42">
        <v>10</v>
      </c>
      <c r="AK42">
        <v>10</v>
      </c>
      <c r="AL42">
        <v>10</v>
      </c>
      <c r="AM42">
        <v>20</v>
      </c>
      <c r="AN42">
        <v>20</v>
      </c>
      <c r="AO42">
        <v>20</v>
      </c>
      <c r="AP42">
        <v>10</v>
      </c>
      <c r="AQ42">
        <v>10</v>
      </c>
      <c r="AR42">
        <v>10</v>
      </c>
      <c r="AS42">
        <v>10</v>
      </c>
      <c r="AT42">
        <v>10</v>
      </c>
      <c r="AU42">
        <v>0</v>
      </c>
      <c r="AV42">
        <v>10</v>
      </c>
      <c r="AW42">
        <v>10</v>
      </c>
      <c r="AX42">
        <v>10</v>
      </c>
      <c r="AY42">
        <v>20</v>
      </c>
      <c r="AZ42">
        <v>20</v>
      </c>
      <c r="BA42">
        <v>30</v>
      </c>
      <c r="BB42">
        <v>10</v>
      </c>
      <c r="BC42">
        <v>10</v>
      </c>
      <c r="BD42">
        <v>10</v>
      </c>
      <c r="BE42">
        <v>10</v>
      </c>
      <c r="BF42">
        <v>10</v>
      </c>
      <c r="BG42">
        <v>10</v>
      </c>
      <c r="BH42">
        <v>10</v>
      </c>
      <c r="BI42" s="9">
        <f>AVERAGE(keyword_stats[[#This Row],[Searches: Apr 2015]:[Searches: Mar 2016]])</f>
        <v>15.833333333333334</v>
      </c>
      <c r="BJ42" s="9">
        <f>AVERAGE(keyword_stats[[#This Row],[Searches: Apr 2016]:[Searches: Mar 2017]])</f>
        <v>15.833333333333334</v>
      </c>
      <c r="BK42" s="9">
        <f>AVERAGE(keyword_stats[[#This Row],[Searches: Apr 2017]:[Searches: Mar 2018]])</f>
        <v>11.666666666666666</v>
      </c>
      <c r="BL42" s="9">
        <f>AVERAGE(keyword_stats[[#This Row],[Searches: Apr 2018]:[Searches: Mar 2019]])</f>
        <v>13.333333333333334</v>
      </c>
      <c r="BM42" s="9">
        <f>SUM(keyword_stats[[#This Row],[Searches: Apr 2018]:[Searches: Mar 2019]])</f>
        <v>160</v>
      </c>
      <c r="BN42" s="9">
        <f>keyword_stats[[#This Row],[R1]]-keyword_stats[[#This Row],[R4]]</f>
        <v>-2.5</v>
      </c>
      <c r="BO42" s="9" t="str">
        <f>INDEX('keyword-forecasts'!G:K,MATCH(keyword_stats[[#This Row],[Keyword]],'keyword-forecasts'!K:K,0),1)</f>
        <v>Kąpielowy Bikini</v>
      </c>
    </row>
    <row r="43" spans="1:67" x14ac:dyDescent="0.25">
      <c r="A43" t="s">
        <v>157</v>
      </c>
      <c r="B43" t="s">
        <v>15</v>
      </c>
      <c r="D43" s="8">
        <v>210</v>
      </c>
      <c r="E43" t="s">
        <v>17</v>
      </c>
      <c r="F43">
        <v>100</v>
      </c>
      <c r="G43">
        <v>0.22</v>
      </c>
      <c r="H43">
        <v>1.17</v>
      </c>
      <c r="M43">
        <v>40</v>
      </c>
      <c r="N43">
        <v>70</v>
      </c>
      <c r="O43">
        <v>70</v>
      </c>
      <c r="P43">
        <v>90</v>
      </c>
      <c r="Q43">
        <v>30</v>
      </c>
      <c r="R43">
        <v>30</v>
      </c>
      <c r="S43">
        <v>10</v>
      </c>
      <c r="T43">
        <v>30</v>
      </c>
      <c r="U43">
        <v>30</v>
      </c>
      <c r="V43">
        <v>40</v>
      </c>
      <c r="W43">
        <v>50</v>
      </c>
      <c r="X43">
        <v>90</v>
      </c>
      <c r="Y43">
        <v>70</v>
      </c>
      <c r="Z43">
        <v>110</v>
      </c>
      <c r="AA43">
        <v>140</v>
      </c>
      <c r="AB43">
        <v>140</v>
      </c>
      <c r="AC43">
        <v>70</v>
      </c>
      <c r="AD43">
        <v>30</v>
      </c>
      <c r="AE43">
        <v>30</v>
      </c>
      <c r="AF43">
        <v>30</v>
      </c>
      <c r="AG43">
        <v>40</v>
      </c>
      <c r="AH43">
        <v>70</v>
      </c>
      <c r="AI43">
        <v>70</v>
      </c>
      <c r="AJ43">
        <v>110</v>
      </c>
      <c r="AK43">
        <v>110</v>
      </c>
      <c r="AL43">
        <v>140</v>
      </c>
      <c r="AM43">
        <v>210</v>
      </c>
      <c r="AN43">
        <v>210</v>
      </c>
      <c r="AO43">
        <v>90</v>
      </c>
      <c r="AP43">
        <v>50</v>
      </c>
      <c r="AQ43">
        <v>50</v>
      </c>
      <c r="AR43">
        <v>40</v>
      </c>
      <c r="AS43">
        <v>70</v>
      </c>
      <c r="AT43">
        <v>140</v>
      </c>
      <c r="AU43">
        <v>140</v>
      </c>
      <c r="AV43">
        <v>140</v>
      </c>
      <c r="AW43">
        <v>210</v>
      </c>
      <c r="AX43">
        <v>260</v>
      </c>
      <c r="AY43">
        <v>390</v>
      </c>
      <c r="AZ43">
        <v>390</v>
      </c>
      <c r="BA43">
        <v>210</v>
      </c>
      <c r="BB43">
        <v>50</v>
      </c>
      <c r="BC43">
        <v>90</v>
      </c>
      <c r="BD43">
        <v>90</v>
      </c>
      <c r="BE43">
        <v>140</v>
      </c>
      <c r="BF43">
        <v>210</v>
      </c>
      <c r="BG43">
        <v>210</v>
      </c>
      <c r="BH43">
        <v>210</v>
      </c>
      <c r="BI43" s="9">
        <f>AVERAGE(keyword_stats[[#This Row],[Searches: Apr 2015]:[Searches: Mar 2016]])</f>
        <v>48.333333333333336</v>
      </c>
      <c r="BJ43" s="9">
        <f>AVERAGE(keyword_stats[[#This Row],[Searches: Apr 2016]:[Searches: Mar 2017]])</f>
        <v>75.833333333333329</v>
      </c>
      <c r="BK43" s="9">
        <f>AVERAGE(keyword_stats[[#This Row],[Searches: Apr 2017]:[Searches: Mar 2018]])</f>
        <v>115.83333333333333</v>
      </c>
      <c r="BL43" s="9">
        <f>AVERAGE(keyword_stats[[#This Row],[Searches: Apr 2018]:[Searches: Mar 2019]])</f>
        <v>205</v>
      </c>
      <c r="BM43" s="9">
        <f>SUM(keyword_stats[[#This Row],[Searches: Apr 2018]:[Searches: Mar 2019]])</f>
        <v>2460</v>
      </c>
      <c r="BN43" s="9">
        <f>keyword_stats[[#This Row],[R1]]-keyword_stats[[#This Row],[R4]]</f>
        <v>156.66666666666666</v>
      </c>
      <c r="BO43" s="9" t="str">
        <f>INDEX('keyword-forecasts'!G:K,MATCH(keyword_stats[[#This Row],[Keyword]],'keyword-forecasts'!K:K,0),1)</f>
        <v>Bikini</v>
      </c>
    </row>
    <row r="44" spans="1:67" x14ac:dyDescent="0.25">
      <c r="A44" t="s">
        <v>158</v>
      </c>
      <c r="B44" t="s">
        <v>15</v>
      </c>
      <c r="D44" s="8">
        <v>110</v>
      </c>
      <c r="E44" t="s">
        <v>17</v>
      </c>
      <c r="F44">
        <v>100</v>
      </c>
      <c r="G44">
        <v>0.39</v>
      </c>
      <c r="H44">
        <v>1.35</v>
      </c>
      <c r="M44">
        <v>40</v>
      </c>
      <c r="N44">
        <v>40</v>
      </c>
      <c r="O44">
        <v>90</v>
      </c>
      <c r="P44">
        <v>70</v>
      </c>
      <c r="Q44">
        <v>30</v>
      </c>
      <c r="R44">
        <v>10</v>
      </c>
      <c r="S44">
        <v>10</v>
      </c>
      <c r="T44">
        <v>10</v>
      </c>
      <c r="U44">
        <v>10</v>
      </c>
      <c r="V44">
        <v>40</v>
      </c>
      <c r="W44">
        <v>40</v>
      </c>
      <c r="X44">
        <v>70</v>
      </c>
      <c r="Y44">
        <v>40</v>
      </c>
      <c r="Z44">
        <v>90</v>
      </c>
      <c r="AA44">
        <v>110</v>
      </c>
      <c r="AB44">
        <v>90</v>
      </c>
      <c r="AC44">
        <v>40</v>
      </c>
      <c r="AD44">
        <v>10</v>
      </c>
      <c r="AE44">
        <v>20</v>
      </c>
      <c r="AF44">
        <v>30</v>
      </c>
      <c r="AG44">
        <v>30</v>
      </c>
      <c r="AH44">
        <v>40</v>
      </c>
      <c r="AI44">
        <v>90</v>
      </c>
      <c r="AJ44">
        <v>90</v>
      </c>
      <c r="AK44">
        <v>90</v>
      </c>
      <c r="AL44">
        <v>110</v>
      </c>
      <c r="AM44">
        <v>140</v>
      </c>
      <c r="AN44">
        <v>170</v>
      </c>
      <c r="AO44">
        <v>90</v>
      </c>
      <c r="AP44">
        <v>30</v>
      </c>
      <c r="AQ44">
        <v>20</v>
      </c>
      <c r="AR44">
        <v>40</v>
      </c>
      <c r="AS44">
        <v>40</v>
      </c>
      <c r="AT44">
        <v>70</v>
      </c>
      <c r="AU44">
        <v>90</v>
      </c>
      <c r="AV44">
        <v>70</v>
      </c>
      <c r="AW44">
        <v>90</v>
      </c>
      <c r="AX44">
        <v>140</v>
      </c>
      <c r="AY44">
        <v>210</v>
      </c>
      <c r="AZ44">
        <v>210</v>
      </c>
      <c r="BA44">
        <v>110</v>
      </c>
      <c r="BB44">
        <v>40</v>
      </c>
      <c r="BC44">
        <v>20</v>
      </c>
      <c r="BD44">
        <v>40</v>
      </c>
      <c r="BE44">
        <v>30</v>
      </c>
      <c r="BF44">
        <v>140</v>
      </c>
      <c r="BG44">
        <v>90</v>
      </c>
      <c r="BH44">
        <v>140</v>
      </c>
      <c r="BI44" s="9">
        <f>AVERAGE(keyword_stats[[#This Row],[Searches: Apr 2015]:[Searches: Mar 2016]])</f>
        <v>38.333333333333336</v>
      </c>
      <c r="BJ44" s="9">
        <f>AVERAGE(keyword_stats[[#This Row],[Searches: Apr 2016]:[Searches: Mar 2017]])</f>
        <v>56.666666666666664</v>
      </c>
      <c r="BK44" s="9">
        <f>AVERAGE(keyword_stats[[#This Row],[Searches: Apr 2017]:[Searches: Mar 2018]])</f>
        <v>80</v>
      </c>
      <c r="BL44" s="9">
        <f>AVERAGE(keyword_stats[[#This Row],[Searches: Apr 2018]:[Searches: Mar 2019]])</f>
        <v>105</v>
      </c>
      <c r="BM44" s="9">
        <f>SUM(keyword_stats[[#This Row],[Searches: Apr 2018]:[Searches: Mar 2019]])</f>
        <v>1260</v>
      </c>
      <c r="BN44" s="9">
        <f>keyword_stats[[#This Row],[R1]]-keyword_stats[[#This Row],[R4]]</f>
        <v>66.666666666666657</v>
      </c>
      <c r="BO44" s="9" t="str">
        <f>INDEX('keyword-forecasts'!G:K,MATCH(keyword_stats[[#This Row],[Keyword]],'keyword-forecasts'!K:K,0),1)</f>
        <v>Bikini</v>
      </c>
    </row>
    <row r="45" spans="1:67" x14ac:dyDescent="0.25">
      <c r="A45" t="s">
        <v>159</v>
      </c>
      <c r="B45" t="s">
        <v>15</v>
      </c>
      <c r="D45" s="8">
        <v>170</v>
      </c>
      <c r="E45" t="s">
        <v>17</v>
      </c>
      <c r="F45">
        <v>100</v>
      </c>
      <c r="G45">
        <v>0.39</v>
      </c>
      <c r="H45">
        <v>1.26</v>
      </c>
      <c r="M45">
        <v>90</v>
      </c>
      <c r="N45">
        <v>90</v>
      </c>
      <c r="O45">
        <v>140</v>
      </c>
      <c r="P45">
        <v>110</v>
      </c>
      <c r="Q45">
        <v>70</v>
      </c>
      <c r="R45">
        <v>30</v>
      </c>
      <c r="S45">
        <v>20</v>
      </c>
      <c r="T45">
        <v>30</v>
      </c>
      <c r="U45">
        <v>50</v>
      </c>
      <c r="V45">
        <v>50</v>
      </c>
      <c r="W45">
        <v>70</v>
      </c>
      <c r="X45">
        <v>70</v>
      </c>
      <c r="Y45">
        <v>110</v>
      </c>
      <c r="Z45">
        <v>170</v>
      </c>
      <c r="AA45">
        <v>170</v>
      </c>
      <c r="AB45">
        <v>210</v>
      </c>
      <c r="AC45">
        <v>90</v>
      </c>
      <c r="AD45">
        <v>70</v>
      </c>
      <c r="AE45">
        <v>50</v>
      </c>
      <c r="AF45">
        <v>50</v>
      </c>
      <c r="AG45">
        <v>140</v>
      </c>
      <c r="AH45">
        <v>110</v>
      </c>
      <c r="AI45">
        <v>110</v>
      </c>
      <c r="AJ45">
        <v>170</v>
      </c>
      <c r="AK45">
        <v>170</v>
      </c>
      <c r="AL45">
        <v>210</v>
      </c>
      <c r="AM45">
        <v>260</v>
      </c>
      <c r="AN45">
        <v>260</v>
      </c>
      <c r="AO45">
        <v>170</v>
      </c>
      <c r="AP45">
        <v>40</v>
      </c>
      <c r="AQ45">
        <v>50</v>
      </c>
      <c r="AR45">
        <v>70</v>
      </c>
      <c r="AS45">
        <v>90</v>
      </c>
      <c r="AT45">
        <v>170</v>
      </c>
      <c r="AU45">
        <v>140</v>
      </c>
      <c r="AV45">
        <v>140</v>
      </c>
      <c r="AW45">
        <v>140</v>
      </c>
      <c r="AX45">
        <v>210</v>
      </c>
      <c r="AY45">
        <v>260</v>
      </c>
      <c r="AZ45">
        <v>260</v>
      </c>
      <c r="BA45">
        <v>210</v>
      </c>
      <c r="BB45">
        <v>70</v>
      </c>
      <c r="BC45">
        <v>90</v>
      </c>
      <c r="BD45">
        <v>110</v>
      </c>
      <c r="BE45">
        <v>110</v>
      </c>
      <c r="BF45">
        <v>210</v>
      </c>
      <c r="BG45">
        <v>140</v>
      </c>
      <c r="BH45">
        <v>210</v>
      </c>
      <c r="BI45" s="9">
        <f>AVERAGE(keyword_stats[[#This Row],[Searches: Apr 2015]:[Searches: Mar 2016]])</f>
        <v>68.333333333333329</v>
      </c>
      <c r="BJ45" s="9">
        <f>AVERAGE(keyword_stats[[#This Row],[Searches: Apr 2016]:[Searches: Mar 2017]])</f>
        <v>120.83333333333333</v>
      </c>
      <c r="BK45" s="9">
        <f>AVERAGE(keyword_stats[[#This Row],[Searches: Apr 2017]:[Searches: Mar 2018]])</f>
        <v>147.5</v>
      </c>
      <c r="BL45" s="9">
        <f>AVERAGE(keyword_stats[[#This Row],[Searches: Apr 2018]:[Searches: Mar 2019]])</f>
        <v>168.33333333333334</v>
      </c>
      <c r="BM45" s="9">
        <f>SUM(keyword_stats[[#This Row],[Searches: Apr 2018]:[Searches: Mar 2019]])</f>
        <v>2020</v>
      </c>
      <c r="BN45" s="9">
        <f>keyword_stats[[#This Row],[R1]]-keyword_stats[[#This Row],[R4]]</f>
        <v>100.00000000000001</v>
      </c>
      <c r="BO45" s="9" t="str">
        <f>INDEX('keyword-forecasts'!G:K,MATCH(keyword_stats[[#This Row],[Keyword]],'keyword-forecasts'!K:K,0),1)</f>
        <v>Bikini</v>
      </c>
    </row>
    <row r="46" spans="1:67" x14ac:dyDescent="0.25">
      <c r="A46" t="s">
        <v>162</v>
      </c>
      <c r="B46" t="s">
        <v>15</v>
      </c>
      <c r="D46" s="8">
        <v>50</v>
      </c>
      <c r="E46" t="s">
        <v>17</v>
      </c>
      <c r="F46">
        <v>100</v>
      </c>
      <c r="G46">
        <v>0.53</v>
      </c>
      <c r="H46">
        <v>1.82</v>
      </c>
      <c r="M46">
        <v>10</v>
      </c>
      <c r="N46">
        <v>30</v>
      </c>
      <c r="O46">
        <v>40</v>
      </c>
      <c r="P46">
        <v>40</v>
      </c>
      <c r="Q46">
        <v>20</v>
      </c>
      <c r="R46">
        <v>10</v>
      </c>
      <c r="S46">
        <v>10</v>
      </c>
      <c r="T46">
        <v>10</v>
      </c>
      <c r="U46">
        <v>10</v>
      </c>
      <c r="V46">
        <v>10</v>
      </c>
      <c r="W46">
        <v>10</v>
      </c>
      <c r="X46">
        <v>10</v>
      </c>
      <c r="Y46">
        <v>40</v>
      </c>
      <c r="Z46">
        <v>50</v>
      </c>
      <c r="AA46">
        <v>40</v>
      </c>
      <c r="AB46">
        <v>50</v>
      </c>
      <c r="AC46">
        <v>20</v>
      </c>
      <c r="AD46">
        <v>10</v>
      </c>
      <c r="AE46">
        <v>10</v>
      </c>
      <c r="AF46">
        <v>10</v>
      </c>
      <c r="AG46">
        <v>10</v>
      </c>
      <c r="AH46">
        <v>20</v>
      </c>
      <c r="AI46">
        <v>20</v>
      </c>
      <c r="AJ46">
        <v>40</v>
      </c>
      <c r="AK46">
        <v>30</v>
      </c>
      <c r="AL46">
        <v>70</v>
      </c>
      <c r="AM46">
        <v>70</v>
      </c>
      <c r="AN46">
        <v>70</v>
      </c>
      <c r="AO46">
        <v>70</v>
      </c>
      <c r="AP46">
        <v>10</v>
      </c>
      <c r="AQ46">
        <v>10</v>
      </c>
      <c r="AR46">
        <v>30</v>
      </c>
      <c r="AS46">
        <v>20</v>
      </c>
      <c r="AT46">
        <v>50</v>
      </c>
      <c r="AU46">
        <v>40</v>
      </c>
      <c r="AV46">
        <v>40</v>
      </c>
      <c r="AW46">
        <v>50</v>
      </c>
      <c r="AX46">
        <v>50</v>
      </c>
      <c r="AY46">
        <v>90</v>
      </c>
      <c r="AZ46">
        <v>110</v>
      </c>
      <c r="BA46">
        <v>50</v>
      </c>
      <c r="BB46">
        <v>20</v>
      </c>
      <c r="BC46">
        <v>10</v>
      </c>
      <c r="BD46">
        <v>30</v>
      </c>
      <c r="BE46">
        <v>20</v>
      </c>
      <c r="BF46">
        <v>40</v>
      </c>
      <c r="BG46">
        <v>50</v>
      </c>
      <c r="BH46">
        <v>70</v>
      </c>
      <c r="BI46" s="9">
        <f>AVERAGE(keyword_stats[[#This Row],[Searches: Apr 2015]:[Searches: Mar 2016]])</f>
        <v>17.5</v>
      </c>
      <c r="BJ46" s="9">
        <f>AVERAGE(keyword_stats[[#This Row],[Searches: Apr 2016]:[Searches: Mar 2017]])</f>
        <v>26.666666666666668</v>
      </c>
      <c r="BK46" s="9">
        <f>AVERAGE(keyword_stats[[#This Row],[Searches: Apr 2017]:[Searches: Mar 2018]])</f>
        <v>42.5</v>
      </c>
      <c r="BL46" s="9">
        <f>AVERAGE(keyword_stats[[#This Row],[Searches: Apr 2018]:[Searches: Mar 2019]])</f>
        <v>49.166666666666664</v>
      </c>
      <c r="BM46" s="9">
        <f>SUM(keyword_stats[[#This Row],[Searches: Apr 2018]:[Searches: Mar 2019]])</f>
        <v>590</v>
      </c>
      <c r="BN46" s="9">
        <f>keyword_stats[[#This Row],[R1]]-keyword_stats[[#This Row],[R4]]</f>
        <v>31.666666666666664</v>
      </c>
      <c r="BO46" s="9" t="str">
        <f>INDEX('keyword-forecasts'!G:K,MATCH(keyword_stats[[#This Row],[Keyword]],'keyword-forecasts'!K:K,0),1)</f>
        <v>Bikini</v>
      </c>
    </row>
    <row r="47" spans="1:67" x14ac:dyDescent="0.25">
      <c r="A47" t="s">
        <v>160</v>
      </c>
      <c r="B47" t="s">
        <v>15</v>
      </c>
      <c r="D47" s="8">
        <v>20</v>
      </c>
      <c r="E47" t="s">
        <v>17</v>
      </c>
      <c r="F47">
        <v>98</v>
      </c>
      <c r="G47">
        <v>0.37</v>
      </c>
      <c r="H47">
        <v>1.38</v>
      </c>
      <c r="M47">
        <v>10</v>
      </c>
      <c r="N47">
        <v>10</v>
      </c>
      <c r="O47">
        <v>20</v>
      </c>
      <c r="P47">
        <v>20</v>
      </c>
      <c r="Q47">
        <v>10</v>
      </c>
      <c r="R47">
        <v>10</v>
      </c>
      <c r="S47">
        <v>10</v>
      </c>
      <c r="T47">
        <v>10</v>
      </c>
      <c r="U47">
        <v>10</v>
      </c>
      <c r="V47">
        <v>10</v>
      </c>
      <c r="W47">
        <v>10</v>
      </c>
      <c r="X47">
        <v>10</v>
      </c>
      <c r="Y47">
        <v>10</v>
      </c>
      <c r="Z47">
        <v>10</v>
      </c>
      <c r="AA47">
        <v>10</v>
      </c>
      <c r="AB47">
        <v>10</v>
      </c>
      <c r="AC47">
        <v>10</v>
      </c>
      <c r="AD47">
        <v>10</v>
      </c>
      <c r="AE47">
        <v>10</v>
      </c>
      <c r="AF47">
        <v>10</v>
      </c>
      <c r="AG47">
        <v>10</v>
      </c>
      <c r="AH47">
        <v>10</v>
      </c>
      <c r="AI47">
        <v>10</v>
      </c>
      <c r="AJ47">
        <v>20</v>
      </c>
      <c r="AK47">
        <v>10</v>
      </c>
      <c r="AL47">
        <v>10</v>
      </c>
      <c r="AM47">
        <v>20</v>
      </c>
      <c r="AN47">
        <v>30</v>
      </c>
      <c r="AO47">
        <v>10</v>
      </c>
      <c r="AP47">
        <v>10</v>
      </c>
      <c r="AQ47">
        <v>10</v>
      </c>
      <c r="AR47">
        <v>10</v>
      </c>
      <c r="AS47">
        <v>10</v>
      </c>
      <c r="AT47">
        <v>30</v>
      </c>
      <c r="AU47">
        <v>40</v>
      </c>
      <c r="AV47">
        <v>40</v>
      </c>
      <c r="AW47">
        <v>40</v>
      </c>
      <c r="AX47">
        <v>40</v>
      </c>
      <c r="AY47">
        <v>30</v>
      </c>
      <c r="AZ47">
        <v>40</v>
      </c>
      <c r="BA47">
        <v>30</v>
      </c>
      <c r="BB47">
        <v>10</v>
      </c>
      <c r="BC47">
        <v>10</v>
      </c>
      <c r="BD47">
        <v>10</v>
      </c>
      <c r="BE47">
        <v>10</v>
      </c>
      <c r="BF47">
        <v>30</v>
      </c>
      <c r="BG47">
        <v>20</v>
      </c>
      <c r="BH47">
        <v>30</v>
      </c>
      <c r="BI47" s="9">
        <f>AVERAGE(keyword_stats[[#This Row],[Searches: Apr 2015]:[Searches: Mar 2016]])</f>
        <v>11.666666666666666</v>
      </c>
      <c r="BJ47" s="9">
        <f>AVERAGE(keyword_stats[[#This Row],[Searches: Apr 2016]:[Searches: Mar 2017]])</f>
        <v>10.833333333333334</v>
      </c>
      <c r="BK47" s="9">
        <f>AVERAGE(keyword_stats[[#This Row],[Searches: Apr 2017]:[Searches: Mar 2018]])</f>
        <v>19.166666666666668</v>
      </c>
      <c r="BL47" s="9">
        <f>AVERAGE(keyword_stats[[#This Row],[Searches: Apr 2018]:[Searches: Mar 2019]])</f>
        <v>25</v>
      </c>
      <c r="BM47" s="9">
        <f>SUM(keyword_stats[[#This Row],[Searches: Apr 2018]:[Searches: Mar 2019]])</f>
        <v>300</v>
      </c>
      <c r="BN47" s="9">
        <f>keyword_stats[[#This Row],[R1]]-keyword_stats[[#This Row],[R4]]</f>
        <v>13.333333333333334</v>
      </c>
      <c r="BO47" s="9" t="str">
        <f>INDEX('keyword-forecasts'!G:K,MATCH(keyword_stats[[#This Row],[Keyword]],'keyword-forecasts'!K:K,0),1)</f>
        <v>Kostium</v>
      </c>
    </row>
    <row r="48" spans="1:67" x14ac:dyDescent="0.25">
      <c r="A48" t="s">
        <v>161</v>
      </c>
      <c r="B48" t="s">
        <v>15</v>
      </c>
      <c r="D48" s="8">
        <v>10</v>
      </c>
      <c r="E48" t="s">
        <v>17</v>
      </c>
      <c r="F48">
        <v>100</v>
      </c>
      <c r="G48">
        <v>0.92</v>
      </c>
      <c r="H48">
        <v>1.56</v>
      </c>
      <c r="M48">
        <v>20</v>
      </c>
      <c r="N48">
        <v>10</v>
      </c>
      <c r="O48">
        <v>50</v>
      </c>
      <c r="P48">
        <v>10</v>
      </c>
      <c r="Q48">
        <v>10</v>
      </c>
      <c r="R48">
        <v>10</v>
      </c>
      <c r="S48">
        <v>10</v>
      </c>
      <c r="T48">
        <v>10</v>
      </c>
      <c r="U48">
        <v>10</v>
      </c>
      <c r="V48">
        <v>10</v>
      </c>
      <c r="W48">
        <v>10</v>
      </c>
      <c r="X48">
        <v>30</v>
      </c>
      <c r="Y48">
        <v>40</v>
      </c>
      <c r="Z48">
        <v>10</v>
      </c>
      <c r="AA48">
        <v>30</v>
      </c>
      <c r="AB48">
        <v>20</v>
      </c>
      <c r="AC48">
        <v>10</v>
      </c>
      <c r="AD48">
        <v>10</v>
      </c>
      <c r="AE48">
        <v>10</v>
      </c>
      <c r="AF48">
        <v>10</v>
      </c>
      <c r="AG48">
        <v>10</v>
      </c>
      <c r="AH48">
        <v>20</v>
      </c>
      <c r="AI48">
        <v>20</v>
      </c>
      <c r="AJ48">
        <v>20</v>
      </c>
      <c r="AK48">
        <v>10</v>
      </c>
      <c r="AL48">
        <v>10</v>
      </c>
      <c r="AM48">
        <v>10</v>
      </c>
      <c r="AN48">
        <v>20</v>
      </c>
      <c r="AO48">
        <v>10</v>
      </c>
      <c r="AP48">
        <v>0</v>
      </c>
      <c r="AQ48">
        <v>10</v>
      </c>
      <c r="AR48">
        <v>10</v>
      </c>
      <c r="AS48">
        <v>10</v>
      </c>
      <c r="AT48">
        <v>20</v>
      </c>
      <c r="AU48">
        <v>10</v>
      </c>
      <c r="AV48">
        <v>10</v>
      </c>
      <c r="AW48">
        <v>20</v>
      </c>
      <c r="AX48">
        <v>0</v>
      </c>
      <c r="AY48">
        <v>10</v>
      </c>
      <c r="AZ48">
        <v>10</v>
      </c>
      <c r="BA48">
        <v>10</v>
      </c>
      <c r="BB48">
        <v>0</v>
      </c>
      <c r="BC48">
        <v>0</v>
      </c>
      <c r="BD48">
        <v>10</v>
      </c>
      <c r="BE48">
        <v>0</v>
      </c>
      <c r="BF48">
        <v>10</v>
      </c>
      <c r="BG48">
        <v>10</v>
      </c>
      <c r="BH48">
        <v>10</v>
      </c>
      <c r="BI48" s="9">
        <f>AVERAGE(keyword_stats[[#This Row],[Searches: Apr 2015]:[Searches: Mar 2016]])</f>
        <v>15.833333333333334</v>
      </c>
      <c r="BJ48" s="9">
        <f>AVERAGE(keyword_stats[[#This Row],[Searches: Apr 2016]:[Searches: Mar 2017]])</f>
        <v>17.5</v>
      </c>
      <c r="BK48" s="9">
        <f>AVERAGE(keyword_stats[[#This Row],[Searches: Apr 2017]:[Searches: Mar 2018]])</f>
        <v>10.833333333333334</v>
      </c>
      <c r="BL48" s="9">
        <f>AVERAGE(keyword_stats[[#This Row],[Searches: Apr 2018]:[Searches: Mar 2019]])</f>
        <v>7.5</v>
      </c>
      <c r="BM48" s="9">
        <f>SUM(keyword_stats[[#This Row],[Searches: Apr 2018]:[Searches: Mar 2019]])</f>
        <v>90</v>
      </c>
      <c r="BN48" s="9">
        <f>keyword_stats[[#This Row],[R1]]-keyword_stats[[#This Row],[R4]]</f>
        <v>-8.3333333333333339</v>
      </c>
      <c r="BO48" s="9" t="str">
        <f>INDEX('keyword-forecasts'!G:K,MATCH(keyword_stats[[#This Row],[Keyword]],'keyword-forecasts'!K:K,0),1)</f>
        <v>Kostiumy Kąpielowe</v>
      </c>
    </row>
    <row r="49" spans="1:67" x14ac:dyDescent="0.25">
      <c r="A49" t="s">
        <v>163</v>
      </c>
      <c r="B49" t="s">
        <v>15</v>
      </c>
      <c r="D49" s="8">
        <v>1600</v>
      </c>
      <c r="E49" t="s">
        <v>17</v>
      </c>
      <c r="F49">
        <v>100</v>
      </c>
      <c r="G49">
        <v>0.2</v>
      </c>
      <c r="H49">
        <v>1.1200000000000001</v>
      </c>
      <c r="M49">
        <v>590</v>
      </c>
      <c r="N49">
        <v>880</v>
      </c>
      <c r="O49">
        <v>1600</v>
      </c>
      <c r="P49">
        <v>1900</v>
      </c>
      <c r="Q49">
        <v>1000</v>
      </c>
      <c r="R49">
        <v>480</v>
      </c>
      <c r="S49">
        <v>320</v>
      </c>
      <c r="T49">
        <v>170</v>
      </c>
      <c r="U49">
        <v>170</v>
      </c>
      <c r="V49">
        <v>480</v>
      </c>
      <c r="W49">
        <v>590</v>
      </c>
      <c r="X49">
        <v>720</v>
      </c>
      <c r="Y49">
        <v>1000</v>
      </c>
      <c r="Z49">
        <v>1300</v>
      </c>
      <c r="AA49">
        <v>1900</v>
      </c>
      <c r="AB49">
        <v>1900</v>
      </c>
      <c r="AC49">
        <v>1000</v>
      </c>
      <c r="AD49">
        <v>590</v>
      </c>
      <c r="AE49">
        <v>590</v>
      </c>
      <c r="AF49">
        <v>590</v>
      </c>
      <c r="AG49">
        <v>480</v>
      </c>
      <c r="AH49">
        <v>880</v>
      </c>
      <c r="AI49">
        <v>1000</v>
      </c>
      <c r="AJ49">
        <v>1300</v>
      </c>
      <c r="AK49">
        <v>1300</v>
      </c>
      <c r="AL49">
        <v>1900</v>
      </c>
      <c r="AM49">
        <v>2400</v>
      </c>
      <c r="AN49">
        <v>1600</v>
      </c>
      <c r="AO49">
        <v>1000</v>
      </c>
      <c r="AP49">
        <v>320</v>
      </c>
      <c r="AQ49">
        <v>260</v>
      </c>
      <c r="AR49">
        <v>320</v>
      </c>
      <c r="AS49">
        <v>320</v>
      </c>
      <c r="AT49">
        <v>590</v>
      </c>
      <c r="AU49">
        <v>880</v>
      </c>
      <c r="AV49">
        <v>1000</v>
      </c>
      <c r="AW49">
        <v>1600</v>
      </c>
      <c r="AX49">
        <v>2400</v>
      </c>
      <c r="AY49">
        <v>2900</v>
      </c>
      <c r="AZ49">
        <v>2900</v>
      </c>
      <c r="BA49">
        <v>1900</v>
      </c>
      <c r="BB49">
        <v>880</v>
      </c>
      <c r="BC49">
        <v>590</v>
      </c>
      <c r="BD49">
        <v>590</v>
      </c>
      <c r="BE49">
        <v>480</v>
      </c>
      <c r="BF49">
        <v>1600</v>
      </c>
      <c r="BG49">
        <v>1300</v>
      </c>
      <c r="BH49">
        <v>1900</v>
      </c>
      <c r="BI49" s="9">
        <f>AVERAGE(keyword_stats[[#This Row],[Searches: Apr 2015]:[Searches: Mar 2016]])</f>
        <v>741.66666666666663</v>
      </c>
      <c r="BJ49" s="9">
        <f>AVERAGE(keyword_stats[[#This Row],[Searches: Apr 2016]:[Searches: Mar 2017]])</f>
        <v>1044.1666666666667</v>
      </c>
      <c r="BK49" s="9">
        <f>AVERAGE(keyword_stats[[#This Row],[Searches: Apr 2017]:[Searches: Mar 2018]])</f>
        <v>990.83333333333337</v>
      </c>
      <c r="BL49" s="9">
        <f>AVERAGE(keyword_stats[[#This Row],[Searches: Apr 2018]:[Searches: Mar 2019]])</f>
        <v>1586.6666666666667</v>
      </c>
      <c r="BM49" s="9">
        <f>SUM(keyword_stats[[#This Row],[Searches: Apr 2018]:[Searches: Mar 2019]])</f>
        <v>19040</v>
      </c>
      <c r="BN49" s="9">
        <f>keyword_stats[[#This Row],[R1]]-keyword_stats[[#This Row],[R4]]</f>
        <v>845.00000000000011</v>
      </c>
      <c r="BO49" s="9" t="str">
        <f>INDEX('keyword-forecasts'!G:K,MATCH(keyword_stats[[#This Row],[Keyword]],'keyword-forecasts'!K:K,0),1)</f>
        <v>Push Up</v>
      </c>
    </row>
    <row r="50" spans="1:67" x14ac:dyDescent="0.25">
      <c r="A50" t="s">
        <v>164</v>
      </c>
      <c r="B50" t="s">
        <v>15</v>
      </c>
      <c r="D50" s="8">
        <v>170</v>
      </c>
      <c r="E50" t="s">
        <v>17</v>
      </c>
      <c r="F50">
        <v>100</v>
      </c>
      <c r="G50">
        <v>0.35</v>
      </c>
      <c r="H50">
        <v>1.23</v>
      </c>
      <c r="M50">
        <v>260</v>
      </c>
      <c r="N50">
        <v>260</v>
      </c>
      <c r="O50">
        <v>390</v>
      </c>
      <c r="P50">
        <v>390</v>
      </c>
      <c r="Q50">
        <v>210</v>
      </c>
      <c r="R50">
        <v>70</v>
      </c>
      <c r="S50">
        <v>50</v>
      </c>
      <c r="T50">
        <v>50</v>
      </c>
      <c r="U50">
        <v>90</v>
      </c>
      <c r="V50">
        <v>140</v>
      </c>
      <c r="W50">
        <v>170</v>
      </c>
      <c r="X50">
        <v>210</v>
      </c>
      <c r="Y50">
        <v>260</v>
      </c>
      <c r="Z50">
        <v>260</v>
      </c>
      <c r="AA50">
        <v>320</v>
      </c>
      <c r="AB50">
        <v>390</v>
      </c>
      <c r="AC50">
        <v>170</v>
      </c>
      <c r="AD50">
        <v>70</v>
      </c>
      <c r="AE50">
        <v>70</v>
      </c>
      <c r="AF50">
        <v>90</v>
      </c>
      <c r="AG50">
        <v>110</v>
      </c>
      <c r="AH50">
        <v>210</v>
      </c>
      <c r="AI50">
        <v>140</v>
      </c>
      <c r="AJ50">
        <v>210</v>
      </c>
      <c r="AK50">
        <v>210</v>
      </c>
      <c r="AL50">
        <v>210</v>
      </c>
      <c r="AM50">
        <v>320</v>
      </c>
      <c r="AN50">
        <v>320</v>
      </c>
      <c r="AO50">
        <v>260</v>
      </c>
      <c r="AP50">
        <v>70</v>
      </c>
      <c r="AQ50">
        <v>70</v>
      </c>
      <c r="AR50">
        <v>70</v>
      </c>
      <c r="AS50">
        <v>70</v>
      </c>
      <c r="AT50">
        <v>140</v>
      </c>
      <c r="AU50">
        <v>170</v>
      </c>
      <c r="AV50">
        <v>170</v>
      </c>
      <c r="AW50">
        <v>260</v>
      </c>
      <c r="AX50">
        <v>210</v>
      </c>
      <c r="AY50">
        <v>210</v>
      </c>
      <c r="AZ50">
        <v>320</v>
      </c>
      <c r="BA50">
        <v>210</v>
      </c>
      <c r="BB50">
        <v>70</v>
      </c>
      <c r="BC50">
        <v>110</v>
      </c>
      <c r="BD50">
        <v>110</v>
      </c>
      <c r="BE50">
        <v>110</v>
      </c>
      <c r="BF50">
        <v>170</v>
      </c>
      <c r="BG50">
        <v>110</v>
      </c>
      <c r="BH50">
        <v>140</v>
      </c>
      <c r="BI50" s="9">
        <f>AVERAGE(keyword_stats[[#This Row],[Searches: Apr 2015]:[Searches: Mar 2016]])</f>
        <v>190.83333333333334</v>
      </c>
      <c r="BJ50" s="9">
        <f>AVERAGE(keyword_stats[[#This Row],[Searches: Apr 2016]:[Searches: Mar 2017]])</f>
        <v>191.66666666666666</v>
      </c>
      <c r="BK50" s="9">
        <f>AVERAGE(keyword_stats[[#This Row],[Searches: Apr 2017]:[Searches: Mar 2018]])</f>
        <v>173.33333333333334</v>
      </c>
      <c r="BL50" s="9">
        <f>AVERAGE(keyword_stats[[#This Row],[Searches: Apr 2018]:[Searches: Mar 2019]])</f>
        <v>169.16666666666666</v>
      </c>
      <c r="BM50" s="9">
        <f>SUM(keyword_stats[[#This Row],[Searches: Apr 2018]:[Searches: Mar 2019]])</f>
        <v>2030</v>
      </c>
      <c r="BN50" s="9">
        <f>keyword_stats[[#This Row],[R1]]-keyword_stats[[#This Row],[R4]]</f>
        <v>-21.666666666666686</v>
      </c>
      <c r="BO50" s="9" t="str">
        <f>INDEX('keyword-forecasts'!G:K,MATCH(keyword_stats[[#This Row],[Keyword]],'keyword-forecasts'!K:K,0),1)</f>
        <v>Bikini</v>
      </c>
    </row>
    <row r="51" spans="1:67" x14ac:dyDescent="0.25">
      <c r="A51" t="s">
        <v>165</v>
      </c>
      <c r="B51" t="s">
        <v>15</v>
      </c>
      <c r="D51" s="8">
        <v>20</v>
      </c>
      <c r="E51" t="s">
        <v>17</v>
      </c>
      <c r="F51">
        <v>100</v>
      </c>
      <c r="G51">
        <v>0.53</v>
      </c>
      <c r="H51">
        <v>2.2000000000000002</v>
      </c>
      <c r="M51">
        <v>20</v>
      </c>
      <c r="N51">
        <v>30</v>
      </c>
      <c r="O51">
        <v>30</v>
      </c>
      <c r="P51">
        <v>50</v>
      </c>
      <c r="Q51">
        <v>30</v>
      </c>
      <c r="R51">
        <v>10</v>
      </c>
      <c r="S51">
        <v>10</v>
      </c>
      <c r="T51">
        <v>20</v>
      </c>
      <c r="U51">
        <v>10</v>
      </c>
      <c r="V51">
        <v>10</v>
      </c>
      <c r="W51">
        <v>20</v>
      </c>
      <c r="X51">
        <v>20</v>
      </c>
      <c r="Y51">
        <v>20</v>
      </c>
      <c r="Z51">
        <v>30</v>
      </c>
      <c r="AA51">
        <v>30</v>
      </c>
      <c r="AB51">
        <v>20</v>
      </c>
      <c r="AC51">
        <v>10</v>
      </c>
      <c r="AD51">
        <v>10</v>
      </c>
      <c r="AE51">
        <v>10</v>
      </c>
      <c r="AF51">
        <v>10</v>
      </c>
      <c r="AG51">
        <v>20</v>
      </c>
      <c r="AH51">
        <v>30</v>
      </c>
      <c r="AI51">
        <v>20</v>
      </c>
      <c r="AJ51">
        <v>10</v>
      </c>
      <c r="AK51">
        <v>30</v>
      </c>
      <c r="AL51">
        <v>20</v>
      </c>
      <c r="AM51">
        <v>30</v>
      </c>
      <c r="AN51">
        <v>40</v>
      </c>
      <c r="AO51">
        <v>10</v>
      </c>
      <c r="AP51">
        <v>10</v>
      </c>
      <c r="AQ51">
        <v>10</v>
      </c>
      <c r="AR51">
        <v>20</v>
      </c>
      <c r="AS51">
        <v>10</v>
      </c>
      <c r="AT51">
        <v>10</v>
      </c>
      <c r="AU51">
        <v>20</v>
      </c>
      <c r="AV51">
        <v>10</v>
      </c>
      <c r="AW51">
        <v>10</v>
      </c>
      <c r="AX51">
        <v>20</v>
      </c>
      <c r="AY51">
        <v>40</v>
      </c>
      <c r="AZ51">
        <v>90</v>
      </c>
      <c r="BA51">
        <v>40</v>
      </c>
      <c r="BB51">
        <v>10</v>
      </c>
      <c r="BC51">
        <v>10</v>
      </c>
      <c r="BD51">
        <v>10</v>
      </c>
      <c r="BE51">
        <v>10</v>
      </c>
      <c r="BF51">
        <v>10</v>
      </c>
      <c r="BG51">
        <v>10</v>
      </c>
      <c r="BH51">
        <v>10</v>
      </c>
      <c r="BI51" s="9">
        <f>AVERAGE(keyword_stats[[#This Row],[Searches: Apr 2015]:[Searches: Mar 2016]])</f>
        <v>21.666666666666668</v>
      </c>
      <c r="BJ51" s="9">
        <f>AVERAGE(keyword_stats[[#This Row],[Searches: Apr 2016]:[Searches: Mar 2017]])</f>
        <v>18.333333333333332</v>
      </c>
      <c r="BK51" s="9">
        <f>AVERAGE(keyword_stats[[#This Row],[Searches: Apr 2017]:[Searches: Mar 2018]])</f>
        <v>18.333333333333332</v>
      </c>
      <c r="BL51" s="9">
        <f>AVERAGE(keyword_stats[[#This Row],[Searches: Apr 2018]:[Searches: Mar 2019]])</f>
        <v>22.5</v>
      </c>
      <c r="BM51" s="9">
        <f>SUM(keyword_stats[[#This Row],[Searches: Apr 2018]:[Searches: Mar 2019]])</f>
        <v>270</v>
      </c>
      <c r="BN51" s="9">
        <f>keyword_stats[[#This Row],[R1]]-keyword_stats[[#This Row],[R4]]</f>
        <v>0.83333333333333215</v>
      </c>
      <c r="BO51" s="9" t="str">
        <f>INDEX('keyword-forecasts'!G:K,MATCH(keyword_stats[[#This Row],[Keyword]],'keyword-forecasts'!K:K,0),1)</f>
        <v>Bikini</v>
      </c>
    </row>
    <row r="52" spans="1:67" x14ac:dyDescent="0.25">
      <c r="A52" t="s">
        <v>166</v>
      </c>
      <c r="B52" t="s">
        <v>15</v>
      </c>
      <c r="D52" s="8">
        <v>40</v>
      </c>
      <c r="E52" t="s">
        <v>17</v>
      </c>
      <c r="F52">
        <v>93</v>
      </c>
      <c r="G52">
        <v>0.62</v>
      </c>
      <c r="H52">
        <v>1.52</v>
      </c>
      <c r="M52">
        <v>70</v>
      </c>
      <c r="N52">
        <v>70</v>
      </c>
      <c r="O52">
        <v>110</v>
      </c>
      <c r="P52">
        <v>170</v>
      </c>
      <c r="Q52">
        <v>110</v>
      </c>
      <c r="R52">
        <v>10</v>
      </c>
      <c r="S52">
        <v>20</v>
      </c>
      <c r="T52">
        <v>20</v>
      </c>
      <c r="U52">
        <v>20</v>
      </c>
      <c r="V52">
        <v>70</v>
      </c>
      <c r="W52">
        <v>70</v>
      </c>
      <c r="X52">
        <v>50</v>
      </c>
      <c r="Y52">
        <v>50</v>
      </c>
      <c r="Z52">
        <v>70</v>
      </c>
      <c r="AA52">
        <v>110</v>
      </c>
      <c r="AB52">
        <v>110</v>
      </c>
      <c r="AC52">
        <v>70</v>
      </c>
      <c r="AD52">
        <v>20</v>
      </c>
      <c r="AE52">
        <v>40</v>
      </c>
      <c r="AF52">
        <v>50</v>
      </c>
      <c r="AG52">
        <v>20</v>
      </c>
      <c r="AH52">
        <v>30</v>
      </c>
      <c r="AI52">
        <v>30</v>
      </c>
      <c r="AJ52">
        <v>30</v>
      </c>
      <c r="AK52">
        <v>40</v>
      </c>
      <c r="AL52">
        <v>70</v>
      </c>
      <c r="AM52">
        <v>70</v>
      </c>
      <c r="AN52">
        <v>90</v>
      </c>
      <c r="AO52">
        <v>50</v>
      </c>
      <c r="AP52">
        <v>30</v>
      </c>
      <c r="AQ52">
        <v>20</v>
      </c>
      <c r="AR52">
        <v>20</v>
      </c>
      <c r="AS52">
        <v>10</v>
      </c>
      <c r="AT52">
        <v>50</v>
      </c>
      <c r="AU52">
        <v>30</v>
      </c>
      <c r="AV52">
        <v>30</v>
      </c>
      <c r="AW52">
        <v>20</v>
      </c>
      <c r="AX52">
        <v>30</v>
      </c>
      <c r="AY52">
        <v>70</v>
      </c>
      <c r="AZ52">
        <v>40</v>
      </c>
      <c r="BA52">
        <v>50</v>
      </c>
      <c r="BB52">
        <v>20</v>
      </c>
      <c r="BC52">
        <v>40</v>
      </c>
      <c r="BD52">
        <v>50</v>
      </c>
      <c r="BE52">
        <v>50</v>
      </c>
      <c r="BF52">
        <v>50</v>
      </c>
      <c r="BG52">
        <v>40</v>
      </c>
      <c r="BH52">
        <v>20</v>
      </c>
      <c r="BI52" s="9">
        <f>AVERAGE(keyword_stats[[#This Row],[Searches: Apr 2015]:[Searches: Mar 2016]])</f>
        <v>65.833333333333329</v>
      </c>
      <c r="BJ52" s="9">
        <f>AVERAGE(keyword_stats[[#This Row],[Searches: Apr 2016]:[Searches: Mar 2017]])</f>
        <v>52.5</v>
      </c>
      <c r="BK52" s="9">
        <f>AVERAGE(keyword_stats[[#This Row],[Searches: Apr 2017]:[Searches: Mar 2018]])</f>
        <v>42.5</v>
      </c>
      <c r="BL52" s="9">
        <f>AVERAGE(keyword_stats[[#This Row],[Searches: Apr 2018]:[Searches: Mar 2019]])</f>
        <v>40</v>
      </c>
      <c r="BM52" s="9">
        <f>SUM(keyword_stats[[#This Row],[Searches: Apr 2018]:[Searches: Mar 2019]])</f>
        <v>480</v>
      </c>
      <c r="BN52" s="9">
        <f>keyword_stats[[#This Row],[R1]]-keyword_stats[[#This Row],[R4]]</f>
        <v>-25.833333333333329</v>
      </c>
      <c r="BO52" s="9" t="str">
        <f>INDEX('keyword-forecasts'!G:K,MATCH(keyword_stats[[#This Row],[Keyword]],'keyword-forecasts'!K:K,0),1)</f>
        <v>Sklep Online</v>
      </c>
    </row>
    <row r="53" spans="1:67" x14ac:dyDescent="0.25">
      <c r="A53" t="s">
        <v>167</v>
      </c>
      <c r="B53" t="s">
        <v>15</v>
      </c>
      <c r="D53" s="8">
        <v>50</v>
      </c>
      <c r="E53" t="s">
        <v>17</v>
      </c>
      <c r="F53">
        <v>100</v>
      </c>
      <c r="G53">
        <v>0.46</v>
      </c>
      <c r="H53">
        <v>1.4</v>
      </c>
      <c r="M53">
        <v>40</v>
      </c>
      <c r="N53">
        <v>40</v>
      </c>
      <c r="O53">
        <v>50</v>
      </c>
      <c r="P53">
        <v>40</v>
      </c>
      <c r="Q53">
        <v>40</v>
      </c>
      <c r="R53">
        <v>10</v>
      </c>
      <c r="S53">
        <v>20</v>
      </c>
      <c r="T53">
        <v>10</v>
      </c>
      <c r="U53">
        <v>10</v>
      </c>
      <c r="V53">
        <v>20</v>
      </c>
      <c r="W53">
        <v>20</v>
      </c>
      <c r="X53">
        <v>30</v>
      </c>
      <c r="Y53">
        <v>30</v>
      </c>
      <c r="Z53">
        <v>40</v>
      </c>
      <c r="AA53">
        <v>50</v>
      </c>
      <c r="AB53">
        <v>30</v>
      </c>
      <c r="AC53">
        <v>30</v>
      </c>
      <c r="AD53">
        <v>10</v>
      </c>
      <c r="AE53">
        <v>10</v>
      </c>
      <c r="AF53">
        <v>40</v>
      </c>
      <c r="AG53">
        <v>30</v>
      </c>
      <c r="AH53">
        <v>90</v>
      </c>
      <c r="AI53">
        <v>90</v>
      </c>
      <c r="AJ53">
        <v>50</v>
      </c>
      <c r="AK53">
        <v>90</v>
      </c>
      <c r="AL53">
        <v>110</v>
      </c>
      <c r="AM53">
        <v>70</v>
      </c>
      <c r="AN53">
        <v>40</v>
      </c>
      <c r="AO53">
        <v>30</v>
      </c>
      <c r="AP53">
        <v>10</v>
      </c>
      <c r="AQ53">
        <v>20</v>
      </c>
      <c r="AR53">
        <v>20</v>
      </c>
      <c r="AS53">
        <v>20</v>
      </c>
      <c r="AT53">
        <v>50</v>
      </c>
      <c r="AU53">
        <v>50</v>
      </c>
      <c r="AV53">
        <v>70</v>
      </c>
      <c r="AW53">
        <v>90</v>
      </c>
      <c r="AX53">
        <v>90</v>
      </c>
      <c r="AY53">
        <v>90</v>
      </c>
      <c r="AZ53">
        <v>90</v>
      </c>
      <c r="BA53">
        <v>30</v>
      </c>
      <c r="BB53">
        <v>10</v>
      </c>
      <c r="BC53">
        <v>10</v>
      </c>
      <c r="BD53">
        <v>20</v>
      </c>
      <c r="BE53">
        <v>30</v>
      </c>
      <c r="BF53">
        <v>70</v>
      </c>
      <c r="BG53">
        <v>30</v>
      </c>
      <c r="BH53">
        <v>50</v>
      </c>
      <c r="BI53" s="9">
        <f>AVERAGE(keyword_stats[[#This Row],[Searches: Apr 2015]:[Searches: Mar 2016]])</f>
        <v>27.5</v>
      </c>
      <c r="BJ53" s="9">
        <f>AVERAGE(keyword_stats[[#This Row],[Searches: Apr 2016]:[Searches: Mar 2017]])</f>
        <v>41.666666666666664</v>
      </c>
      <c r="BK53" s="9">
        <f>AVERAGE(keyword_stats[[#This Row],[Searches: Apr 2017]:[Searches: Mar 2018]])</f>
        <v>48.333333333333336</v>
      </c>
      <c r="BL53" s="9">
        <f>AVERAGE(keyword_stats[[#This Row],[Searches: Apr 2018]:[Searches: Mar 2019]])</f>
        <v>50.833333333333336</v>
      </c>
      <c r="BM53" s="9">
        <f>SUM(keyword_stats[[#This Row],[Searches: Apr 2018]:[Searches: Mar 2019]])</f>
        <v>610</v>
      </c>
      <c r="BN53" s="9">
        <f>keyword_stats[[#This Row],[R1]]-keyword_stats[[#This Row],[R4]]</f>
        <v>23.333333333333336</v>
      </c>
      <c r="BO53" s="9" t="str">
        <f>INDEX('keyword-forecasts'!G:K,MATCH(keyword_stats[[#This Row],[Keyword]],'keyword-forecasts'!K:K,0),1)</f>
        <v>Bikini Stroje</v>
      </c>
    </row>
    <row r="54" spans="1:67" x14ac:dyDescent="0.25">
      <c r="A54" t="s">
        <v>168</v>
      </c>
      <c r="B54" t="s">
        <v>15</v>
      </c>
      <c r="D54" s="8">
        <v>320</v>
      </c>
      <c r="E54" t="s">
        <v>17</v>
      </c>
      <c r="F54">
        <v>100</v>
      </c>
      <c r="G54">
        <v>0.35</v>
      </c>
      <c r="H54">
        <v>1.21</v>
      </c>
      <c r="M54">
        <v>390</v>
      </c>
      <c r="N54">
        <v>390</v>
      </c>
      <c r="O54">
        <v>480</v>
      </c>
      <c r="P54">
        <v>320</v>
      </c>
      <c r="Q54">
        <v>210</v>
      </c>
      <c r="R54">
        <v>90</v>
      </c>
      <c r="S54">
        <v>140</v>
      </c>
      <c r="T54">
        <v>210</v>
      </c>
      <c r="U54">
        <v>260</v>
      </c>
      <c r="V54">
        <v>480</v>
      </c>
      <c r="W54">
        <v>720</v>
      </c>
      <c r="X54">
        <v>590</v>
      </c>
      <c r="Y54">
        <v>590</v>
      </c>
      <c r="Z54">
        <v>720</v>
      </c>
      <c r="AA54">
        <v>880</v>
      </c>
      <c r="AB54">
        <v>880</v>
      </c>
      <c r="AC54">
        <v>480</v>
      </c>
      <c r="AD54">
        <v>210</v>
      </c>
      <c r="AE54">
        <v>260</v>
      </c>
      <c r="AF54">
        <v>320</v>
      </c>
      <c r="AG54">
        <v>390</v>
      </c>
      <c r="AH54">
        <v>720</v>
      </c>
      <c r="AI54">
        <v>720</v>
      </c>
      <c r="AJ54">
        <v>880</v>
      </c>
      <c r="AK54">
        <v>720</v>
      </c>
      <c r="AL54">
        <v>720</v>
      </c>
      <c r="AM54">
        <v>590</v>
      </c>
      <c r="AN54">
        <v>590</v>
      </c>
      <c r="AO54">
        <v>390</v>
      </c>
      <c r="AP54">
        <v>170</v>
      </c>
      <c r="AQ54">
        <v>140</v>
      </c>
      <c r="AR54">
        <v>170</v>
      </c>
      <c r="AS54">
        <v>210</v>
      </c>
      <c r="AT54">
        <v>390</v>
      </c>
      <c r="AU54">
        <v>480</v>
      </c>
      <c r="AV54">
        <v>320</v>
      </c>
      <c r="AW54">
        <v>260</v>
      </c>
      <c r="AX54">
        <v>590</v>
      </c>
      <c r="AY54">
        <v>590</v>
      </c>
      <c r="AZ54">
        <v>590</v>
      </c>
      <c r="BA54">
        <v>390</v>
      </c>
      <c r="BB54">
        <v>140</v>
      </c>
      <c r="BC54">
        <v>170</v>
      </c>
      <c r="BD54">
        <v>210</v>
      </c>
      <c r="BE54">
        <v>210</v>
      </c>
      <c r="BF54">
        <v>480</v>
      </c>
      <c r="BG54">
        <v>260</v>
      </c>
      <c r="BH54">
        <v>320</v>
      </c>
      <c r="BI54" s="9">
        <f>AVERAGE(keyword_stats[[#This Row],[Searches: Apr 2015]:[Searches: Mar 2016]])</f>
        <v>356.66666666666669</v>
      </c>
      <c r="BJ54" s="9">
        <f>AVERAGE(keyword_stats[[#This Row],[Searches: Apr 2016]:[Searches: Mar 2017]])</f>
        <v>587.5</v>
      </c>
      <c r="BK54" s="9">
        <f>AVERAGE(keyword_stats[[#This Row],[Searches: Apr 2017]:[Searches: Mar 2018]])</f>
        <v>407.5</v>
      </c>
      <c r="BL54" s="9">
        <f>AVERAGE(keyword_stats[[#This Row],[Searches: Apr 2018]:[Searches: Mar 2019]])</f>
        <v>350.83333333333331</v>
      </c>
      <c r="BM54" s="9">
        <f>SUM(keyword_stats[[#This Row],[Searches: Apr 2018]:[Searches: Mar 2019]])</f>
        <v>4210</v>
      </c>
      <c r="BN54" s="9">
        <f>keyword_stats[[#This Row],[R1]]-keyword_stats[[#This Row],[R4]]</f>
        <v>-5.8333333333333712</v>
      </c>
      <c r="BO54" s="9" t="str">
        <f>INDEX('keyword-forecasts'!G:K,MATCH(keyword_stats[[#This Row],[Keyword]],'keyword-forecasts'!K:K,0),1)</f>
        <v>Bikini Stroje</v>
      </c>
    </row>
    <row r="55" spans="1:67" x14ac:dyDescent="0.25">
      <c r="A55" t="s">
        <v>169</v>
      </c>
      <c r="B55" t="s">
        <v>15</v>
      </c>
      <c r="D55" s="8">
        <v>10</v>
      </c>
      <c r="E55" t="s">
        <v>18</v>
      </c>
      <c r="F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30</v>
      </c>
      <c r="Z55">
        <v>90</v>
      </c>
      <c r="AA55">
        <v>90</v>
      </c>
      <c r="AB55">
        <v>70</v>
      </c>
      <c r="AC55">
        <v>10</v>
      </c>
      <c r="AD55">
        <v>10</v>
      </c>
      <c r="AE55">
        <v>10</v>
      </c>
      <c r="AF55">
        <v>10</v>
      </c>
      <c r="AG55">
        <v>10</v>
      </c>
      <c r="AH55">
        <v>30</v>
      </c>
      <c r="AI55">
        <v>10</v>
      </c>
      <c r="AJ55">
        <v>10</v>
      </c>
      <c r="AK55">
        <v>10</v>
      </c>
      <c r="AL55">
        <v>10</v>
      </c>
      <c r="AM55">
        <v>10</v>
      </c>
      <c r="AN55">
        <v>10</v>
      </c>
      <c r="AO55">
        <v>10</v>
      </c>
      <c r="AP55">
        <v>0</v>
      </c>
      <c r="AQ55">
        <v>10</v>
      </c>
      <c r="AR55">
        <v>0</v>
      </c>
      <c r="AS55">
        <v>10</v>
      </c>
      <c r="AT55">
        <v>0</v>
      </c>
      <c r="AU55">
        <v>0</v>
      </c>
      <c r="AV55">
        <v>10</v>
      </c>
      <c r="AW55">
        <v>10</v>
      </c>
      <c r="AX55">
        <v>0</v>
      </c>
      <c r="AY55">
        <v>0</v>
      </c>
      <c r="AZ55">
        <v>0</v>
      </c>
      <c r="BA55">
        <v>10</v>
      </c>
      <c r="BB55">
        <v>0</v>
      </c>
      <c r="BC55">
        <v>0</v>
      </c>
      <c r="BD55">
        <v>0</v>
      </c>
      <c r="BE55">
        <v>10</v>
      </c>
      <c r="BF55">
        <v>10</v>
      </c>
      <c r="BG55">
        <v>0</v>
      </c>
      <c r="BH55">
        <v>10</v>
      </c>
      <c r="BI55" s="9">
        <f>AVERAGE(keyword_stats[[#This Row],[Searches: Apr 2015]:[Searches: Mar 2016]])</f>
        <v>0</v>
      </c>
      <c r="BJ55" s="9">
        <f>AVERAGE(keyword_stats[[#This Row],[Searches: Apr 2016]:[Searches: Mar 2017]])</f>
        <v>31.666666666666668</v>
      </c>
      <c r="BK55" s="9">
        <f>AVERAGE(keyword_stats[[#This Row],[Searches: Apr 2017]:[Searches: Mar 2018]])</f>
        <v>6.666666666666667</v>
      </c>
      <c r="BL55" s="9">
        <f>AVERAGE(keyword_stats[[#This Row],[Searches: Apr 2018]:[Searches: Mar 2019]])</f>
        <v>4.166666666666667</v>
      </c>
      <c r="BM55" s="9">
        <f>SUM(keyword_stats[[#This Row],[Searches: Apr 2018]:[Searches: Mar 2019]])</f>
        <v>50</v>
      </c>
      <c r="BN55" s="9">
        <f>keyword_stats[[#This Row],[R1]]-keyword_stats[[#This Row],[R4]]</f>
        <v>4.166666666666667</v>
      </c>
      <c r="BO55" s="9" t="str">
        <f>INDEX('keyword-forecasts'!G:K,MATCH(keyword_stats[[#This Row],[Keyword]],'keyword-forecasts'!K:K,0),1)</f>
        <v>Bikini Stroje</v>
      </c>
    </row>
    <row r="56" spans="1:67" x14ac:dyDescent="0.25">
      <c r="A56" t="s">
        <v>170</v>
      </c>
      <c r="B56" t="s">
        <v>15</v>
      </c>
      <c r="D56" s="8">
        <v>90</v>
      </c>
      <c r="E56" t="s">
        <v>17</v>
      </c>
      <c r="F56">
        <v>100</v>
      </c>
      <c r="G56">
        <v>0.36</v>
      </c>
      <c r="H56">
        <v>0.94</v>
      </c>
      <c r="M56">
        <v>20</v>
      </c>
      <c r="N56">
        <v>50</v>
      </c>
      <c r="O56">
        <v>90</v>
      </c>
      <c r="P56">
        <v>70</v>
      </c>
      <c r="Q56">
        <v>40</v>
      </c>
      <c r="R56">
        <v>10</v>
      </c>
      <c r="S56">
        <v>10</v>
      </c>
      <c r="T56">
        <v>10</v>
      </c>
      <c r="U56">
        <v>10</v>
      </c>
      <c r="V56">
        <v>20</v>
      </c>
      <c r="W56">
        <v>20</v>
      </c>
      <c r="X56">
        <v>40</v>
      </c>
      <c r="Y56">
        <v>50</v>
      </c>
      <c r="Z56">
        <v>110</v>
      </c>
      <c r="AA56">
        <v>70</v>
      </c>
      <c r="AB56">
        <v>70</v>
      </c>
      <c r="AC56">
        <v>40</v>
      </c>
      <c r="AD56">
        <v>10</v>
      </c>
      <c r="AE56">
        <v>20</v>
      </c>
      <c r="AF56">
        <v>20</v>
      </c>
      <c r="AG56">
        <v>50</v>
      </c>
      <c r="AH56">
        <v>20</v>
      </c>
      <c r="AI56">
        <v>50</v>
      </c>
      <c r="AJ56">
        <v>50</v>
      </c>
      <c r="AK56">
        <v>30</v>
      </c>
      <c r="AL56">
        <v>50</v>
      </c>
      <c r="AM56">
        <v>70</v>
      </c>
      <c r="AN56">
        <v>90</v>
      </c>
      <c r="AO56">
        <v>50</v>
      </c>
      <c r="AP56">
        <v>40</v>
      </c>
      <c r="AQ56">
        <v>20</v>
      </c>
      <c r="AR56">
        <v>30</v>
      </c>
      <c r="AS56">
        <v>20</v>
      </c>
      <c r="AT56">
        <v>30</v>
      </c>
      <c r="AU56">
        <v>40</v>
      </c>
      <c r="AV56">
        <v>50</v>
      </c>
      <c r="AW56">
        <v>50</v>
      </c>
      <c r="AX56">
        <v>70</v>
      </c>
      <c r="AY56">
        <v>50</v>
      </c>
      <c r="AZ56">
        <v>170</v>
      </c>
      <c r="BA56">
        <v>90</v>
      </c>
      <c r="BB56">
        <v>50</v>
      </c>
      <c r="BC56">
        <v>30</v>
      </c>
      <c r="BD56">
        <v>50</v>
      </c>
      <c r="BE56">
        <v>50</v>
      </c>
      <c r="BF56">
        <v>170</v>
      </c>
      <c r="BG56">
        <v>170</v>
      </c>
      <c r="BH56">
        <v>140</v>
      </c>
      <c r="BI56" s="9">
        <f>AVERAGE(keyword_stats[[#This Row],[Searches: Apr 2015]:[Searches: Mar 2016]])</f>
        <v>32.5</v>
      </c>
      <c r="BJ56" s="9">
        <f>AVERAGE(keyword_stats[[#This Row],[Searches: Apr 2016]:[Searches: Mar 2017]])</f>
        <v>46.666666666666664</v>
      </c>
      <c r="BK56" s="9">
        <f>AVERAGE(keyword_stats[[#This Row],[Searches: Apr 2017]:[Searches: Mar 2018]])</f>
        <v>43.333333333333336</v>
      </c>
      <c r="BL56" s="9">
        <f>AVERAGE(keyword_stats[[#This Row],[Searches: Apr 2018]:[Searches: Mar 2019]])</f>
        <v>90.833333333333329</v>
      </c>
      <c r="BM56" s="9">
        <f>SUM(keyword_stats[[#This Row],[Searches: Apr 2018]:[Searches: Mar 2019]])</f>
        <v>1090</v>
      </c>
      <c r="BN56" s="9">
        <f>keyword_stats[[#This Row],[R1]]-keyword_stats[[#This Row],[R4]]</f>
        <v>58.333333333333329</v>
      </c>
      <c r="BO56" s="9" t="str">
        <f>INDEX('keyword-forecasts'!G:K,MATCH(keyword_stats[[#This Row],[Keyword]],'keyword-forecasts'!K:K,0),1)</f>
        <v>Kąpielowy Bikini</v>
      </c>
    </row>
    <row r="57" spans="1:67" x14ac:dyDescent="0.25">
      <c r="A57" t="s">
        <v>171</v>
      </c>
      <c r="B57" t="s">
        <v>15</v>
      </c>
      <c r="D57" s="8">
        <v>40</v>
      </c>
      <c r="E57" t="s">
        <v>17</v>
      </c>
      <c r="F57">
        <v>100</v>
      </c>
      <c r="G57">
        <v>0.3</v>
      </c>
      <c r="H57">
        <v>1.1599999999999999</v>
      </c>
      <c r="M57">
        <v>20</v>
      </c>
      <c r="N57">
        <v>40</v>
      </c>
      <c r="O57">
        <v>50</v>
      </c>
      <c r="P57">
        <v>70</v>
      </c>
      <c r="Q57">
        <v>20</v>
      </c>
      <c r="R57">
        <v>10</v>
      </c>
      <c r="S57">
        <v>10</v>
      </c>
      <c r="T57">
        <v>10</v>
      </c>
      <c r="U57">
        <v>10</v>
      </c>
      <c r="V57">
        <v>20</v>
      </c>
      <c r="W57">
        <v>10</v>
      </c>
      <c r="X57">
        <v>20</v>
      </c>
      <c r="Y57">
        <v>30</v>
      </c>
      <c r="Z57">
        <v>40</v>
      </c>
      <c r="AA57">
        <v>70</v>
      </c>
      <c r="AB57">
        <v>70</v>
      </c>
      <c r="AC57">
        <v>30</v>
      </c>
      <c r="AD57">
        <v>20</v>
      </c>
      <c r="AE57">
        <v>10</v>
      </c>
      <c r="AF57">
        <v>20</v>
      </c>
      <c r="AG57">
        <v>10</v>
      </c>
      <c r="AH57">
        <v>20</v>
      </c>
      <c r="AI57">
        <v>40</v>
      </c>
      <c r="AJ57">
        <v>30</v>
      </c>
      <c r="AK57">
        <v>50</v>
      </c>
      <c r="AL57">
        <v>70</v>
      </c>
      <c r="AM57">
        <v>110</v>
      </c>
      <c r="AN57">
        <v>90</v>
      </c>
      <c r="AO57">
        <v>50</v>
      </c>
      <c r="AP57">
        <v>30</v>
      </c>
      <c r="AQ57">
        <v>20</v>
      </c>
      <c r="AR57">
        <v>10</v>
      </c>
      <c r="AS57">
        <v>10</v>
      </c>
      <c r="AT57">
        <v>20</v>
      </c>
      <c r="AU57">
        <v>30</v>
      </c>
      <c r="AV57">
        <v>30</v>
      </c>
      <c r="AW57">
        <v>30</v>
      </c>
      <c r="AX57">
        <v>70</v>
      </c>
      <c r="AY57">
        <v>90</v>
      </c>
      <c r="AZ57">
        <v>110</v>
      </c>
      <c r="BA57">
        <v>50</v>
      </c>
      <c r="BB57">
        <v>20</v>
      </c>
      <c r="BC57">
        <v>20</v>
      </c>
      <c r="BD57">
        <v>20</v>
      </c>
      <c r="BE57">
        <v>20</v>
      </c>
      <c r="BF57">
        <v>30</v>
      </c>
      <c r="BG57">
        <v>30</v>
      </c>
      <c r="BH57">
        <v>40</v>
      </c>
      <c r="BI57" s="9">
        <f>AVERAGE(keyword_stats[[#This Row],[Searches: Apr 2015]:[Searches: Mar 2016]])</f>
        <v>24.166666666666668</v>
      </c>
      <c r="BJ57" s="9">
        <f>AVERAGE(keyword_stats[[#This Row],[Searches: Apr 2016]:[Searches: Mar 2017]])</f>
        <v>32.5</v>
      </c>
      <c r="BK57" s="9">
        <f>AVERAGE(keyword_stats[[#This Row],[Searches: Apr 2017]:[Searches: Mar 2018]])</f>
        <v>43.333333333333336</v>
      </c>
      <c r="BL57" s="9">
        <f>AVERAGE(keyword_stats[[#This Row],[Searches: Apr 2018]:[Searches: Mar 2019]])</f>
        <v>44.166666666666664</v>
      </c>
      <c r="BM57" s="9">
        <f>SUM(keyword_stats[[#This Row],[Searches: Apr 2018]:[Searches: Mar 2019]])</f>
        <v>530</v>
      </c>
      <c r="BN57" s="9">
        <f>keyword_stats[[#This Row],[R1]]-keyword_stats[[#This Row],[R4]]</f>
        <v>19.999999999999996</v>
      </c>
      <c r="BO57" s="9" t="str">
        <f>INDEX('keyword-forecasts'!G:K,MATCH(keyword_stats[[#This Row],[Keyword]],'keyword-forecasts'!K:K,0),1)</f>
        <v>Bikini</v>
      </c>
    </row>
    <row r="58" spans="1:67" x14ac:dyDescent="0.25">
      <c r="A58" t="s">
        <v>172</v>
      </c>
      <c r="B58" t="s">
        <v>15</v>
      </c>
      <c r="D58" s="8">
        <v>50</v>
      </c>
      <c r="E58" t="s">
        <v>17</v>
      </c>
      <c r="F58">
        <v>100</v>
      </c>
      <c r="G58">
        <v>0.39</v>
      </c>
      <c r="H58">
        <v>2.06</v>
      </c>
      <c r="M58">
        <v>40</v>
      </c>
      <c r="N58">
        <v>50</v>
      </c>
      <c r="O58">
        <v>90</v>
      </c>
      <c r="P58">
        <v>110</v>
      </c>
      <c r="Q58">
        <v>70</v>
      </c>
      <c r="R58">
        <v>10</v>
      </c>
      <c r="S58">
        <v>10</v>
      </c>
      <c r="T58">
        <v>20</v>
      </c>
      <c r="U58">
        <v>10</v>
      </c>
      <c r="V58">
        <v>20</v>
      </c>
      <c r="W58">
        <v>30</v>
      </c>
      <c r="X58">
        <v>20</v>
      </c>
      <c r="Y58">
        <v>40</v>
      </c>
      <c r="Z58">
        <v>70</v>
      </c>
      <c r="AA58">
        <v>170</v>
      </c>
      <c r="AB58">
        <v>90</v>
      </c>
      <c r="AC58">
        <v>40</v>
      </c>
      <c r="AD58">
        <v>30</v>
      </c>
      <c r="AE58">
        <v>20</v>
      </c>
      <c r="AF58">
        <v>10</v>
      </c>
      <c r="AG58">
        <v>10</v>
      </c>
      <c r="AH58">
        <v>20</v>
      </c>
      <c r="AI58">
        <v>20</v>
      </c>
      <c r="AJ58">
        <v>40</v>
      </c>
      <c r="AK58">
        <v>50</v>
      </c>
      <c r="AL58">
        <v>90</v>
      </c>
      <c r="AM58">
        <v>110</v>
      </c>
      <c r="AN58">
        <v>140</v>
      </c>
      <c r="AO58">
        <v>70</v>
      </c>
      <c r="AP58">
        <v>10</v>
      </c>
      <c r="AQ58">
        <v>10</v>
      </c>
      <c r="AR58">
        <v>10</v>
      </c>
      <c r="AS58">
        <v>10</v>
      </c>
      <c r="AT58">
        <v>20</v>
      </c>
      <c r="AU58">
        <v>50</v>
      </c>
      <c r="AV58">
        <v>40</v>
      </c>
      <c r="AW58">
        <v>50</v>
      </c>
      <c r="AX58">
        <v>90</v>
      </c>
      <c r="AY58">
        <v>170</v>
      </c>
      <c r="AZ58">
        <v>140</v>
      </c>
      <c r="BA58">
        <v>70</v>
      </c>
      <c r="BB58">
        <v>10</v>
      </c>
      <c r="BC58">
        <v>10</v>
      </c>
      <c r="BD58">
        <v>10</v>
      </c>
      <c r="BE58">
        <v>10</v>
      </c>
      <c r="BF58">
        <v>10</v>
      </c>
      <c r="BG58">
        <v>20</v>
      </c>
      <c r="BH58">
        <v>70</v>
      </c>
      <c r="BI58" s="9">
        <f>AVERAGE(keyword_stats[[#This Row],[Searches: Apr 2015]:[Searches: Mar 2016]])</f>
        <v>40</v>
      </c>
      <c r="BJ58" s="9">
        <f>AVERAGE(keyword_stats[[#This Row],[Searches: Apr 2016]:[Searches: Mar 2017]])</f>
        <v>46.666666666666664</v>
      </c>
      <c r="BK58" s="9">
        <f>AVERAGE(keyword_stats[[#This Row],[Searches: Apr 2017]:[Searches: Mar 2018]])</f>
        <v>50.833333333333336</v>
      </c>
      <c r="BL58" s="9">
        <f>AVERAGE(keyword_stats[[#This Row],[Searches: Apr 2018]:[Searches: Mar 2019]])</f>
        <v>55</v>
      </c>
      <c r="BM58" s="9">
        <f>SUM(keyword_stats[[#This Row],[Searches: Apr 2018]:[Searches: Mar 2019]])</f>
        <v>660</v>
      </c>
      <c r="BN58" s="9">
        <f>keyword_stats[[#This Row],[R1]]-keyword_stats[[#This Row],[R4]]</f>
        <v>15</v>
      </c>
      <c r="BO58" s="9" t="str">
        <f>INDEX('keyword-forecasts'!G:K,MATCH(keyword_stats[[#This Row],[Keyword]],'keyword-forecasts'!K:K,0),1)</f>
        <v>Szortami</v>
      </c>
    </row>
    <row r="59" spans="1:67" x14ac:dyDescent="0.25">
      <c r="A59" t="s">
        <v>173</v>
      </c>
      <c r="B59" t="s">
        <v>15</v>
      </c>
      <c r="D59" s="8">
        <v>10</v>
      </c>
      <c r="E59" t="s">
        <v>18</v>
      </c>
      <c r="F59">
        <v>24</v>
      </c>
      <c r="M59">
        <v>0</v>
      </c>
      <c r="N59">
        <v>10</v>
      </c>
      <c r="O59">
        <v>10</v>
      </c>
      <c r="P59">
        <v>10</v>
      </c>
      <c r="Q59">
        <v>10</v>
      </c>
      <c r="R59">
        <v>0</v>
      </c>
      <c r="S59">
        <v>10</v>
      </c>
      <c r="T59">
        <v>0</v>
      </c>
      <c r="U59">
        <v>10</v>
      </c>
      <c r="V59">
        <v>0</v>
      </c>
      <c r="W59">
        <v>0</v>
      </c>
      <c r="X59">
        <v>10</v>
      </c>
      <c r="Y59">
        <v>10</v>
      </c>
      <c r="Z59">
        <v>10</v>
      </c>
      <c r="AA59">
        <v>30</v>
      </c>
      <c r="AB59">
        <v>40</v>
      </c>
      <c r="AC59">
        <v>10</v>
      </c>
      <c r="AD59">
        <v>0</v>
      </c>
      <c r="AE59">
        <v>0</v>
      </c>
      <c r="AF59">
        <v>10</v>
      </c>
      <c r="AG59">
        <v>0</v>
      </c>
      <c r="AH59">
        <v>10</v>
      </c>
      <c r="AI59">
        <v>10</v>
      </c>
      <c r="AJ59">
        <v>10</v>
      </c>
      <c r="AK59">
        <v>10</v>
      </c>
      <c r="AL59">
        <v>10</v>
      </c>
      <c r="AM59">
        <v>20</v>
      </c>
      <c r="AN59">
        <v>10</v>
      </c>
      <c r="AO59">
        <v>10</v>
      </c>
      <c r="AP59">
        <v>0</v>
      </c>
      <c r="AQ59">
        <v>0</v>
      </c>
      <c r="AR59">
        <v>0</v>
      </c>
      <c r="AS59">
        <v>10</v>
      </c>
      <c r="AT59">
        <v>0</v>
      </c>
      <c r="AU59">
        <v>10</v>
      </c>
      <c r="AV59">
        <v>10</v>
      </c>
      <c r="AW59">
        <v>10</v>
      </c>
      <c r="AX59">
        <v>10</v>
      </c>
      <c r="AY59">
        <v>20</v>
      </c>
      <c r="AZ59">
        <v>10</v>
      </c>
      <c r="BA59">
        <v>10</v>
      </c>
      <c r="BB59">
        <v>10</v>
      </c>
      <c r="BC59">
        <v>0</v>
      </c>
      <c r="BD59">
        <v>0</v>
      </c>
      <c r="BE59">
        <v>0</v>
      </c>
      <c r="BF59">
        <v>10</v>
      </c>
      <c r="BG59">
        <v>10</v>
      </c>
      <c r="BH59">
        <v>10</v>
      </c>
      <c r="BI59" s="9">
        <f>AVERAGE(keyword_stats[[#This Row],[Searches: Apr 2015]:[Searches: Mar 2016]])</f>
        <v>5.833333333333333</v>
      </c>
      <c r="BJ59" s="9">
        <f>AVERAGE(keyword_stats[[#This Row],[Searches: Apr 2016]:[Searches: Mar 2017]])</f>
        <v>11.666666666666666</v>
      </c>
      <c r="BK59" s="9">
        <f>AVERAGE(keyword_stats[[#This Row],[Searches: Apr 2017]:[Searches: Mar 2018]])</f>
        <v>7.5</v>
      </c>
      <c r="BL59" s="9">
        <f>AVERAGE(keyword_stats[[#This Row],[Searches: Apr 2018]:[Searches: Mar 2019]])</f>
        <v>8.3333333333333339</v>
      </c>
      <c r="BM59" s="9">
        <f>SUM(keyword_stats[[#This Row],[Searches: Apr 2018]:[Searches: Mar 2019]])</f>
        <v>100</v>
      </c>
      <c r="BN59" s="9">
        <f>keyword_stats[[#This Row],[R1]]-keyword_stats[[#This Row],[R4]]</f>
        <v>2.5000000000000009</v>
      </c>
      <c r="BO59" s="9" t="str">
        <f>INDEX('keyword-forecasts'!G:K,MATCH(keyword_stats[[#This Row],[Keyword]],'keyword-forecasts'!K:K,0),1)</f>
        <v>Wysokim Stanem</v>
      </c>
    </row>
    <row r="60" spans="1:67" x14ac:dyDescent="0.25">
      <c r="A60" t="s">
        <v>174</v>
      </c>
      <c r="B60" t="s">
        <v>15</v>
      </c>
      <c r="D60" s="8">
        <v>140</v>
      </c>
      <c r="E60" t="s">
        <v>17</v>
      </c>
      <c r="F60">
        <v>100</v>
      </c>
      <c r="G60">
        <v>0.35</v>
      </c>
      <c r="H60">
        <v>1.52</v>
      </c>
      <c r="M60">
        <v>40</v>
      </c>
      <c r="N60">
        <v>40</v>
      </c>
      <c r="O60">
        <v>90</v>
      </c>
      <c r="P60">
        <v>110</v>
      </c>
      <c r="Q60">
        <v>50</v>
      </c>
      <c r="R60">
        <v>10</v>
      </c>
      <c r="S60">
        <v>10</v>
      </c>
      <c r="T60">
        <v>10</v>
      </c>
      <c r="U60">
        <v>10</v>
      </c>
      <c r="V60">
        <v>10</v>
      </c>
      <c r="W60">
        <v>10</v>
      </c>
      <c r="X60">
        <v>30</v>
      </c>
      <c r="Y60">
        <v>30</v>
      </c>
      <c r="Z60">
        <v>40</v>
      </c>
      <c r="AA60">
        <v>110</v>
      </c>
      <c r="AB60">
        <v>140</v>
      </c>
      <c r="AC60">
        <v>50</v>
      </c>
      <c r="AD60">
        <v>20</v>
      </c>
      <c r="AE60">
        <v>10</v>
      </c>
      <c r="AF60">
        <v>10</v>
      </c>
      <c r="AG60">
        <v>10</v>
      </c>
      <c r="AH60">
        <v>20</v>
      </c>
      <c r="AI60">
        <v>20</v>
      </c>
      <c r="AJ60">
        <v>50</v>
      </c>
      <c r="AK60">
        <v>50</v>
      </c>
      <c r="AL60">
        <v>90</v>
      </c>
      <c r="AM60">
        <v>210</v>
      </c>
      <c r="AN60">
        <v>170</v>
      </c>
      <c r="AO60">
        <v>110</v>
      </c>
      <c r="AP60">
        <v>30</v>
      </c>
      <c r="AQ60">
        <v>20</v>
      </c>
      <c r="AR60">
        <v>20</v>
      </c>
      <c r="AS60">
        <v>20</v>
      </c>
      <c r="AT60">
        <v>20</v>
      </c>
      <c r="AU60">
        <v>30</v>
      </c>
      <c r="AV60">
        <v>70</v>
      </c>
      <c r="AW60">
        <v>90</v>
      </c>
      <c r="AX60">
        <v>210</v>
      </c>
      <c r="AY60">
        <v>390</v>
      </c>
      <c r="AZ60">
        <v>320</v>
      </c>
      <c r="BA60">
        <v>260</v>
      </c>
      <c r="BB60">
        <v>30</v>
      </c>
      <c r="BC60">
        <v>40</v>
      </c>
      <c r="BD60">
        <v>40</v>
      </c>
      <c r="BE60">
        <v>20</v>
      </c>
      <c r="BF60">
        <v>70</v>
      </c>
      <c r="BG60">
        <v>90</v>
      </c>
      <c r="BH60">
        <v>110</v>
      </c>
      <c r="BI60" s="9">
        <f>AVERAGE(keyword_stats[[#This Row],[Searches: Apr 2015]:[Searches: Mar 2016]])</f>
        <v>35</v>
      </c>
      <c r="BJ60" s="9">
        <f>AVERAGE(keyword_stats[[#This Row],[Searches: Apr 2016]:[Searches: Mar 2017]])</f>
        <v>42.5</v>
      </c>
      <c r="BK60" s="9">
        <f>AVERAGE(keyword_stats[[#This Row],[Searches: Apr 2017]:[Searches: Mar 2018]])</f>
        <v>70</v>
      </c>
      <c r="BL60" s="9">
        <f>AVERAGE(keyword_stats[[#This Row],[Searches: Apr 2018]:[Searches: Mar 2019]])</f>
        <v>139.16666666666666</v>
      </c>
      <c r="BM60" s="9">
        <f>SUM(keyword_stats[[#This Row],[Searches: Apr 2018]:[Searches: Mar 2019]])</f>
        <v>1670</v>
      </c>
      <c r="BN60" s="9">
        <f>keyword_stats[[#This Row],[R1]]-keyword_stats[[#This Row],[R4]]</f>
        <v>104.16666666666666</v>
      </c>
      <c r="BO60" s="9" t="str">
        <f>INDEX('keyword-forecasts'!G:K,MATCH(keyword_stats[[#This Row],[Keyword]],'keyword-forecasts'!K:K,0),1)</f>
        <v>Kąpielowy</v>
      </c>
    </row>
    <row r="61" spans="1:67" x14ac:dyDescent="0.25">
      <c r="A61" t="s">
        <v>175</v>
      </c>
      <c r="B61" t="s">
        <v>15</v>
      </c>
      <c r="D61" s="8">
        <v>50</v>
      </c>
      <c r="E61" t="s">
        <v>17</v>
      </c>
      <c r="F61">
        <v>100</v>
      </c>
      <c r="G61">
        <v>0.39</v>
      </c>
      <c r="H61">
        <v>1.3</v>
      </c>
      <c r="M61">
        <v>10</v>
      </c>
      <c r="N61">
        <v>30</v>
      </c>
      <c r="O61">
        <v>50</v>
      </c>
      <c r="P61">
        <v>50</v>
      </c>
      <c r="Q61">
        <v>20</v>
      </c>
      <c r="R61">
        <v>10</v>
      </c>
      <c r="S61">
        <v>10</v>
      </c>
      <c r="T61">
        <v>10</v>
      </c>
      <c r="U61">
        <v>10</v>
      </c>
      <c r="V61">
        <v>10</v>
      </c>
      <c r="W61">
        <v>10</v>
      </c>
      <c r="X61">
        <v>10</v>
      </c>
      <c r="Y61">
        <v>20</v>
      </c>
      <c r="Z61">
        <v>30</v>
      </c>
      <c r="AA61">
        <v>50</v>
      </c>
      <c r="AB61">
        <v>70</v>
      </c>
      <c r="AC61">
        <v>30</v>
      </c>
      <c r="AD61">
        <v>10</v>
      </c>
      <c r="AE61">
        <v>10</v>
      </c>
      <c r="AF61">
        <v>10</v>
      </c>
      <c r="AG61">
        <v>10</v>
      </c>
      <c r="AH61">
        <v>10</v>
      </c>
      <c r="AI61">
        <v>40</v>
      </c>
      <c r="AJ61">
        <v>30</v>
      </c>
      <c r="AK61">
        <v>40</v>
      </c>
      <c r="AL61">
        <v>50</v>
      </c>
      <c r="AM61">
        <v>70</v>
      </c>
      <c r="AN61">
        <v>70</v>
      </c>
      <c r="AO61">
        <v>50</v>
      </c>
      <c r="AP61">
        <v>10</v>
      </c>
      <c r="AQ61">
        <v>10</v>
      </c>
      <c r="AR61">
        <v>10</v>
      </c>
      <c r="AS61">
        <v>10</v>
      </c>
      <c r="AT61">
        <v>20</v>
      </c>
      <c r="AU61">
        <v>20</v>
      </c>
      <c r="AV61">
        <v>30</v>
      </c>
      <c r="AW61">
        <v>40</v>
      </c>
      <c r="AX61">
        <v>70</v>
      </c>
      <c r="AY61">
        <v>70</v>
      </c>
      <c r="AZ61">
        <v>90</v>
      </c>
      <c r="BA61">
        <v>50</v>
      </c>
      <c r="BB61">
        <v>10</v>
      </c>
      <c r="BC61">
        <v>20</v>
      </c>
      <c r="BD61">
        <v>30</v>
      </c>
      <c r="BE61">
        <v>30</v>
      </c>
      <c r="BF61">
        <v>40</v>
      </c>
      <c r="BG61">
        <v>50</v>
      </c>
      <c r="BH61">
        <v>40</v>
      </c>
      <c r="BI61" s="9">
        <f>AVERAGE(keyword_stats[[#This Row],[Searches: Apr 2015]:[Searches: Mar 2016]])</f>
        <v>19.166666666666668</v>
      </c>
      <c r="BJ61" s="9">
        <f>AVERAGE(keyword_stats[[#This Row],[Searches: Apr 2016]:[Searches: Mar 2017]])</f>
        <v>26.666666666666668</v>
      </c>
      <c r="BK61" s="9">
        <f>AVERAGE(keyword_stats[[#This Row],[Searches: Apr 2017]:[Searches: Mar 2018]])</f>
        <v>32.5</v>
      </c>
      <c r="BL61" s="9">
        <f>AVERAGE(keyword_stats[[#This Row],[Searches: Apr 2018]:[Searches: Mar 2019]])</f>
        <v>45</v>
      </c>
      <c r="BM61" s="9">
        <f>SUM(keyword_stats[[#This Row],[Searches: Apr 2018]:[Searches: Mar 2019]])</f>
        <v>540</v>
      </c>
      <c r="BN61" s="9">
        <f>keyword_stats[[#This Row],[R1]]-keyword_stats[[#This Row],[R4]]</f>
        <v>25.833333333333332</v>
      </c>
      <c r="BO61" s="9" t="str">
        <f>INDEX('keyword-forecasts'!G:K,MATCH(keyword_stats[[#This Row],[Keyword]],'keyword-forecasts'!K:K,0),1)</f>
        <v>Kąpielowy Push</v>
      </c>
    </row>
    <row r="62" spans="1:67" x14ac:dyDescent="0.25">
      <c r="A62" t="s">
        <v>176</v>
      </c>
      <c r="B62" t="s">
        <v>15</v>
      </c>
      <c r="D62" s="8">
        <v>22200</v>
      </c>
      <c r="E62" t="s">
        <v>17</v>
      </c>
      <c r="F62">
        <v>100</v>
      </c>
      <c r="G62">
        <v>0.4</v>
      </c>
      <c r="H62">
        <v>1.38</v>
      </c>
      <c r="M62">
        <v>12100</v>
      </c>
      <c r="N62">
        <v>14800</v>
      </c>
      <c r="O62">
        <v>12100</v>
      </c>
      <c r="P62">
        <v>14800</v>
      </c>
      <c r="Q62">
        <v>12100</v>
      </c>
      <c r="R62">
        <v>12100</v>
      </c>
      <c r="S62">
        <v>12100</v>
      </c>
      <c r="T62">
        <v>12100</v>
      </c>
      <c r="U62">
        <v>14800</v>
      </c>
      <c r="V62">
        <v>18100</v>
      </c>
      <c r="W62">
        <v>18100</v>
      </c>
      <c r="X62">
        <v>14800</v>
      </c>
      <c r="Y62">
        <v>14800</v>
      </c>
      <c r="Z62">
        <v>18100</v>
      </c>
      <c r="AA62">
        <v>14800</v>
      </c>
      <c r="AB62">
        <v>14800</v>
      </c>
      <c r="AC62">
        <v>14800</v>
      </c>
      <c r="AD62">
        <v>14800</v>
      </c>
      <c r="AE62">
        <v>14800</v>
      </c>
      <c r="AF62">
        <v>18100</v>
      </c>
      <c r="AG62">
        <v>18100</v>
      </c>
      <c r="AH62">
        <v>18100</v>
      </c>
      <c r="AI62">
        <v>18100</v>
      </c>
      <c r="AJ62">
        <v>18100</v>
      </c>
      <c r="AK62">
        <v>18100</v>
      </c>
      <c r="AL62">
        <v>22200</v>
      </c>
      <c r="AM62">
        <v>18100</v>
      </c>
      <c r="AN62">
        <v>22200</v>
      </c>
      <c r="AO62">
        <v>18100</v>
      </c>
      <c r="AP62">
        <v>14800</v>
      </c>
      <c r="AQ62">
        <v>18100</v>
      </c>
      <c r="AR62">
        <v>18100</v>
      </c>
      <c r="AS62">
        <v>18100</v>
      </c>
      <c r="AT62">
        <v>22200</v>
      </c>
      <c r="AU62">
        <v>22200</v>
      </c>
      <c r="AV62">
        <v>18100</v>
      </c>
      <c r="AW62">
        <v>18100</v>
      </c>
      <c r="AX62">
        <v>22200</v>
      </c>
      <c r="AY62">
        <v>22200</v>
      </c>
      <c r="AZ62">
        <v>22200</v>
      </c>
      <c r="BA62">
        <v>22200</v>
      </c>
      <c r="BB62">
        <v>18100</v>
      </c>
      <c r="BC62">
        <v>18100</v>
      </c>
      <c r="BD62">
        <v>22200</v>
      </c>
      <c r="BE62">
        <v>22200</v>
      </c>
      <c r="BF62">
        <v>27100</v>
      </c>
      <c r="BG62">
        <v>22200</v>
      </c>
      <c r="BH62">
        <v>22200</v>
      </c>
      <c r="BI62" s="9">
        <f>AVERAGE(keyword_stats[[#This Row],[Searches: Apr 2015]:[Searches: Mar 2016]])</f>
        <v>14000</v>
      </c>
      <c r="BJ62" s="9">
        <f>AVERAGE(keyword_stats[[#This Row],[Searches: Apr 2016]:[Searches: Mar 2017]])</f>
        <v>16450</v>
      </c>
      <c r="BK62" s="9">
        <f>AVERAGE(keyword_stats[[#This Row],[Searches: Apr 2017]:[Searches: Mar 2018]])</f>
        <v>19191.666666666668</v>
      </c>
      <c r="BL62" s="9">
        <f>AVERAGE(keyword_stats[[#This Row],[Searches: Apr 2018]:[Searches: Mar 2019]])</f>
        <v>21583.333333333332</v>
      </c>
      <c r="BM62" s="9">
        <f>SUM(keyword_stats[[#This Row],[Searches: Apr 2018]:[Searches: Mar 2019]])</f>
        <v>259000</v>
      </c>
      <c r="BN62" s="9">
        <f>keyword_stats[[#This Row],[R1]]-keyword_stats[[#This Row],[R4]]</f>
        <v>7583.3333333333321</v>
      </c>
      <c r="BO62" s="9" t="str">
        <f>INDEX('keyword-forecasts'!G:K,MATCH(keyword_stats[[#This Row],[Keyword]],'keyword-forecasts'!K:K,0),1)</f>
        <v>Niezgrupowane słowa kluczowe</v>
      </c>
    </row>
    <row r="63" spans="1:67" x14ac:dyDescent="0.25">
      <c r="A63" t="s">
        <v>177</v>
      </c>
      <c r="B63" t="s">
        <v>15</v>
      </c>
      <c r="D63" s="8">
        <v>90</v>
      </c>
      <c r="E63" t="s">
        <v>17</v>
      </c>
      <c r="F63">
        <v>100</v>
      </c>
      <c r="G63">
        <v>0.44</v>
      </c>
      <c r="H63">
        <v>1.58</v>
      </c>
      <c r="M63">
        <v>40</v>
      </c>
      <c r="N63">
        <v>70</v>
      </c>
      <c r="O63">
        <v>70</v>
      </c>
      <c r="P63">
        <v>110</v>
      </c>
      <c r="Q63">
        <v>70</v>
      </c>
      <c r="R63">
        <v>20</v>
      </c>
      <c r="S63">
        <v>10</v>
      </c>
      <c r="T63">
        <v>10</v>
      </c>
      <c r="U63">
        <v>10</v>
      </c>
      <c r="V63">
        <v>10</v>
      </c>
      <c r="W63">
        <v>20</v>
      </c>
      <c r="X63">
        <v>30</v>
      </c>
      <c r="Y63">
        <v>40</v>
      </c>
      <c r="Z63">
        <v>50</v>
      </c>
      <c r="AA63">
        <v>110</v>
      </c>
      <c r="AB63">
        <v>140</v>
      </c>
      <c r="AC63">
        <v>40</v>
      </c>
      <c r="AD63">
        <v>10</v>
      </c>
      <c r="AE63">
        <v>10</v>
      </c>
      <c r="AF63">
        <v>20</v>
      </c>
      <c r="AG63">
        <v>10</v>
      </c>
      <c r="AH63">
        <v>20</v>
      </c>
      <c r="AI63">
        <v>40</v>
      </c>
      <c r="AJ63">
        <v>40</v>
      </c>
      <c r="AK63">
        <v>40</v>
      </c>
      <c r="AL63">
        <v>90</v>
      </c>
      <c r="AM63">
        <v>170</v>
      </c>
      <c r="AN63">
        <v>140</v>
      </c>
      <c r="AO63">
        <v>90</v>
      </c>
      <c r="AP63">
        <v>20</v>
      </c>
      <c r="AQ63">
        <v>20</v>
      </c>
      <c r="AR63">
        <v>10</v>
      </c>
      <c r="AS63">
        <v>10</v>
      </c>
      <c r="AT63">
        <v>30</v>
      </c>
      <c r="AU63">
        <v>20</v>
      </c>
      <c r="AV63">
        <v>50</v>
      </c>
      <c r="AW63">
        <v>50</v>
      </c>
      <c r="AX63">
        <v>110</v>
      </c>
      <c r="AY63">
        <v>170</v>
      </c>
      <c r="AZ63">
        <v>170</v>
      </c>
      <c r="BA63">
        <v>110</v>
      </c>
      <c r="BB63">
        <v>20</v>
      </c>
      <c r="BC63">
        <v>20</v>
      </c>
      <c r="BD63">
        <v>50</v>
      </c>
      <c r="BE63">
        <v>50</v>
      </c>
      <c r="BF63">
        <v>110</v>
      </c>
      <c r="BG63">
        <v>70</v>
      </c>
      <c r="BH63">
        <v>70</v>
      </c>
      <c r="BI63" s="9">
        <f>AVERAGE(keyword_stats[[#This Row],[Searches: Apr 2015]:[Searches: Mar 2016]])</f>
        <v>39.166666666666664</v>
      </c>
      <c r="BJ63" s="9">
        <f>AVERAGE(keyword_stats[[#This Row],[Searches: Apr 2016]:[Searches: Mar 2017]])</f>
        <v>44.166666666666664</v>
      </c>
      <c r="BK63" s="9">
        <f>AVERAGE(keyword_stats[[#This Row],[Searches: Apr 2017]:[Searches: Mar 2018]])</f>
        <v>57.5</v>
      </c>
      <c r="BL63" s="9">
        <f>AVERAGE(keyword_stats[[#This Row],[Searches: Apr 2018]:[Searches: Mar 2019]])</f>
        <v>83.333333333333329</v>
      </c>
      <c r="BM63" s="9">
        <f>SUM(keyword_stats[[#This Row],[Searches: Apr 2018]:[Searches: Mar 2019]])</f>
        <v>1000</v>
      </c>
      <c r="BN63" s="9">
        <f>keyword_stats[[#This Row],[R1]]-keyword_stats[[#This Row],[R4]]</f>
        <v>44.166666666666664</v>
      </c>
      <c r="BO63" s="9" t="str">
        <f>INDEX('keyword-forecasts'!G:K,MATCH(keyword_stats[[#This Row],[Keyword]],'keyword-forecasts'!K:K,0),1)</f>
        <v>Niezgrupowane słowa kluczowe</v>
      </c>
    </row>
    <row r="64" spans="1:67" x14ac:dyDescent="0.25">
      <c r="A64" t="s">
        <v>178</v>
      </c>
      <c r="B64" t="s">
        <v>15</v>
      </c>
      <c r="D64" s="8">
        <v>140</v>
      </c>
      <c r="E64" t="s">
        <v>17</v>
      </c>
      <c r="F64">
        <v>100</v>
      </c>
      <c r="G64">
        <v>0.86</v>
      </c>
      <c r="H64">
        <v>2.98</v>
      </c>
      <c r="M64">
        <v>110</v>
      </c>
      <c r="N64">
        <v>110</v>
      </c>
      <c r="O64">
        <v>90</v>
      </c>
      <c r="P64">
        <v>110</v>
      </c>
      <c r="Q64">
        <v>110</v>
      </c>
      <c r="R64">
        <v>110</v>
      </c>
      <c r="S64">
        <v>70</v>
      </c>
      <c r="T64">
        <v>110</v>
      </c>
      <c r="U64">
        <v>110</v>
      </c>
      <c r="V64">
        <v>140</v>
      </c>
      <c r="W64">
        <v>110</v>
      </c>
      <c r="X64">
        <v>110</v>
      </c>
      <c r="Y64">
        <v>110</v>
      </c>
      <c r="Z64">
        <v>110</v>
      </c>
      <c r="AA64">
        <v>110</v>
      </c>
      <c r="AB64">
        <v>170</v>
      </c>
      <c r="AC64">
        <v>140</v>
      </c>
      <c r="AD64">
        <v>110</v>
      </c>
      <c r="AE64">
        <v>170</v>
      </c>
      <c r="AF64">
        <v>140</v>
      </c>
      <c r="AG64">
        <v>170</v>
      </c>
      <c r="AH64">
        <v>210</v>
      </c>
      <c r="AI64">
        <v>170</v>
      </c>
      <c r="AJ64">
        <v>170</v>
      </c>
      <c r="AK64">
        <v>170</v>
      </c>
      <c r="AL64">
        <v>170</v>
      </c>
      <c r="AM64">
        <v>170</v>
      </c>
      <c r="AN64">
        <v>210</v>
      </c>
      <c r="AO64">
        <v>140</v>
      </c>
      <c r="AP64">
        <v>110</v>
      </c>
      <c r="AQ64">
        <v>110</v>
      </c>
      <c r="AR64">
        <v>110</v>
      </c>
      <c r="AS64">
        <v>110</v>
      </c>
      <c r="AT64">
        <v>210</v>
      </c>
      <c r="AU64">
        <v>140</v>
      </c>
      <c r="AV64">
        <v>110</v>
      </c>
      <c r="AW64">
        <v>140</v>
      </c>
      <c r="AX64">
        <v>110</v>
      </c>
      <c r="AY64">
        <v>140</v>
      </c>
      <c r="AZ64">
        <v>140</v>
      </c>
      <c r="BA64">
        <v>110</v>
      </c>
      <c r="BB64">
        <v>70</v>
      </c>
      <c r="BC64">
        <v>110</v>
      </c>
      <c r="BD64">
        <v>140</v>
      </c>
      <c r="BE64">
        <v>140</v>
      </c>
      <c r="BF64">
        <v>170</v>
      </c>
      <c r="BG64">
        <v>170</v>
      </c>
      <c r="BH64">
        <v>110</v>
      </c>
      <c r="BI64" s="9">
        <f>AVERAGE(keyword_stats[[#This Row],[Searches: Apr 2015]:[Searches: Mar 2016]])</f>
        <v>107.5</v>
      </c>
      <c r="BJ64" s="9">
        <f>AVERAGE(keyword_stats[[#This Row],[Searches: Apr 2016]:[Searches: Mar 2017]])</f>
        <v>148.33333333333334</v>
      </c>
      <c r="BK64" s="9">
        <f>AVERAGE(keyword_stats[[#This Row],[Searches: Apr 2017]:[Searches: Mar 2018]])</f>
        <v>146.66666666666666</v>
      </c>
      <c r="BL64" s="9">
        <f>AVERAGE(keyword_stats[[#This Row],[Searches: Apr 2018]:[Searches: Mar 2019]])</f>
        <v>129.16666666666666</v>
      </c>
      <c r="BM64" s="9">
        <f>SUM(keyword_stats[[#This Row],[Searches: Apr 2018]:[Searches: Mar 2019]])</f>
        <v>1550</v>
      </c>
      <c r="BN64" s="9">
        <f>keyword_stats[[#This Row],[R1]]-keyword_stats[[#This Row],[R4]]</f>
        <v>21.666666666666657</v>
      </c>
      <c r="BO64" s="9" t="str">
        <f>INDEX('keyword-forecasts'!G:K,MATCH(keyword_stats[[#This Row],[Keyword]],'keyword-forecasts'!K:K,0),1)</f>
        <v>Biustonosze</v>
      </c>
    </row>
    <row r="65" spans="1:67" x14ac:dyDescent="0.25">
      <c r="A65" t="s">
        <v>179</v>
      </c>
      <c r="B65" t="s">
        <v>15</v>
      </c>
      <c r="D65" s="8">
        <v>10</v>
      </c>
      <c r="E65" t="s">
        <v>17</v>
      </c>
      <c r="F65">
        <v>100</v>
      </c>
      <c r="G65">
        <v>0.39</v>
      </c>
      <c r="H65">
        <v>1.2</v>
      </c>
      <c r="M65">
        <v>10</v>
      </c>
      <c r="N65">
        <v>30</v>
      </c>
      <c r="O65">
        <v>20</v>
      </c>
      <c r="P65">
        <v>10</v>
      </c>
      <c r="Q65">
        <v>10</v>
      </c>
      <c r="R65">
        <v>10</v>
      </c>
      <c r="S65">
        <v>10</v>
      </c>
      <c r="T65">
        <v>10</v>
      </c>
      <c r="U65">
        <v>10</v>
      </c>
      <c r="V65">
        <v>10</v>
      </c>
      <c r="W65">
        <v>0</v>
      </c>
      <c r="X65">
        <v>10</v>
      </c>
      <c r="Y65">
        <v>10</v>
      </c>
      <c r="Z65">
        <v>10</v>
      </c>
      <c r="AA65">
        <v>10</v>
      </c>
      <c r="AB65">
        <v>10</v>
      </c>
      <c r="AC65">
        <v>10</v>
      </c>
      <c r="AD65">
        <v>20</v>
      </c>
      <c r="AE65">
        <v>10</v>
      </c>
      <c r="AF65">
        <v>10</v>
      </c>
      <c r="AG65">
        <v>20</v>
      </c>
      <c r="AH65">
        <v>30</v>
      </c>
      <c r="AI65">
        <v>20</v>
      </c>
      <c r="AJ65">
        <v>20</v>
      </c>
      <c r="AK65">
        <v>30</v>
      </c>
      <c r="AL65">
        <v>20</v>
      </c>
      <c r="AM65">
        <v>30</v>
      </c>
      <c r="AN65">
        <v>20</v>
      </c>
      <c r="AO65">
        <v>20</v>
      </c>
      <c r="AP65">
        <v>10</v>
      </c>
      <c r="AQ65">
        <v>10</v>
      </c>
      <c r="AR65">
        <v>10</v>
      </c>
      <c r="AS65">
        <v>10</v>
      </c>
      <c r="AT65">
        <v>10</v>
      </c>
      <c r="AU65">
        <v>10</v>
      </c>
      <c r="AV65">
        <v>10</v>
      </c>
      <c r="AW65">
        <v>10</v>
      </c>
      <c r="AX65">
        <v>20</v>
      </c>
      <c r="AY65">
        <v>10</v>
      </c>
      <c r="AZ65">
        <v>10</v>
      </c>
      <c r="BA65">
        <v>20</v>
      </c>
      <c r="BB65">
        <v>10</v>
      </c>
      <c r="BC65">
        <v>10</v>
      </c>
      <c r="BD65">
        <v>10</v>
      </c>
      <c r="BE65">
        <v>20</v>
      </c>
      <c r="BF65">
        <v>10</v>
      </c>
      <c r="BG65">
        <v>10</v>
      </c>
      <c r="BH65">
        <v>10</v>
      </c>
      <c r="BI65" s="9">
        <f>AVERAGE(keyword_stats[[#This Row],[Searches: Apr 2015]:[Searches: Mar 2016]])</f>
        <v>11.666666666666666</v>
      </c>
      <c r="BJ65" s="9">
        <f>AVERAGE(keyword_stats[[#This Row],[Searches: Apr 2016]:[Searches: Mar 2017]])</f>
        <v>15</v>
      </c>
      <c r="BK65" s="9">
        <f>AVERAGE(keyword_stats[[#This Row],[Searches: Apr 2017]:[Searches: Mar 2018]])</f>
        <v>15.833333333333334</v>
      </c>
      <c r="BL65" s="9">
        <f>AVERAGE(keyword_stats[[#This Row],[Searches: Apr 2018]:[Searches: Mar 2019]])</f>
        <v>12.5</v>
      </c>
      <c r="BM65" s="9">
        <f>SUM(keyword_stats[[#This Row],[Searches: Apr 2018]:[Searches: Mar 2019]])</f>
        <v>150</v>
      </c>
      <c r="BN65" s="9">
        <f>keyword_stats[[#This Row],[R1]]-keyword_stats[[#This Row],[R4]]</f>
        <v>0.83333333333333393</v>
      </c>
      <c r="BO65" s="9" t="str">
        <f>INDEX('keyword-forecasts'!G:K,MATCH(keyword_stats[[#This Row],[Keyword]],'keyword-forecasts'!K:K,0),1)</f>
        <v>Biustonosze</v>
      </c>
    </row>
    <row r="66" spans="1:67" x14ac:dyDescent="0.25">
      <c r="A66" t="s">
        <v>180</v>
      </c>
      <c r="B66" t="s">
        <v>15</v>
      </c>
      <c r="D66" s="8">
        <v>2900</v>
      </c>
      <c r="E66" t="s">
        <v>17</v>
      </c>
      <c r="F66">
        <v>74</v>
      </c>
      <c r="G66">
        <v>0.14000000000000001</v>
      </c>
      <c r="H66">
        <v>0.47</v>
      </c>
      <c r="M66">
        <v>590</v>
      </c>
      <c r="N66">
        <v>720</v>
      </c>
      <c r="O66">
        <v>480</v>
      </c>
      <c r="P66">
        <v>590</v>
      </c>
      <c r="Q66">
        <v>720</v>
      </c>
      <c r="R66">
        <v>880</v>
      </c>
      <c r="S66">
        <v>880</v>
      </c>
      <c r="T66">
        <v>880</v>
      </c>
      <c r="U66">
        <v>1000</v>
      </c>
      <c r="V66">
        <v>880</v>
      </c>
      <c r="W66">
        <v>720</v>
      </c>
      <c r="X66">
        <v>720</v>
      </c>
      <c r="Y66">
        <v>720</v>
      </c>
      <c r="Z66">
        <v>720</v>
      </c>
      <c r="AA66">
        <v>590</v>
      </c>
      <c r="AB66">
        <v>590</v>
      </c>
      <c r="AC66">
        <v>1000</v>
      </c>
      <c r="AD66">
        <v>880</v>
      </c>
      <c r="AE66">
        <v>1000</v>
      </c>
      <c r="AF66">
        <v>1300</v>
      </c>
      <c r="AG66">
        <v>1600</v>
      </c>
      <c r="AH66">
        <v>1300</v>
      </c>
      <c r="AI66">
        <v>1300</v>
      </c>
      <c r="AJ66">
        <v>1600</v>
      </c>
      <c r="AK66">
        <v>1300</v>
      </c>
      <c r="AL66">
        <v>1300</v>
      </c>
      <c r="AM66">
        <v>1300</v>
      </c>
      <c r="AN66">
        <v>1300</v>
      </c>
      <c r="AO66">
        <v>1600</v>
      </c>
      <c r="AP66">
        <v>2400</v>
      </c>
      <c r="AQ66">
        <v>2400</v>
      </c>
      <c r="AR66">
        <v>2900</v>
      </c>
      <c r="AS66">
        <v>2900</v>
      </c>
      <c r="AT66">
        <v>2900</v>
      </c>
      <c r="AU66">
        <v>2400</v>
      </c>
      <c r="AV66">
        <v>2900</v>
      </c>
      <c r="AW66">
        <v>2400</v>
      </c>
      <c r="AX66">
        <v>1900</v>
      </c>
      <c r="AY66">
        <v>1900</v>
      </c>
      <c r="AZ66">
        <v>1900</v>
      </c>
      <c r="BA66">
        <v>2400</v>
      </c>
      <c r="BB66">
        <v>3600</v>
      </c>
      <c r="BC66">
        <v>3600</v>
      </c>
      <c r="BD66">
        <v>3600</v>
      </c>
      <c r="BE66">
        <v>3600</v>
      </c>
      <c r="BF66">
        <v>2900</v>
      </c>
      <c r="BG66">
        <v>2400</v>
      </c>
      <c r="BH66">
        <v>2400</v>
      </c>
      <c r="BI66" s="9">
        <f>AVERAGE(keyword_stats[[#This Row],[Searches: Apr 2015]:[Searches: Mar 2016]])</f>
        <v>755</v>
      </c>
      <c r="BJ66" s="9">
        <f>AVERAGE(keyword_stats[[#This Row],[Searches: Apr 2016]:[Searches: Mar 2017]])</f>
        <v>1050</v>
      </c>
      <c r="BK66" s="9">
        <f>AVERAGE(keyword_stats[[#This Row],[Searches: Apr 2017]:[Searches: Mar 2018]])</f>
        <v>2133.3333333333335</v>
      </c>
      <c r="BL66" s="9">
        <f>AVERAGE(keyword_stats[[#This Row],[Searches: Apr 2018]:[Searches: Mar 2019]])</f>
        <v>2716.6666666666665</v>
      </c>
      <c r="BM66" s="9">
        <f>SUM(keyword_stats[[#This Row],[Searches: Apr 2018]:[Searches: Mar 2019]])</f>
        <v>32600</v>
      </c>
      <c r="BN66" s="9">
        <f>keyword_stats[[#This Row],[R1]]-keyword_stats[[#This Row],[R4]]</f>
        <v>1961.6666666666665</v>
      </c>
      <c r="BO66" s="9" t="str">
        <f>INDEX('keyword-forecasts'!G:K,MATCH(keyword_stats[[#This Row],[Keyword]],'keyword-forecasts'!K:K,0),1)</f>
        <v>Hm</v>
      </c>
    </row>
    <row r="67" spans="1:67" x14ac:dyDescent="0.25">
      <c r="A67" t="s">
        <v>181</v>
      </c>
      <c r="B67" t="s">
        <v>15</v>
      </c>
      <c r="D67" s="8">
        <v>20</v>
      </c>
      <c r="E67" t="s">
        <v>17</v>
      </c>
      <c r="F67">
        <v>90</v>
      </c>
      <c r="M67">
        <v>0</v>
      </c>
      <c r="N67">
        <v>10</v>
      </c>
      <c r="O67">
        <v>10</v>
      </c>
      <c r="P67">
        <v>20</v>
      </c>
      <c r="Q67">
        <v>10</v>
      </c>
      <c r="R67">
        <v>10</v>
      </c>
      <c r="S67">
        <v>10</v>
      </c>
      <c r="T67">
        <v>10</v>
      </c>
      <c r="U67">
        <v>10</v>
      </c>
      <c r="V67">
        <v>10</v>
      </c>
      <c r="W67">
        <v>10</v>
      </c>
      <c r="X67">
        <v>10</v>
      </c>
      <c r="Y67">
        <v>10</v>
      </c>
      <c r="Z67">
        <v>10</v>
      </c>
      <c r="AA67">
        <v>40</v>
      </c>
      <c r="AB67">
        <v>30</v>
      </c>
      <c r="AC67">
        <v>10</v>
      </c>
      <c r="AD67">
        <v>0</v>
      </c>
      <c r="AE67">
        <v>10</v>
      </c>
      <c r="AF67">
        <v>10</v>
      </c>
      <c r="AG67">
        <v>10</v>
      </c>
      <c r="AH67">
        <v>10</v>
      </c>
      <c r="AI67">
        <v>10</v>
      </c>
      <c r="AJ67">
        <v>10</v>
      </c>
      <c r="AK67">
        <v>20</v>
      </c>
      <c r="AL67">
        <v>20</v>
      </c>
      <c r="AM67">
        <v>20</v>
      </c>
      <c r="AN67">
        <v>40</v>
      </c>
      <c r="AO67">
        <v>20</v>
      </c>
      <c r="AP67">
        <v>10</v>
      </c>
      <c r="AQ67">
        <v>10</v>
      </c>
      <c r="AR67">
        <v>10</v>
      </c>
      <c r="AS67">
        <v>10</v>
      </c>
      <c r="AT67">
        <v>10</v>
      </c>
      <c r="AU67">
        <v>10</v>
      </c>
      <c r="AV67">
        <v>10</v>
      </c>
      <c r="AW67">
        <v>20</v>
      </c>
      <c r="AX67">
        <v>20</v>
      </c>
      <c r="AY67">
        <v>40</v>
      </c>
      <c r="AZ67">
        <v>70</v>
      </c>
      <c r="BA67">
        <v>30</v>
      </c>
      <c r="BB67">
        <v>10</v>
      </c>
      <c r="BC67">
        <v>10</v>
      </c>
      <c r="BD67">
        <v>10</v>
      </c>
      <c r="BE67">
        <v>10</v>
      </c>
      <c r="BF67">
        <v>10</v>
      </c>
      <c r="BG67">
        <v>10</v>
      </c>
      <c r="BH67">
        <v>10</v>
      </c>
      <c r="BI67" s="9">
        <f>AVERAGE(keyword_stats[[#This Row],[Searches: Apr 2015]:[Searches: Mar 2016]])</f>
        <v>10</v>
      </c>
      <c r="BJ67" s="9">
        <f>AVERAGE(keyword_stats[[#This Row],[Searches: Apr 2016]:[Searches: Mar 2017]])</f>
        <v>13.333333333333334</v>
      </c>
      <c r="BK67" s="9">
        <f>AVERAGE(keyword_stats[[#This Row],[Searches: Apr 2017]:[Searches: Mar 2018]])</f>
        <v>15.833333333333334</v>
      </c>
      <c r="BL67" s="9">
        <f>AVERAGE(keyword_stats[[#This Row],[Searches: Apr 2018]:[Searches: Mar 2019]])</f>
        <v>20.833333333333332</v>
      </c>
      <c r="BM67" s="9">
        <f>SUM(keyword_stats[[#This Row],[Searches: Apr 2018]:[Searches: Mar 2019]])</f>
        <v>250</v>
      </c>
      <c r="BN67" s="9">
        <f>keyword_stats[[#This Row],[R1]]-keyword_stats[[#This Row],[R4]]</f>
        <v>10.833333333333332</v>
      </c>
      <c r="BO67" s="9" t="str">
        <f>INDEX('keyword-forecasts'!G:K,MATCH(keyword_stats[[#This Row],[Keyword]],'keyword-forecasts'!K:K,0),1)</f>
        <v>Niezgrupowane słowa kluczowe</v>
      </c>
    </row>
    <row r="68" spans="1:67" x14ac:dyDescent="0.25">
      <c r="A68" t="s">
        <v>182</v>
      </c>
      <c r="B68" t="s">
        <v>15</v>
      </c>
      <c r="D68" s="8">
        <v>590</v>
      </c>
      <c r="E68" t="s">
        <v>17</v>
      </c>
      <c r="F68">
        <v>96</v>
      </c>
      <c r="G68">
        <v>0.16</v>
      </c>
      <c r="H68">
        <v>0.43</v>
      </c>
      <c r="M68">
        <v>140</v>
      </c>
      <c r="N68">
        <v>140</v>
      </c>
      <c r="O68">
        <v>90</v>
      </c>
      <c r="P68">
        <v>90</v>
      </c>
      <c r="Q68">
        <v>140</v>
      </c>
      <c r="R68">
        <v>170</v>
      </c>
      <c r="S68">
        <v>170</v>
      </c>
      <c r="T68">
        <v>140</v>
      </c>
      <c r="U68">
        <v>170</v>
      </c>
      <c r="V68">
        <v>140</v>
      </c>
      <c r="W68">
        <v>110</v>
      </c>
      <c r="X68">
        <v>110</v>
      </c>
      <c r="Y68">
        <v>170</v>
      </c>
      <c r="Z68">
        <v>110</v>
      </c>
      <c r="AA68">
        <v>90</v>
      </c>
      <c r="AB68">
        <v>140</v>
      </c>
      <c r="AC68">
        <v>140</v>
      </c>
      <c r="AD68">
        <v>140</v>
      </c>
      <c r="AE68">
        <v>210</v>
      </c>
      <c r="AF68">
        <v>170</v>
      </c>
      <c r="AG68">
        <v>260</v>
      </c>
      <c r="AH68">
        <v>260</v>
      </c>
      <c r="AI68">
        <v>210</v>
      </c>
      <c r="AJ68">
        <v>260</v>
      </c>
      <c r="AK68">
        <v>260</v>
      </c>
      <c r="AL68">
        <v>260</v>
      </c>
      <c r="AM68">
        <v>260</v>
      </c>
      <c r="AN68">
        <v>260</v>
      </c>
      <c r="AO68">
        <v>320</v>
      </c>
      <c r="AP68">
        <v>390</v>
      </c>
      <c r="AQ68">
        <v>590</v>
      </c>
      <c r="AR68">
        <v>590</v>
      </c>
      <c r="AS68">
        <v>480</v>
      </c>
      <c r="AT68">
        <v>480</v>
      </c>
      <c r="AU68">
        <v>390</v>
      </c>
      <c r="AV68">
        <v>480</v>
      </c>
      <c r="AW68">
        <v>390</v>
      </c>
      <c r="AX68">
        <v>390</v>
      </c>
      <c r="AY68">
        <v>390</v>
      </c>
      <c r="AZ68">
        <v>480</v>
      </c>
      <c r="BA68">
        <v>480</v>
      </c>
      <c r="BB68">
        <v>720</v>
      </c>
      <c r="BC68">
        <v>590</v>
      </c>
      <c r="BD68">
        <v>720</v>
      </c>
      <c r="BE68">
        <v>720</v>
      </c>
      <c r="BF68">
        <v>720</v>
      </c>
      <c r="BG68">
        <v>590</v>
      </c>
      <c r="BH68">
        <v>590</v>
      </c>
      <c r="BI68" s="9">
        <f>AVERAGE(keyword_stats[[#This Row],[Searches: Apr 2015]:[Searches: Mar 2016]])</f>
        <v>134.16666666666666</v>
      </c>
      <c r="BJ68" s="9">
        <f>AVERAGE(keyword_stats[[#This Row],[Searches: Apr 2016]:[Searches: Mar 2017]])</f>
        <v>180</v>
      </c>
      <c r="BK68" s="9">
        <f>AVERAGE(keyword_stats[[#This Row],[Searches: Apr 2017]:[Searches: Mar 2018]])</f>
        <v>396.66666666666669</v>
      </c>
      <c r="BL68" s="9">
        <f>AVERAGE(keyword_stats[[#This Row],[Searches: Apr 2018]:[Searches: Mar 2019]])</f>
        <v>565</v>
      </c>
      <c r="BM68" s="9">
        <f>SUM(keyword_stats[[#This Row],[Searches: Apr 2018]:[Searches: Mar 2019]])</f>
        <v>6780</v>
      </c>
      <c r="BN68" s="9">
        <f>keyword_stats[[#This Row],[R1]]-keyword_stats[[#This Row],[R4]]</f>
        <v>430.83333333333337</v>
      </c>
      <c r="BO68" s="9" t="str">
        <f>INDEX('keyword-forecasts'!G:K,MATCH(keyword_stats[[#This Row],[Keyword]],'keyword-forecasts'!K:K,0),1)</f>
        <v>Damskie Hm</v>
      </c>
    </row>
    <row r="69" spans="1:67" x14ac:dyDescent="0.25">
      <c r="A69" t="s">
        <v>183</v>
      </c>
      <c r="B69" t="s">
        <v>15</v>
      </c>
      <c r="D69" s="8">
        <v>40</v>
      </c>
      <c r="E69" t="s">
        <v>17</v>
      </c>
      <c r="F69">
        <v>100</v>
      </c>
      <c r="G69">
        <v>0.47</v>
      </c>
      <c r="H69">
        <v>1.39</v>
      </c>
      <c r="M69">
        <v>10</v>
      </c>
      <c r="N69">
        <v>20</v>
      </c>
      <c r="O69">
        <v>40</v>
      </c>
      <c r="P69">
        <v>40</v>
      </c>
      <c r="Q69">
        <v>20</v>
      </c>
      <c r="R69">
        <v>10</v>
      </c>
      <c r="S69">
        <v>10</v>
      </c>
      <c r="T69">
        <v>0</v>
      </c>
      <c r="U69">
        <v>10</v>
      </c>
      <c r="V69">
        <v>10</v>
      </c>
      <c r="W69">
        <v>10</v>
      </c>
      <c r="X69">
        <v>10</v>
      </c>
      <c r="Y69">
        <v>10</v>
      </c>
      <c r="Z69">
        <v>20</v>
      </c>
      <c r="AA69">
        <v>50</v>
      </c>
      <c r="AB69">
        <v>50</v>
      </c>
      <c r="AC69">
        <v>10</v>
      </c>
      <c r="AD69">
        <v>10</v>
      </c>
      <c r="AE69">
        <v>10</v>
      </c>
      <c r="AF69">
        <v>10</v>
      </c>
      <c r="AG69">
        <v>10</v>
      </c>
      <c r="AH69">
        <v>10</v>
      </c>
      <c r="AI69">
        <v>10</v>
      </c>
      <c r="AJ69">
        <v>10</v>
      </c>
      <c r="AK69">
        <v>10</v>
      </c>
      <c r="AL69">
        <v>30</v>
      </c>
      <c r="AM69">
        <v>50</v>
      </c>
      <c r="AN69">
        <v>110</v>
      </c>
      <c r="AO69">
        <v>30</v>
      </c>
      <c r="AP69">
        <v>10</v>
      </c>
      <c r="AQ69">
        <v>10</v>
      </c>
      <c r="AR69">
        <v>10</v>
      </c>
      <c r="AS69">
        <v>10</v>
      </c>
      <c r="AT69">
        <v>10</v>
      </c>
      <c r="AU69">
        <v>10</v>
      </c>
      <c r="AV69">
        <v>10</v>
      </c>
      <c r="AW69">
        <v>20</v>
      </c>
      <c r="AX69">
        <v>40</v>
      </c>
      <c r="AY69">
        <v>70</v>
      </c>
      <c r="AZ69">
        <v>140</v>
      </c>
      <c r="BA69">
        <v>70</v>
      </c>
      <c r="BB69">
        <v>20</v>
      </c>
      <c r="BC69">
        <v>10</v>
      </c>
      <c r="BD69">
        <v>10</v>
      </c>
      <c r="BE69">
        <v>10</v>
      </c>
      <c r="BF69">
        <v>20</v>
      </c>
      <c r="BG69">
        <v>10</v>
      </c>
      <c r="BH69">
        <v>20</v>
      </c>
      <c r="BI69" s="9">
        <f>AVERAGE(keyword_stats[[#This Row],[Searches: Apr 2015]:[Searches: Mar 2016]])</f>
        <v>15.833333333333334</v>
      </c>
      <c r="BJ69" s="9">
        <f>AVERAGE(keyword_stats[[#This Row],[Searches: Apr 2016]:[Searches: Mar 2017]])</f>
        <v>17.5</v>
      </c>
      <c r="BK69" s="9">
        <f>AVERAGE(keyword_stats[[#This Row],[Searches: Apr 2017]:[Searches: Mar 2018]])</f>
        <v>25</v>
      </c>
      <c r="BL69" s="9">
        <f>AVERAGE(keyword_stats[[#This Row],[Searches: Apr 2018]:[Searches: Mar 2019]])</f>
        <v>36.666666666666664</v>
      </c>
      <c r="BM69" s="9">
        <f>SUM(keyword_stats[[#This Row],[Searches: Apr 2018]:[Searches: Mar 2019]])</f>
        <v>440</v>
      </c>
      <c r="BN69" s="9">
        <f>keyword_stats[[#This Row],[R1]]-keyword_stats[[#This Row],[R4]]</f>
        <v>20.833333333333329</v>
      </c>
      <c r="BO69" s="9" t="str">
        <f>INDEX('keyword-forecasts'!G:K,MATCH(keyword_stats[[#This Row],[Keyword]],'keyword-forecasts'!K:K,0),1)</f>
        <v>Bokserki Kąpielowe</v>
      </c>
    </row>
    <row r="70" spans="1:67" x14ac:dyDescent="0.25">
      <c r="A70" t="s">
        <v>184</v>
      </c>
      <c r="B70" t="s">
        <v>15</v>
      </c>
      <c r="D70" s="8">
        <v>110</v>
      </c>
      <c r="E70" t="s">
        <v>17</v>
      </c>
      <c r="F70">
        <v>100</v>
      </c>
      <c r="G70">
        <v>0.24</v>
      </c>
      <c r="H70">
        <v>1.27</v>
      </c>
      <c r="M70">
        <v>40</v>
      </c>
      <c r="N70">
        <v>70</v>
      </c>
      <c r="O70">
        <v>110</v>
      </c>
      <c r="P70">
        <v>140</v>
      </c>
      <c r="Q70">
        <v>90</v>
      </c>
      <c r="R70">
        <v>20</v>
      </c>
      <c r="S70">
        <v>20</v>
      </c>
      <c r="T70">
        <v>10</v>
      </c>
      <c r="U70">
        <v>10</v>
      </c>
      <c r="V70">
        <v>20</v>
      </c>
      <c r="W70">
        <v>20</v>
      </c>
      <c r="X70">
        <v>10</v>
      </c>
      <c r="Y70">
        <v>40</v>
      </c>
      <c r="Z70">
        <v>90</v>
      </c>
      <c r="AA70">
        <v>140</v>
      </c>
      <c r="AB70">
        <v>140</v>
      </c>
      <c r="AC70">
        <v>40</v>
      </c>
      <c r="AD70">
        <v>20</v>
      </c>
      <c r="AE70">
        <v>10</v>
      </c>
      <c r="AF70">
        <v>10</v>
      </c>
      <c r="AG70">
        <v>10</v>
      </c>
      <c r="AH70">
        <v>30</v>
      </c>
      <c r="AI70">
        <v>20</v>
      </c>
      <c r="AJ70">
        <v>30</v>
      </c>
      <c r="AK70">
        <v>50</v>
      </c>
      <c r="AL70">
        <v>140</v>
      </c>
      <c r="AM70">
        <v>260</v>
      </c>
      <c r="AN70">
        <v>260</v>
      </c>
      <c r="AO70">
        <v>90</v>
      </c>
      <c r="AP70">
        <v>20</v>
      </c>
      <c r="AQ70">
        <v>10</v>
      </c>
      <c r="AR70">
        <v>10</v>
      </c>
      <c r="AS70">
        <v>10</v>
      </c>
      <c r="AT70">
        <v>40</v>
      </c>
      <c r="AU70">
        <v>70</v>
      </c>
      <c r="AV70">
        <v>50</v>
      </c>
      <c r="AW70">
        <v>110</v>
      </c>
      <c r="AX70">
        <v>170</v>
      </c>
      <c r="AY70">
        <v>260</v>
      </c>
      <c r="AZ70">
        <v>320</v>
      </c>
      <c r="BA70">
        <v>140</v>
      </c>
      <c r="BB70">
        <v>30</v>
      </c>
      <c r="BC70">
        <v>10</v>
      </c>
      <c r="BD70">
        <v>40</v>
      </c>
      <c r="BE70">
        <v>10</v>
      </c>
      <c r="BF70">
        <v>30</v>
      </c>
      <c r="BG70">
        <v>40</v>
      </c>
      <c r="BH70">
        <v>40</v>
      </c>
      <c r="BI70" s="9">
        <f>AVERAGE(keyword_stats[[#This Row],[Searches: Apr 2015]:[Searches: Mar 2016]])</f>
        <v>46.666666666666664</v>
      </c>
      <c r="BJ70" s="9">
        <f>AVERAGE(keyword_stats[[#This Row],[Searches: Apr 2016]:[Searches: Mar 2017]])</f>
        <v>48.333333333333336</v>
      </c>
      <c r="BK70" s="9">
        <f>AVERAGE(keyword_stats[[#This Row],[Searches: Apr 2017]:[Searches: Mar 2018]])</f>
        <v>84.166666666666671</v>
      </c>
      <c r="BL70" s="9">
        <f>AVERAGE(keyword_stats[[#This Row],[Searches: Apr 2018]:[Searches: Mar 2019]])</f>
        <v>100</v>
      </c>
      <c r="BM70" s="9">
        <f>SUM(keyword_stats[[#This Row],[Searches: Apr 2018]:[Searches: Mar 2019]])</f>
        <v>1200</v>
      </c>
      <c r="BN70" s="9">
        <f>keyword_stats[[#This Row],[R1]]-keyword_stats[[#This Row],[R4]]</f>
        <v>53.333333333333336</v>
      </c>
      <c r="BO70" s="9" t="str">
        <f>INDEX('keyword-forecasts'!G:K,MATCH(keyword_stats[[#This Row],[Keyword]],'keyword-forecasts'!K:K,0),1)</f>
        <v>Bokserki Kąpielowe</v>
      </c>
    </row>
    <row r="71" spans="1:67" x14ac:dyDescent="0.25">
      <c r="A71" t="s">
        <v>185</v>
      </c>
      <c r="B71" t="s">
        <v>15</v>
      </c>
      <c r="D71" s="8">
        <v>110</v>
      </c>
      <c r="E71" t="s">
        <v>17</v>
      </c>
      <c r="F71">
        <v>100</v>
      </c>
      <c r="G71">
        <v>0.28000000000000003</v>
      </c>
      <c r="H71">
        <v>1.24</v>
      </c>
      <c r="M71">
        <v>90</v>
      </c>
      <c r="N71">
        <v>140</v>
      </c>
      <c r="O71">
        <v>110</v>
      </c>
      <c r="P71">
        <v>110</v>
      </c>
      <c r="Q71">
        <v>110</v>
      </c>
      <c r="R71">
        <v>30</v>
      </c>
      <c r="S71">
        <v>30</v>
      </c>
      <c r="T71">
        <v>30</v>
      </c>
      <c r="U71">
        <v>20</v>
      </c>
      <c r="V71">
        <v>70</v>
      </c>
      <c r="W71">
        <v>70</v>
      </c>
      <c r="X71">
        <v>90</v>
      </c>
      <c r="Y71">
        <v>110</v>
      </c>
      <c r="Z71">
        <v>210</v>
      </c>
      <c r="AA71">
        <v>170</v>
      </c>
      <c r="AB71">
        <v>110</v>
      </c>
      <c r="AC71">
        <v>70</v>
      </c>
      <c r="AD71">
        <v>30</v>
      </c>
      <c r="AE71">
        <v>40</v>
      </c>
      <c r="AF71">
        <v>50</v>
      </c>
      <c r="AG71">
        <v>50</v>
      </c>
      <c r="AH71">
        <v>70</v>
      </c>
      <c r="AI71">
        <v>70</v>
      </c>
      <c r="AJ71">
        <v>90</v>
      </c>
      <c r="AK71">
        <v>110</v>
      </c>
      <c r="AL71">
        <v>110</v>
      </c>
      <c r="AM71">
        <v>140</v>
      </c>
      <c r="AN71">
        <v>90</v>
      </c>
      <c r="AO71">
        <v>50</v>
      </c>
      <c r="AP71">
        <v>30</v>
      </c>
      <c r="AQ71">
        <v>50</v>
      </c>
      <c r="AR71">
        <v>90</v>
      </c>
      <c r="AS71">
        <v>50</v>
      </c>
      <c r="AT71">
        <v>90</v>
      </c>
      <c r="AU71">
        <v>70</v>
      </c>
      <c r="AV71">
        <v>90</v>
      </c>
      <c r="AW71">
        <v>70</v>
      </c>
      <c r="AX71">
        <v>110</v>
      </c>
      <c r="AY71">
        <v>170</v>
      </c>
      <c r="AZ71">
        <v>170</v>
      </c>
      <c r="BA71">
        <v>140</v>
      </c>
      <c r="BB71">
        <v>50</v>
      </c>
      <c r="BC71">
        <v>50</v>
      </c>
      <c r="BD71">
        <v>70</v>
      </c>
      <c r="BE71">
        <v>70</v>
      </c>
      <c r="BF71">
        <v>140</v>
      </c>
      <c r="BG71">
        <v>110</v>
      </c>
      <c r="BH71">
        <v>110</v>
      </c>
      <c r="BI71" s="9">
        <f>AVERAGE(keyword_stats[[#This Row],[Searches: Apr 2015]:[Searches: Mar 2016]])</f>
        <v>75</v>
      </c>
      <c r="BJ71" s="9">
        <f>AVERAGE(keyword_stats[[#This Row],[Searches: Apr 2016]:[Searches: Mar 2017]])</f>
        <v>89.166666666666671</v>
      </c>
      <c r="BK71" s="9">
        <f>AVERAGE(keyword_stats[[#This Row],[Searches: Apr 2017]:[Searches: Mar 2018]])</f>
        <v>80.833333333333329</v>
      </c>
      <c r="BL71" s="9">
        <f>AVERAGE(keyword_stats[[#This Row],[Searches: Apr 2018]:[Searches: Mar 2019]])</f>
        <v>105</v>
      </c>
      <c r="BM71" s="9">
        <f>SUM(keyword_stats[[#This Row],[Searches: Apr 2018]:[Searches: Mar 2019]])</f>
        <v>1260</v>
      </c>
      <c r="BN71" s="9">
        <f>keyword_stats[[#This Row],[R1]]-keyword_stats[[#This Row],[R4]]</f>
        <v>30</v>
      </c>
      <c r="BO71" s="9" t="str">
        <f>INDEX('keyword-forecasts'!G:K,MATCH(keyword_stats[[#This Row],[Keyword]],'keyword-forecasts'!K:K,0),1)</f>
        <v>Stroje Kąpielowe</v>
      </c>
    </row>
    <row r="72" spans="1:67" x14ac:dyDescent="0.25">
      <c r="A72" t="s">
        <v>186</v>
      </c>
      <c r="B72" t="s">
        <v>15</v>
      </c>
      <c r="D72" s="8">
        <v>10</v>
      </c>
      <c r="E72" t="s">
        <v>17</v>
      </c>
      <c r="F72">
        <v>100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10</v>
      </c>
      <c r="AC72">
        <v>10</v>
      </c>
      <c r="AD72">
        <v>10</v>
      </c>
      <c r="AE72">
        <v>10</v>
      </c>
      <c r="AF72">
        <v>0</v>
      </c>
      <c r="AG72">
        <v>10</v>
      </c>
      <c r="AH72">
        <v>10</v>
      </c>
      <c r="AI72">
        <v>10</v>
      </c>
      <c r="AJ72">
        <v>10</v>
      </c>
      <c r="AK72">
        <v>10</v>
      </c>
      <c r="AL72">
        <v>10</v>
      </c>
      <c r="AM72">
        <v>30</v>
      </c>
      <c r="AN72">
        <v>10</v>
      </c>
      <c r="AO72">
        <v>10</v>
      </c>
      <c r="AP72">
        <v>10</v>
      </c>
      <c r="AQ72">
        <v>10</v>
      </c>
      <c r="AR72">
        <v>10</v>
      </c>
      <c r="AS72">
        <v>10</v>
      </c>
      <c r="AT72">
        <v>10</v>
      </c>
      <c r="AU72">
        <v>10</v>
      </c>
      <c r="AV72">
        <v>10</v>
      </c>
      <c r="AW72">
        <v>10</v>
      </c>
      <c r="AX72">
        <v>20</v>
      </c>
      <c r="AY72">
        <v>20</v>
      </c>
      <c r="AZ72">
        <v>50</v>
      </c>
      <c r="BA72">
        <v>20</v>
      </c>
      <c r="BB72">
        <v>10</v>
      </c>
      <c r="BC72">
        <v>10</v>
      </c>
      <c r="BD72">
        <v>10</v>
      </c>
      <c r="BE72">
        <v>10</v>
      </c>
      <c r="BF72">
        <v>10</v>
      </c>
      <c r="BG72">
        <v>10</v>
      </c>
      <c r="BH72">
        <v>10</v>
      </c>
      <c r="BI72" s="9">
        <f>AVERAGE(keyword_stats[[#This Row],[Searches: Apr 2015]:[Searches: Mar 2016]])</f>
        <v>0.83333333333333337</v>
      </c>
      <c r="BJ72" s="9">
        <f>AVERAGE(keyword_stats[[#This Row],[Searches: Apr 2016]:[Searches: Mar 2017]])</f>
        <v>6.666666666666667</v>
      </c>
      <c r="BK72" s="9">
        <f>AVERAGE(keyword_stats[[#This Row],[Searches: Apr 2017]:[Searches: Mar 2018]])</f>
        <v>11.666666666666666</v>
      </c>
      <c r="BL72" s="9">
        <f>AVERAGE(keyword_stats[[#This Row],[Searches: Apr 2018]:[Searches: Mar 2019]])</f>
        <v>15.833333333333334</v>
      </c>
      <c r="BM72" s="9">
        <f>SUM(keyword_stats[[#This Row],[Searches: Apr 2018]:[Searches: Mar 2019]])</f>
        <v>190</v>
      </c>
      <c r="BN72" s="9">
        <f>keyword_stats[[#This Row],[R1]]-keyword_stats[[#This Row],[R4]]</f>
        <v>15</v>
      </c>
      <c r="BO72" s="9" t="str">
        <f>INDEX('keyword-forecasts'!G:K,MATCH(keyword_stats[[#This Row],[Keyword]],'keyword-forecasts'!K:K,0),1)</f>
        <v>Stroje Kąpielowe</v>
      </c>
    </row>
    <row r="73" spans="1:67" x14ac:dyDescent="0.25">
      <c r="A73" t="s">
        <v>187</v>
      </c>
      <c r="B73" t="s">
        <v>15</v>
      </c>
      <c r="D73" s="8">
        <v>480</v>
      </c>
      <c r="E73" t="s">
        <v>17</v>
      </c>
      <c r="F73">
        <v>88</v>
      </c>
      <c r="G73">
        <v>0.27</v>
      </c>
      <c r="H73">
        <v>1.75</v>
      </c>
      <c r="M73">
        <v>170</v>
      </c>
      <c r="N73">
        <v>1300</v>
      </c>
      <c r="O73">
        <v>3600</v>
      </c>
      <c r="P73">
        <v>880</v>
      </c>
      <c r="Q73">
        <v>170</v>
      </c>
      <c r="R73">
        <v>50</v>
      </c>
      <c r="S73">
        <v>20</v>
      </c>
      <c r="T73">
        <v>50</v>
      </c>
      <c r="U73">
        <v>40</v>
      </c>
      <c r="V73">
        <v>90</v>
      </c>
      <c r="W73">
        <v>140</v>
      </c>
      <c r="X73">
        <v>260</v>
      </c>
      <c r="Y73">
        <v>260</v>
      </c>
      <c r="Z73">
        <v>320</v>
      </c>
      <c r="AA73">
        <v>720</v>
      </c>
      <c r="AB73">
        <v>590</v>
      </c>
      <c r="AC73">
        <v>390</v>
      </c>
      <c r="AD73">
        <v>140</v>
      </c>
      <c r="AE73">
        <v>110</v>
      </c>
      <c r="AF73">
        <v>110</v>
      </c>
      <c r="AG73">
        <v>70</v>
      </c>
      <c r="AH73">
        <v>70</v>
      </c>
      <c r="AI73">
        <v>110</v>
      </c>
      <c r="AJ73">
        <v>320</v>
      </c>
      <c r="AK73">
        <v>390</v>
      </c>
      <c r="AL73">
        <v>590</v>
      </c>
      <c r="AM73">
        <v>590</v>
      </c>
      <c r="AN73">
        <v>590</v>
      </c>
      <c r="AO73">
        <v>390</v>
      </c>
      <c r="AP73">
        <v>140</v>
      </c>
      <c r="AQ73">
        <v>140</v>
      </c>
      <c r="AR73">
        <v>210</v>
      </c>
      <c r="AS73">
        <v>50</v>
      </c>
      <c r="AT73">
        <v>170</v>
      </c>
      <c r="AU73">
        <v>390</v>
      </c>
      <c r="AV73">
        <v>480</v>
      </c>
      <c r="AW73">
        <v>260</v>
      </c>
      <c r="AX73">
        <v>720</v>
      </c>
      <c r="AY73">
        <v>1000</v>
      </c>
      <c r="AZ73">
        <v>1300</v>
      </c>
      <c r="BA73">
        <v>720</v>
      </c>
      <c r="BB73">
        <v>170</v>
      </c>
      <c r="BC73">
        <v>110</v>
      </c>
      <c r="BD73">
        <v>110</v>
      </c>
      <c r="BE73">
        <v>70</v>
      </c>
      <c r="BF73">
        <v>260</v>
      </c>
      <c r="BG73">
        <v>390</v>
      </c>
      <c r="BH73">
        <v>590</v>
      </c>
      <c r="BI73" s="9">
        <f>AVERAGE(keyword_stats[[#This Row],[Searches: Apr 2015]:[Searches: Mar 2016]])</f>
        <v>564.16666666666663</v>
      </c>
      <c r="BJ73" s="9">
        <f>AVERAGE(keyword_stats[[#This Row],[Searches: Apr 2016]:[Searches: Mar 2017]])</f>
        <v>267.5</v>
      </c>
      <c r="BK73" s="9">
        <f>AVERAGE(keyword_stats[[#This Row],[Searches: Apr 2017]:[Searches: Mar 2018]])</f>
        <v>344.16666666666669</v>
      </c>
      <c r="BL73" s="9">
        <f>AVERAGE(keyword_stats[[#This Row],[Searches: Apr 2018]:[Searches: Mar 2019]])</f>
        <v>475</v>
      </c>
      <c r="BM73" s="9">
        <f>SUM(keyword_stats[[#This Row],[Searches: Apr 2018]:[Searches: Mar 2019]])</f>
        <v>5700</v>
      </c>
      <c r="BN73" s="9">
        <f>keyword_stats[[#This Row],[R1]]-keyword_stats[[#This Row],[R4]]</f>
        <v>-89.166666666666629</v>
      </c>
      <c r="BO73" s="9" t="str">
        <f>INDEX('keyword-forecasts'!G:K,MATCH(keyword_stats[[#This Row],[Keyword]],'keyword-forecasts'!K:K,0),1)</f>
        <v>Calzedonia</v>
      </c>
    </row>
    <row r="74" spans="1:67" x14ac:dyDescent="0.25">
      <c r="A74" t="s">
        <v>188</v>
      </c>
      <c r="B74" t="s">
        <v>15</v>
      </c>
      <c r="D74" s="8">
        <v>170</v>
      </c>
      <c r="E74" t="s">
        <v>17</v>
      </c>
      <c r="F74">
        <v>99</v>
      </c>
      <c r="G74">
        <v>0.35</v>
      </c>
      <c r="H74">
        <v>2.4500000000000002</v>
      </c>
      <c r="M74">
        <v>480</v>
      </c>
      <c r="N74">
        <v>320</v>
      </c>
      <c r="O74">
        <v>390</v>
      </c>
      <c r="P74">
        <v>480</v>
      </c>
      <c r="Q74">
        <v>720</v>
      </c>
      <c r="R74">
        <v>140</v>
      </c>
      <c r="S74">
        <v>20</v>
      </c>
      <c r="T74">
        <v>20</v>
      </c>
      <c r="U74">
        <v>20</v>
      </c>
      <c r="V74">
        <v>90</v>
      </c>
      <c r="W74">
        <v>90</v>
      </c>
      <c r="X74">
        <v>70</v>
      </c>
      <c r="Y74">
        <v>70</v>
      </c>
      <c r="Z74">
        <v>170</v>
      </c>
      <c r="AA74">
        <v>210</v>
      </c>
      <c r="AB74">
        <v>170</v>
      </c>
      <c r="AC74">
        <v>90</v>
      </c>
      <c r="AD74">
        <v>30</v>
      </c>
      <c r="AE74">
        <v>30</v>
      </c>
      <c r="AF74">
        <v>20</v>
      </c>
      <c r="AG74">
        <v>40</v>
      </c>
      <c r="AH74">
        <v>140</v>
      </c>
      <c r="AI74">
        <v>170</v>
      </c>
      <c r="AJ74">
        <v>210</v>
      </c>
      <c r="AK74">
        <v>90</v>
      </c>
      <c r="AL74">
        <v>170</v>
      </c>
      <c r="AM74">
        <v>170</v>
      </c>
      <c r="AN74">
        <v>210</v>
      </c>
      <c r="AO74">
        <v>110</v>
      </c>
      <c r="AP74">
        <v>30</v>
      </c>
      <c r="AQ74">
        <v>10</v>
      </c>
      <c r="AR74">
        <v>40</v>
      </c>
      <c r="AS74">
        <v>70</v>
      </c>
      <c r="AT74">
        <v>140</v>
      </c>
      <c r="AU74">
        <v>90</v>
      </c>
      <c r="AV74">
        <v>170</v>
      </c>
      <c r="AW74">
        <v>390</v>
      </c>
      <c r="AX74">
        <v>320</v>
      </c>
      <c r="AY74">
        <v>140</v>
      </c>
      <c r="AZ74">
        <v>140</v>
      </c>
      <c r="BA74">
        <v>140</v>
      </c>
      <c r="BB74">
        <v>90</v>
      </c>
      <c r="BC74">
        <v>50</v>
      </c>
      <c r="BD74">
        <v>70</v>
      </c>
      <c r="BE74">
        <v>110</v>
      </c>
      <c r="BF74">
        <v>260</v>
      </c>
      <c r="BG74">
        <v>110</v>
      </c>
      <c r="BH74">
        <v>140</v>
      </c>
      <c r="BI74" s="9">
        <f>AVERAGE(keyword_stats[[#This Row],[Searches: Apr 2015]:[Searches: Mar 2016]])</f>
        <v>236.66666666666666</v>
      </c>
      <c r="BJ74" s="9">
        <f>AVERAGE(keyword_stats[[#This Row],[Searches: Apr 2016]:[Searches: Mar 2017]])</f>
        <v>112.5</v>
      </c>
      <c r="BK74" s="9">
        <f>AVERAGE(keyword_stats[[#This Row],[Searches: Apr 2017]:[Searches: Mar 2018]])</f>
        <v>108.33333333333333</v>
      </c>
      <c r="BL74" s="9">
        <f>AVERAGE(keyword_stats[[#This Row],[Searches: Apr 2018]:[Searches: Mar 2019]])</f>
        <v>163.33333333333334</v>
      </c>
      <c r="BM74" s="9">
        <f>SUM(keyword_stats[[#This Row],[Searches: Apr 2018]:[Searches: Mar 2019]])</f>
        <v>1960</v>
      </c>
      <c r="BN74" s="9">
        <f>keyword_stats[[#This Row],[R1]]-keyword_stats[[#This Row],[R4]]</f>
        <v>-73.333333333333314</v>
      </c>
      <c r="BO74" s="9" t="str">
        <f>INDEX('keyword-forecasts'!G:K,MATCH(keyword_stats[[#This Row],[Keyword]],'keyword-forecasts'!K:K,0),1)</f>
        <v>Calzedonia</v>
      </c>
    </row>
    <row r="75" spans="1:67" x14ac:dyDescent="0.25">
      <c r="A75" t="s">
        <v>189</v>
      </c>
      <c r="B75" t="s">
        <v>15</v>
      </c>
      <c r="D75" s="8">
        <v>1000</v>
      </c>
      <c r="E75" t="s">
        <v>17</v>
      </c>
      <c r="F75">
        <v>83</v>
      </c>
      <c r="G75">
        <v>0.34</v>
      </c>
      <c r="H75">
        <v>2.12</v>
      </c>
      <c r="M75">
        <v>140</v>
      </c>
      <c r="N75">
        <v>720</v>
      </c>
      <c r="O75">
        <v>1900</v>
      </c>
      <c r="P75">
        <v>5400</v>
      </c>
      <c r="Q75">
        <v>720</v>
      </c>
      <c r="R75">
        <v>90</v>
      </c>
      <c r="S75">
        <v>110</v>
      </c>
      <c r="T75">
        <v>140</v>
      </c>
      <c r="U75">
        <v>170</v>
      </c>
      <c r="V75">
        <v>210</v>
      </c>
      <c r="W75">
        <v>170</v>
      </c>
      <c r="X75">
        <v>320</v>
      </c>
      <c r="Y75">
        <v>480</v>
      </c>
      <c r="Z75">
        <v>720</v>
      </c>
      <c r="AA75">
        <v>1300</v>
      </c>
      <c r="AB75">
        <v>1300</v>
      </c>
      <c r="AC75">
        <v>1000</v>
      </c>
      <c r="AD75">
        <v>590</v>
      </c>
      <c r="AE75">
        <v>390</v>
      </c>
      <c r="AF75">
        <v>140</v>
      </c>
      <c r="AG75">
        <v>90</v>
      </c>
      <c r="AH75">
        <v>320</v>
      </c>
      <c r="AI75">
        <v>480</v>
      </c>
      <c r="AJ75">
        <v>1000</v>
      </c>
      <c r="AK75">
        <v>6600</v>
      </c>
      <c r="AL75">
        <v>2900</v>
      </c>
      <c r="AM75">
        <v>1000</v>
      </c>
      <c r="AN75">
        <v>880</v>
      </c>
      <c r="AO75">
        <v>720</v>
      </c>
      <c r="AP75">
        <v>590</v>
      </c>
      <c r="AQ75">
        <v>720</v>
      </c>
      <c r="AR75">
        <v>720</v>
      </c>
      <c r="AS75">
        <v>320</v>
      </c>
      <c r="AT75">
        <v>90</v>
      </c>
      <c r="AU75">
        <v>390</v>
      </c>
      <c r="AV75">
        <v>880</v>
      </c>
      <c r="AW75">
        <v>720</v>
      </c>
      <c r="AX75">
        <v>1300</v>
      </c>
      <c r="AY75">
        <v>1300</v>
      </c>
      <c r="AZ75">
        <v>2400</v>
      </c>
      <c r="BA75">
        <v>5400</v>
      </c>
      <c r="BB75">
        <v>390</v>
      </c>
      <c r="BC75">
        <v>320</v>
      </c>
      <c r="BD75">
        <v>210</v>
      </c>
      <c r="BE75">
        <v>210</v>
      </c>
      <c r="BF75">
        <v>390</v>
      </c>
      <c r="BG75">
        <v>590</v>
      </c>
      <c r="BH75">
        <v>880</v>
      </c>
      <c r="BI75" s="9">
        <f>AVERAGE(keyword_stats[[#This Row],[Searches: Apr 2015]:[Searches: Mar 2016]])</f>
        <v>840.83333333333337</v>
      </c>
      <c r="BJ75" s="9">
        <f>AVERAGE(keyword_stats[[#This Row],[Searches: Apr 2016]:[Searches: Mar 2017]])</f>
        <v>650.83333333333337</v>
      </c>
      <c r="BK75" s="9">
        <f>AVERAGE(keyword_stats[[#This Row],[Searches: Apr 2017]:[Searches: Mar 2018]])</f>
        <v>1317.5</v>
      </c>
      <c r="BL75" s="9">
        <f>AVERAGE(keyword_stats[[#This Row],[Searches: Apr 2018]:[Searches: Mar 2019]])</f>
        <v>1175.8333333333333</v>
      </c>
      <c r="BM75" s="9">
        <f>SUM(keyword_stats[[#This Row],[Searches: Apr 2018]:[Searches: Mar 2019]])</f>
        <v>14110</v>
      </c>
      <c r="BN75" s="9">
        <f>keyword_stats[[#This Row],[R1]]-keyword_stats[[#This Row],[R4]]</f>
        <v>334.99999999999989</v>
      </c>
      <c r="BO75" s="9" t="str">
        <f>INDEX('keyword-forecasts'!G:K,MATCH(keyword_stats[[#This Row],[Keyword]],'keyword-forecasts'!K:K,0),1)</f>
        <v>Calzedonia Stroje</v>
      </c>
    </row>
    <row r="76" spans="1:67" x14ac:dyDescent="0.25">
      <c r="A76" t="s">
        <v>190</v>
      </c>
      <c r="B76" t="s">
        <v>15</v>
      </c>
      <c r="D76" s="8">
        <v>8100</v>
      </c>
      <c r="E76" t="s">
        <v>17</v>
      </c>
      <c r="F76">
        <v>100</v>
      </c>
      <c r="G76">
        <v>0.39</v>
      </c>
      <c r="H76">
        <v>2.4500000000000002</v>
      </c>
      <c r="M76">
        <v>4400</v>
      </c>
      <c r="N76">
        <v>8100</v>
      </c>
      <c r="O76">
        <v>9900</v>
      </c>
      <c r="P76">
        <v>6600</v>
      </c>
      <c r="Q76">
        <v>4400</v>
      </c>
      <c r="R76">
        <v>720</v>
      </c>
      <c r="S76">
        <v>260</v>
      </c>
      <c r="T76">
        <v>260</v>
      </c>
      <c r="U76">
        <v>170</v>
      </c>
      <c r="V76">
        <v>880</v>
      </c>
      <c r="W76">
        <v>1900</v>
      </c>
      <c r="X76">
        <v>2400</v>
      </c>
      <c r="Y76">
        <v>1600</v>
      </c>
      <c r="Z76">
        <v>8100</v>
      </c>
      <c r="AA76">
        <v>22200</v>
      </c>
      <c r="AB76">
        <v>18100</v>
      </c>
      <c r="AC76">
        <v>4400</v>
      </c>
      <c r="AD76">
        <v>480</v>
      </c>
      <c r="AE76">
        <v>390</v>
      </c>
      <c r="AF76">
        <v>390</v>
      </c>
      <c r="AG76">
        <v>590</v>
      </c>
      <c r="AH76">
        <v>1000</v>
      </c>
      <c r="AI76">
        <v>880</v>
      </c>
      <c r="AJ76">
        <v>1000</v>
      </c>
      <c r="AK76">
        <v>1000</v>
      </c>
      <c r="AL76">
        <v>22200</v>
      </c>
      <c r="AM76">
        <v>22200</v>
      </c>
      <c r="AN76">
        <v>22200</v>
      </c>
      <c r="AO76">
        <v>8100</v>
      </c>
      <c r="AP76">
        <v>390</v>
      </c>
      <c r="AQ76">
        <v>320</v>
      </c>
      <c r="AR76">
        <v>390</v>
      </c>
      <c r="AS76">
        <v>480</v>
      </c>
      <c r="AT76">
        <v>2400</v>
      </c>
      <c r="AU76">
        <v>1300</v>
      </c>
      <c r="AV76">
        <v>880</v>
      </c>
      <c r="AW76">
        <v>3600</v>
      </c>
      <c r="AX76">
        <v>27100</v>
      </c>
      <c r="AY76">
        <v>22200</v>
      </c>
      <c r="AZ76">
        <v>27100</v>
      </c>
      <c r="BA76">
        <v>5400</v>
      </c>
      <c r="BB76">
        <v>720</v>
      </c>
      <c r="BC76">
        <v>720</v>
      </c>
      <c r="BD76">
        <v>720</v>
      </c>
      <c r="BE76">
        <v>590</v>
      </c>
      <c r="BF76">
        <v>1300</v>
      </c>
      <c r="BG76">
        <v>1300</v>
      </c>
      <c r="BH76">
        <v>3600</v>
      </c>
      <c r="BI76" s="9">
        <f>AVERAGE(keyword_stats[[#This Row],[Searches: Apr 2015]:[Searches: Mar 2016]])</f>
        <v>3332.5</v>
      </c>
      <c r="BJ76" s="9">
        <f>AVERAGE(keyword_stats[[#This Row],[Searches: Apr 2016]:[Searches: Mar 2017]])</f>
        <v>4927.5</v>
      </c>
      <c r="BK76" s="9">
        <f>AVERAGE(keyword_stats[[#This Row],[Searches: Apr 2017]:[Searches: Mar 2018]])</f>
        <v>6821.666666666667</v>
      </c>
      <c r="BL76" s="9">
        <f>AVERAGE(keyword_stats[[#This Row],[Searches: Apr 2018]:[Searches: Mar 2019]])</f>
        <v>7862.5</v>
      </c>
      <c r="BM76" s="9">
        <f>SUM(keyword_stats[[#This Row],[Searches: Apr 2018]:[Searches: Mar 2019]])</f>
        <v>94350</v>
      </c>
      <c r="BN76" s="9">
        <f>keyword_stats[[#This Row],[R1]]-keyword_stats[[#This Row],[R4]]</f>
        <v>4530</v>
      </c>
      <c r="BO76" s="9" t="str">
        <f>INDEX('keyword-forecasts'!G:K,MATCH(keyword_stats[[#This Row],[Keyword]],'keyword-forecasts'!K:K,0),1)</f>
        <v>Calzedonia</v>
      </c>
    </row>
    <row r="77" spans="1:67" x14ac:dyDescent="0.25">
      <c r="A77" t="s">
        <v>191</v>
      </c>
      <c r="B77" t="s">
        <v>15</v>
      </c>
      <c r="D77" s="8">
        <v>10</v>
      </c>
      <c r="E77" t="s">
        <v>17</v>
      </c>
      <c r="F77">
        <v>71</v>
      </c>
      <c r="M77">
        <v>0</v>
      </c>
      <c r="N77">
        <v>10</v>
      </c>
      <c r="O77">
        <v>0</v>
      </c>
      <c r="P77">
        <v>0</v>
      </c>
      <c r="Q77">
        <v>10</v>
      </c>
      <c r="R77">
        <v>10</v>
      </c>
      <c r="S77">
        <v>0</v>
      </c>
      <c r="T77">
        <v>10</v>
      </c>
      <c r="U77">
        <v>10</v>
      </c>
      <c r="V77">
        <v>140</v>
      </c>
      <c r="W77">
        <v>480</v>
      </c>
      <c r="X77">
        <v>1600</v>
      </c>
      <c r="Y77">
        <v>3600</v>
      </c>
      <c r="Z77">
        <v>1900</v>
      </c>
      <c r="AA77">
        <v>1000</v>
      </c>
      <c r="AB77">
        <v>2900</v>
      </c>
      <c r="AC77">
        <v>3600</v>
      </c>
      <c r="AD77">
        <v>1600</v>
      </c>
      <c r="AE77">
        <v>210</v>
      </c>
      <c r="AF77">
        <v>210</v>
      </c>
      <c r="AG77">
        <v>70</v>
      </c>
      <c r="AH77">
        <v>110</v>
      </c>
      <c r="AI77">
        <v>50</v>
      </c>
      <c r="AJ77">
        <v>40</v>
      </c>
      <c r="AK77">
        <v>70</v>
      </c>
      <c r="AL77">
        <v>140</v>
      </c>
      <c r="AM77">
        <v>140</v>
      </c>
      <c r="AN77">
        <v>110</v>
      </c>
      <c r="AO77">
        <v>70</v>
      </c>
      <c r="AP77">
        <v>20</v>
      </c>
      <c r="AQ77">
        <v>20</v>
      </c>
      <c r="AR77">
        <v>20</v>
      </c>
      <c r="AS77">
        <v>10</v>
      </c>
      <c r="AT77">
        <v>10</v>
      </c>
      <c r="AU77">
        <v>10</v>
      </c>
      <c r="AV77">
        <v>10</v>
      </c>
      <c r="AW77">
        <v>30</v>
      </c>
      <c r="AX77">
        <v>20</v>
      </c>
      <c r="AY77">
        <v>20</v>
      </c>
      <c r="AZ77">
        <v>10</v>
      </c>
      <c r="BA77">
        <v>20</v>
      </c>
      <c r="BB77">
        <v>10</v>
      </c>
      <c r="BC77">
        <v>10</v>
      </c>
      <c r="BD77">
        <v>10</v>
      </c>
      <c r="BE77">
        <v>0</v>
      </c>
      <c r="BF77">
        <v>10</v>
      </c>
      <c r="BG77">
        <v>0</v>
      </c>
      <c r="BH77">
        <v>10</v>
      </c>
      <c r="BI77" s="9">
        <f>AVERAGE(keyword_stats[[#This Row],[Searches: Apr 2015]:[Searches: Mar 2016]])</f>
        <v>189.16666666666666</v>
      </c>
      <c r="BJ77" s="9">
        <f>AVERAGE(keyword_stats[[#This Row],[Searches: Apr 2016]:[Searches: Mar 2017]])</f>
        <v>1274.1666666666667</v>
      </c>
      <c r="BK77" s="9">
        <f>AVERAGE(keyword_stats[[#This Row],[Searches: Apr 2017]:[Searches: Mar 2018]])</f>
        <v>52.5</v>
      </c>
      <c r="BL77" s="9">
        <f>AVERAGE(keyword_stats[[#This Row],[Searches: Apr 2018]:[Searches: Mar 2019]])</f>
        <v>12.5</v>
      </c>
      <c r="BM77" s="9">
        <f>SUM(keyword_stats[[#This Row],[Searches: Apr 2018]:[Searches: Mar 2019]])</f>
        <v>150</v>
      </c>
      <c r="BN77" s="9">
        <f>keyword_stats[[#This Row],[R1]]-keyword_stats[[#This Row],[R4]]</f>
        <v>-176.66666666666666</v>
      </c>
      <c r="BO77" s="9" t="str">
        <f>INDEX('keyword-forecasts'!G:K,MATCH(keyword_stats[[#This Row],[Keyword]],'keyword-forecasts'!K:K,0),1)</f>
        <v>Calzedonia Stroje</v>
      </c>
    </row>
    <row r="78" spans="1:67" x14ac:dyDescent="0.25">
      <c r="A78" t="s">
        <v>192</v>
      </c>
      <c r="B78" t="s">
        <v>15</v>
      </c>
      <c r="D78" s="8">
        <v>10</v>
      </c>
      <c r="E78" t="s">
        <v>17</v>
      </c>
      <c r="F78">
        <v>100</v>
      </c>
      <c r="M78">
        <v>170</v>
      </c>
      <c r="N78">
        <v>320</v>
      </c>
      <c r="O78">
        <v>390</v>
      </c>
      <c r="P78">
        <v>480</v>
      </c>
      <c r="Q78">
        <v>210</v>
      </c>
      <c r="R78">
        <v>20</v>
      </c>
      <c r="S78">
        <v>20</v>
      </c>
      <c r="T78">
        <v>10</v>
      </c>
      <c r="U78">
        <v>20</v>
      </c>
      <c r="V78">
        <v>70</v>
      </c>
      <c r="W78">
        <v>70</v>
      </c>
      <c r="X78">
        <v>110</v>
      </c>
      <c r="Y78">
        <v>170</v>
      </c>
      <c r="Z78">
        <v>260</v>
      </c>
      <c r="AA78">
        <v>590</v>
      </c>
      <c r="AB78">
        <v>720</v>
      </c>
      <c r="AC78">
        <v>390</v>
      </c>
      <c r="AD78">
        <v>110</v>
      </c>
      <c r="AE78">
        <v>70</v>
      </c>
      <c r="AF78">
        <v>50</v>
      </c>
      <c r="AG78">
        <v>70</v>
      </c>
      <c r="AH78">
        <v>170</v>
      </c>
      <c r="AI78">
        <v>140</v>
      </c>
      <c r="AJ78">
        <v>70</v>
      </c>
      <c r="AK78">
        <v>90</v>
      </c>
      <c r="AL78">
        <v>260</v>
      </c>
      <c r="AM78">
        <v>260</v>
      </c>
      <c r="AN78">
        <v>210</v>
      </c>
      <c r="AO78">
        <v>90</v>
      </c>
      <c r="AP78">
        <v>30</v>
      </c>
      <c r="AQ78">
        <v>20</v>
      </c>
      <c r="AR78">
        <v>40</v>
      </c>
      <c r="AS78">
        <v>10</v>
      </c>
      <c r="AT78">
        <v>50</v>
      </c>
      <c r="AU78">
        <v>140</v>
      </c>
      <c r="AV78">
        <v>90</v>
      </c>
      <c r="AW78">
        <v>50</v>
      </c>
      <c r="AX78">
        <v>20</v>
      </c>
      <c r="AY78">
        <v>10</v>
      </c>
      <c r="AZ78">
        <v>10</v>
      </c>
      <c r="BA78">
        <v>10</v>
      </c>
      <c r="BB78">
        <v>10</v>
      </c>
      <c r="BC78">
        <v>10</v>
      </c>
      <c r="BD78">
        <v>10</v>
      </c>
      <c r="BE78">
        <v>0</v>
      </c>
      <c r="BF78">
        <v>10</v>
      </c>
      <c r="BG78">
        <v>10</v>
      </c>
      <c r="BH78">
        <v>10</v>
      </c>
      <c r="BI78" s="9">
        <f>AVERAGE(keyword_stats[[#This Row],[Searches: Apr 2015]:[Searches: Mar 2016]])</f>
        <v>157.5</v>
      </c>
      <c r="BJ78" s="9">
        <f>AVERAGE(keyword_stats[[#This Row],[Searches: Apr 2016]:[Searches: Mar 2017]])</f>
        <v>234.16666666666666</v>
      </c>
      <c r="BK78" s="9">
        <f>AVERAGE(keyword_stats[[#This Row],[Searches: Apr 2017]:[Searches: Mar 2018]])</f>
        <v>107.5</v>
      </c>
      <c r="BL78" s="9">
        <f>AVERAGE(keyword_stats[[#This Row],[Searches: Apr 2018]:[Searches: Mar 2019]])</f>
        <v>13.333333333333334</v>
      </c>
      <c r="BM78" s="9">
        <f>SUM(keyword_stats[[#This Row],[Searches: Apr 2018]:[Searches: Mar 2019]])</f>
        <v>160</v>
      </c>
      <c r="BN78" s="9">
        <f>keyword_stats[[#This Row],[R1]]-keyword_stats[[#This Row],[R4]]</f>
        <v>-144.16666666666666</v>
      </c>
      <c r="BO78" s="9" t="str">
        <f>INDEX('keyword-forecasts'!G:K,MATCH(keyword_stats[[#This Row],[Keyword]],'keyword-forecasts'!K:K,0),1)</f>
        <v>Calzedonia Stroje</v>
      </c>
    </row>
    <row r="79" spans="1:67" x14ac:dyDescent="0.25">
      <c r="A79" t="s">
        <v>193</v>
      </c>
      <c r="B79" t="s">
        <v>15</v>
      </c>
      <c r="D79" s="8">
        <v>10</v>
      </c>
      <c r="E79" t="s">
        <v>16</v>
      </c>
      <c r="F79">
        <v>38</v>
      </c>
      <c r="M79">
        <v>20</v>
      </c>
      <c r="N79">
        <v>30</v>
      </c>
      <c r="O79">
        <v>40</v>
      </c>
      <c r="P79">
        <v>50</v>
      </c>
      <c r="Q79">
        <v>30</v>
      </c>
      <c r="R79">
        <v>10</v>
      </c>
      <c r="S79">
        <v>10</v>
      </c>
      <c r="T79">
        <v>10</v>
      </c>
      <c r="U79">
        <v>10</v>
      </c>
      <c r="V79">
        <v>10</v>
      </c>
      <c r="W79">
        <v>10</v>
      </c>
      <c r="X79">
        <v>10</v>
      </c>
      <c r="Y79">
        <v>10</v>
      </c>
      <c r="Z79">
        <v>20</v>
      </c>
      <c r="AA79">
        <v>30</v>
      </c>
      <c r="AB79">
        <v>20</v>
      </c>
      <c r="AC79">
        <v>20</v>
      </c>
      <c r="AD79">
        <v>10</v>
      </c>
      <c r="AE79">
        <v>10</v>
      </c>
      <c r="AF79">
        <v>10</v>
      </c>
      <c r="AG79">
        <v>20</v>
      </c>
      <c r="AH79">
        <v>20</v>
      </c>
      <c r="AI79">
        <v>10</v>
      </c>
      <c r="AJ79">
        <v>10</v>
      </c>
      <c r="AK79">
        <v>10</v>
      </c>
      <c r="AL79">
        <v>30</v>
      </c>
      <c r="AM79">
        <v>30</v>
      </c>
      <c r="AN79">
        <v>40</v>
      </c>
      <c r="AO79">
        <v>50</v>
      </c>
      <c r="AP79">
        <v>30</v>
      </c>
      <c r="AQ79">
        <v>40</v>
      </c>
      <c r="AR79">
        <v>50</v>
      </c>
      <c r="AS79">
        <v>30</v>
      </c>
      <c r="AT79">
        <v>30</v>
      </c>
      <c r="AU79">
        <v>50</v>
      </c>
      <c r="AV79">
        <v>20</v>
      </c>
      <c r="AW79">
        <v>20</v>
      </c>
      <c r="AX79">
        <v>10</v>
      </c>
      <c r="AY79">
        <v>30</v>
      </c>
      <c r="AZ79">
        <v>20</v>
      </c>
      <c r="BA79">
        <v>30</v>
      </c>
      <c r="BB79">
        <v>10</v>
      </c>
      <c r="BC79">
        <v>10</v>
      </c>
      <c r="BD79">
        <v>10</v>
      </c>
      <c r="BE79">
        <v>10</v>
      </c>
      <c r="BF79">
        <v>10</v>
      </c>
      <c r="BG79">
        <v>10</v>
      </c>
      <c r="BH79">
        <v>10</v>
      </c>
      <c r="BI79" s="9">
        <f>AVERAGE(keyword_stats[[#This Row],[Searches: Apr 2015]:[Searches: Mar 2016]])</f>
        <v>20</v>
      </c>
      <c r="BJ79" s="9">
        <f>AVERAGE(keyword_stats[[#This Row],[Searches: Apr 2016]:[Searches: Mar 2017]])</f>
        <v>15.833333333333334</v>
      </c>
      <c r="BK79" s="9">
        <f>AVERAGE(keyword_stats[[#This Row],[Searches: Apr 2017]:[Searches: Mar 2018]])</f>
        <v>34.166666666666664</v>
      </c>
      <c r="BL79" s="9">
        <f>AVERAGE(keyword_stats[[#This Row],[Searches: Apr 2018]:[Searches: Mar 2019]])</f>
        <v>15</v>
      </c>
      <c r="BM79" s="9">
        <f>SUM(keyword_stats[[#This Row],[Searches: Apr 2018]:[Searches: Mar 2019]])</f>
        <v>180</v>
      </c>
      <c r="BN79" s="9">
        <f>keyword_stats[[#This Row],[R1]]-keyword_stats[[#This Row],[R4]]</f>
        <v>-5</v>
      </c>
      <c r="BO79" s="9" t="str">
        <f>INDEX('keyword-forecasts'!G:K,MATCH(keyword_stats[[#This Row],[Keyword]],'keyword-forecasts'!K:K,0),1)</f>
        <v>Calzedonia</v>
      </c>
    </row>
    <row r="80" spans="1:67" x14ac:dyDescent="0.25">
      <c r="A80" t="s">
        <v>194</v>
      </c>
      <c r="B80" t="s">
        <v>15</v>
      </c>
      <c r="D80" s="8">
        <v>10</v>
      </c>
      <c r="E80" t="s">
        <v>17</v>
      </c>
      <c r="F80">
        <v>100</v>
      </c>
      <c r="G80">
        <v>0.31</v>
      </c>
      <c r="H80">
        <v>1.17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10</v>
      </c>
      <c r="V80">
        <v>0</v>
      </c>
      <c r="W80">
        <v>0</v>
      </c>
      <c r="X80">
        <v>0</v>
      </c>
      <c r="Y80">
        <v>0</v>
      </c>
      <c r="Z80">
        <v>0</v>
      </c>
      <c r="AA80">
        <v>10</v>
      </c>
      <c r="AB80">
        <v>10</v>
      </c>
      <c r="AC80">
        <v>10</v>
      </c>
      <c r="AD80">
        <v>10</v>
      </c>
      <c r="AE80">
        <v>10</v>
      </c>
      <c r="AF80">
        <v>10</v>
      </c>
      <c r="AG80">
        <v>10</v>
      </c>
      <c r="AH80">
        <v>10</v>
      </c>
      <c r="AI80">
        <v>10</v>
      </c>
      <c r="AJ80">
        <v>10</v>
      </c>
      <c r="AK80">
        <v>10</v>
      </c>
      <c r="AL80">
        <v>10</v>
      </c>
      <c r="AM80">
        <v>20</v>
      </c>
      <c r="AN80">
        <v>20</v>
      </c>
      <c r="AO80">
        <v>10</v>
      </c>
      <c r="AP80">
        <v>10</v>
      </c>
      <c r="AQ80">
        <v>10</v>
      </c>
      <c r="AR80">
        <v>10</v>
      </c>
      <c r="AS80">
        <v>10</v>
      </c>
      <c r="AT80">
        <v>10</v>
      </c>
      <c r="AU80">
        <v>10</v>
      </c>
      <c r="AV80">
        <v>10</v>
      </c>
      <c r="AW80">
        <v>10</v>
      </c>
      <c r="AX80">
        <v>20</v>
      </c>
      <c r="AY80">
        <v>20</v>
      </c>
      <c r="AZ80">
        <v>20</v>
      </c>
      <c r="BA80">
        <v>10</v>
      </c>
      <c r="BB80">
        <v>10</v>
      </c>
      <c r="BC80">
        <v>10</v>
      </c>
      <c r="BD80">
        <v>10</v>
      </c>
      <c r="BE80">
        <v>10</v>
      </c>
      <c r="BF80">
        <v>10</v>
      </c>
      <c r="BG80">
        <v>10</v>
      </c>
      <c r="BH80">
        <v>10</v>
      </c>
      <c r="BI80" s="9">
        <f>AVERAGE(keyword_stats[[#This Row],[Searches: Apr 2015]:[Searches: Mar 2016]])</f>
        <v>0.83333333333333337</v>
      </c>
      <c r="BJ80" s="9">
        <f>AVERAGE(keyword_stats[[#This Row],[Searches: Apr 2016]:[Searches: Mar 2017]])</f>
        <v>8.3333333333333339</v>
      </c>
      <c r="BK80" s="9">
        <f>AVERAGE(keyword_stats[[#This Row],[Searches: Apr 2017]:[Searches: Mar 2018]])</f>
        <v>11.666666666666666</v>
      </c>
      <c r="BL80" s="9">
        <f>AVERAGE(keyword_stats[[#This Row],[Searches: Apr 2018]:[Searches: Mar 2019]])</f>
        <v>12.5</v>
      </c>
      <c r="BM80" s="9">
        <f>SUM(keyword_stats[[#This Row],[Searches: Apr 2018]:[Searches: Mar 2019]])</f>
        <v>150</v>
      </c>
      <c r="BN80" s="9">
        <f>keyword_stats[[#This Row],[R1]]-keyword_stats[[#This Row],[R4]]</f>
        <v>11.666666666666666</v>
      </c>
      <c r="BO80" s="9" t="str">
        <f>INDEX('keyword-forecasts'!G:K,MATCH(keyword_stats[[#This Row],[Keyword]],'keyword-forecasts'!K:K,0),1)</f>
        <v>Stroje Kąpielowe</v>
      </c>
    </row>
    <row r="81" spans="1:67" x14ac:dyDescent="0.25">
      <c r="A81" t="s">
        <v>195</v>
      </c>
      <c r="B81" t="s">
        <v>15</v>
      </c>
      <c r="D81" s="8">
        <v>10</v>
      </c>
      <c r="E81" t="s">
        <v>17</v>
      </c>
      <c r="F81">
        <v>100</v>
      </c>
      <c r="G81">
        <v>0.18</v>
      </c>
      <c r="H81">
        <v>0.54</v>
      </c>
      <c r="M81">
        <v>10</v>
      </c>
      <c r="N81">
        <v>10</v>
      </c>
      <c r="O81">
        <v>10</v>
      </c>
      <c r="P81">
        <v>10</v>
      </c>
      <c r="Q81">
        <v>10</v>
      </c>
      <c r="R81">
        <v>10</v>
      </c>
      <c r="S81">
        <v>10</v>
      </c>
      <c r="T81">
        <v>10</v>
      </c>
      <c r="U81">
        <v>0</v>
      </c>
      <c r="V81">
        <v>10</v>
      </c>
      <c r="W81">
        <v>10</v>
      </c>
      <c r="X81">
        <v>0</v>
      </c>
      <c r="Y81">
        <v>10</v>
      </c>
      <c r="Z81">
        <v>10</v>
      </c>
      <c r="AA81">
        <v>10</v>
      </c>
      <c r="AB81">
        <v>20</v>
      </c>
      <c r="AC81">
        <v>10</v>
      </c>
      <c r="AD81">
        <v>10</v>
      </c>
      <c r="AE81">
        <v>10</v>
      </c>
      <c r="AF81">
        <v>0</v>
      </c>
      <c r="AG81">
        <v>10</v>
      </c>
      <c r="AH81">
        <v>10</v>
      </c>
      <c r="AI81">
        <v>0</v>
      </c>
      <c r="AJ81">
        <v>0</v>
      </c>
      <c r="AK81">
        <v>0</v>
      </c>
      <c r="AL81">
        <v>0</v>
      </c>
      <c r="AM81">
        <v>10</v>
      </c>
      <c r="AN81">
        <v>10</v>
      </c>
      <c r="AO81">
        <v>10</v>
      </c>
      <c r="AP81">
        <v>0</v>
      </c>
      <c r="AQ81">
        <v>10</v>
      </c>
      <c r="AR81">
        <v>0</v>
      </c>
      <c r="AS81">
        <v>0</v>
      </c>
      <c r="AT81">
        <v>10</v>
      </c>
      <c r="AU81">
        <v>0</v>
      </c>
      <c r="AV81">
        <v>0</v>
      </c>
      <c r="AW81">
        <v>0</v>
      </c>
      <c r="AX81">
        <v>10</v>
      </c>
      <c r="AY81">
        <v>10</v>
      </c>
      <c r="AZ81">
        <v>10</v>
      </c>
      <c r="BA81">
        <v>10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10</v>
      </c>
      <c r="BH81">
        <v>10</v>
      </c>
      <c r="BI81" s="9">
        <f>AVERAGE(keyword_stats[[#This Row],[Searches: Apr 2015]:[Searches: Mar 2016]])</f>
        <v>8.3333333333333339</v>
      </c>
      <c r="BJ81" s="9">
        <f>AVERAGE(keyword_stats[[#This Row],[Searches: Apr 2016]:[Searches: Mar 2017]])</f>
        <v>8.3333333333333339</v>
      </c>
      <c r="BK81" s="9">
        <f>AVERAGE(keyword_stats[[#This Row],[Searches: Apr 2017]:[Searches: Mar 2018]])</f>
        <v>4.166666666666667</v>
      </c>
      <c r="BL81" s="9">
        <f>AVERAGE(keyword_stats[[#This Row],[Searches: Apr 2018]:[Searches: Mar 2019]])</f>
        <v>5</v>
      </c>
      <c r="BM81" s="9">
        <f>SUM(keyword_stats[[#This Row],[Searches: Apr 2018]:[Searches: Mar 2019]])</f>
        <v>60</v>
      </c>
      <c r="BN81" s="9">
        <f>keyword_stats[[#This Row],[R1]]-keyword_stats[[#This Row],[R4]]</f>
        <v>-3.3333333333333339</v>
      </c>
      <c r="BO81" s="9" t="str">
        <f>INDEX('keyword-forecasts'!G:K,MATCH(keyword_stats[[#This Row],[Keyword]],'keyword-forecasts'!K:K,0),1)</f>
        <v>Strojów Kąpielowych</v>
      </c>
    </row>
    <row r="82" spans="1:67" x14ac:dyDescent="0.25">
      <c r="A82" t="s">
        <v>196</v>
      </c>
      <c r="B82" t="s">
        <v>15</v>
      </c>
      <c r="D82" s="8">
        <v>390</v>
      </c>
      <c r="E82" t="s">
        <v>17</v>
      </c>
      <c r="F82">
        <v>100</v>
      </c>
      <c r="G82">
        <v>0.64</v>
      </c>
      <c r="H82">
        <v>1.23</v>
      </c>
      <c r="M82">
        <v>260</v>
      </c>
      <c r="N82">
        <v>590</v>
      </c>
      <c r="O82">
        <v>320</v>
      </c>
      <c r="P82">
        <v>320</v>
      </c>
      <c r="Q82">
        <v>210</v>
      </c>
      <c r="R82">
        <v>210</v>
      </c>
      <c r="S82">
        <v>320</v>
      </c>
      <c r="T82">
        <v>390</v>
      </c>
      <c r="U82">
        <v>390</v>
      </c>
      <c r="V82">
        <v>480</v>
      </c>
      <c r="W82">
        <v>590</v>
      </c>
      <c r="X82">
        <v>590</v>
      </c>
      <c r="Y82">
        <v>480</v>
      </c>
      <c r="Z82">
        <v>590</v>
      </c>
      <c r="AA82">
        <v>480</v>
      </c>
      <c r="AB82">
        <v>480</v>
      </c>
      <c r="AC82">
        <v>590</v>
      </c>
      <c r="AD82">
        <v>480</v>
      </c>
      <c r="AE82">
        <v>480</v>
      </c>
      <c r="AF82">
        <v>480</v>
      </c>
      <c r="AG82">
        <v>480</v>
      </c>
      <c r="AH82">
        <v>590</v>
      </c>
      <c r="AI82">
        <v>480</v>
      </c>
      <c r="AJ82">
        <v>390</v>
      </c>
      <c r="AK82">
        <v>320</v>
      </c>
      <c r="AL82">
        <v>320</v>
      </c>
      <c r="AM82">
        <v>320</v>
      </c>
      <c r="AN82">
        <v>480</v>
      </c>
      <c r="AO82">
        <v>480</v>
      </c>
      <c r="AP82">
        <v>390</v>
      </c>
      <c r="AQ82">
        <v>320</v>
      </c>
      <c r="AR82">
        <v>480</v>
      </c>
      <c r="AS82">
        <v>590</v>
      </c>
      <c r="AT82">
        <v>480</v>
      </c>
      <c r="AU82">
        <v>480</v>
      </c>
      <c r="AV82">
        <v>390</v>
      </c>
      <c r="AW82">
        <v>390</v>
      </c>
      <c r="AX82">
        <v>390</v>
      </c>
      <c r="AY82">
        <v>390</v>
      </c>
      <c r="AZ82">
        <v>590</v>
      </c>
      <c r="BA82">
        <v>480</v>
      </c>
      <c r="BB82">
        <v>320</v>
      </c>
      <c r="BC82">
        <v>260</v>
      </c>
      <c r="BD82">
        <v>390</v>
      </c>
      <c r="BE82">
        <v>390</v>
      </c>
      <c r="BF82">
        <v>390</v>
      </c>
      <c r="BG82">
        <v>390</v>
      </c>
      <c r="BH82">
        <v>480</v>
      </c>
      <c r="BI82" s="9">
        <f>AVERAGE(keyword_stats[[#This Row],[Searches: Apr 2015]:[Searches: Mar 2016]])</f>
        <v>389.16666666666669</v>
      </c>
      <c r="BJ82" s="9">
        <f>AVERAGE(keyword_stats[[#This Row],[Searches: Apr 2016]:[Searches: Mar 2017]])</f>
        <v>500</v>
      </c>
      <c r="BK82" s="9">
        <f>AVERAGE(keyword_stats[[#This Row],[Searches: Apr 2017]:[Searches: Mar 2018]])</f>
        <v>420.83333333333331</v>
      </c>
      <c r="BL82" s="9">
        <f>AVERAGE(keyword_stats[[#This Row],[Searches: Apr 2018]:[Searches: Mar 2019]])</f>
        <v>405</v>
      </c>
      <c r="BM82" s="9">
        <f>SUM(keyword_stats[[#This Row],[Searches: Apr 2018]:[Searches: Mar 2019]])</f>
        <v>4860</v>
      </c>
      <c r="BN82" s="9">
        <f>keyword_stats[[#This Row],[R1]]-keyword_stats[[#This Row],[R4]]</f>
        <v>15.833333333333314</v>
      </c>
      <c r="BO82" s="9" t="str">
        <f>INDEX('keyword-forecasts'!G:K,MATCH(keyword_stats[[#This Row],[Keyword]],'keyword-forecasts'!K:K,0),1)</f>
        <v>Niezgrupowane słowa kluczowe</v>
      </c>
    </row>
    <row r="83" spans="1:67" x14ac:dyDescent="0.25">
      <c r="A83" t="s">
        <v>198</v>
      </c>
      <c r="B83" t="s">
        <v>15</v>
      </c>
      <c r="D83" s="8">
        <v>90</v>
      </c>
      <c r="E83" t="s">
        <v>17</v>
      </c>
      <c r="F83">
        <v>100</v>
      </c>
      <c r="G83">
        <v>0.39</v>
      </c>
      <c r="H83">
        <v>1.24</v>
      </c>
      <c r="M83">
        <v>90</v>
      </c>
      <c r="N83">
        <v>90</v>
      </c>
      <c r="O83">
        <v>140</v>
      </c>
      <c r="P83">
        <v>140</v>
      </c>
      <c r="Q83">
        <v>40</v>
      </c>
      <c r="R83">
        <v>10</v>
      </c>
      <c r="S83">
        <v>20</v>
      </c>
      <c r="T83">
        <v>10</v>
      </c>
      <c r="U83">
        <v>10</v>
      </c>
      <c r="V83">
        <v>30</v>
      </c>
      <c r="W83">
        <v>40</v>
      </c>
      <c r="X83">
        <v>40</v>
      </c>
      <c r="Y83">
        <v>70</v>
      </c>
      <c r="Z83">
        <v>110</v>
      </c>
      <c r="AA83">
        <v>170</v>
      </c>
      <c r="AB83">
        <v>170</v>
      </c>
      <c r="AC83">
        <v>50</v>
      </c>
      <c r="AD83">
        <v>20</v>
      </c>
      <c r="AE83">
        <v>20</v>
      </c>
      <c r="AF83">
        <v>10</v>
      </c>
      <c r="AG83">
        <v>20</v>
      </c>
      <c r="AH83">
        <v>40</v>
      </c>
      <c r="AI83">
        <v>40</v>
      </c>
      <c r="AJ83">
        <v>70</v>
      </c>
      <c r="AK83">
        <v>50</v>
      </c>
      <c r="AL83">
        <v>170</v>
      </c>
      <c r="AM83">
        <v>170</v>
      </c>
      <c r="AN83">
        <v>140</v>
      </c>
      <c r="AO83">
        <v>30</v>
      </c>
      <c r="AP83">
        <v>10</v>
      </c>
      <c r="AQ83">
        <v>20</v>
      </c>
      <c r="AR83">
        <v>10</v>
      </c>
      <c r="AS83">
        <v>10</v>
      </c>
      <c r="AT83">
        <v>20</v>
      </c>
      <c r="AU83">
        <v>40</v>
      </c>
      <c r="AV83">
        <v>90</v>
      </c>
      <c r="AW83">
        <v>110</v>
      </c>
      <c r="AX83">
        <v>210</v>
      </c>
      <c r="AY83">
        <v>170</v>
      </c>
      <c r="AZ83">
        <v>170</v>
      </c>
      <c r="BA83">
        <v>70</v>
      </c>
      <c r="BB83">
        <v>20</v>
      </c>
      <c r="BC83">
        <v>20</v>
      </c>
      <c r="BD83">
        <v>50</v>
      </c>
      <c r="BE83">
        <v>40</v>
      </c>
      <c r="BF83">
        <v>90</v>
      </c>
      <c r="BG83">
        <v>50</v>
      </c>
      <c r="BH83">
        <v>70</v>
      </c>
      <c r="BI83" s="9">
        <f>AVERAGE(keyword_stats[[#This Row],[Searches: Apr 2015]:[Searches: Mar 2016]])</f>
        <v>55</v>
      </c>
      <c r="BJ83" s="9">
        <f>AVERAGE(keyword_stats[[#This Row],[Searches: Apr 2016]:[Searches: Mar 2017]])</f>
        <v>65.833333333333329</v>
      </c>
      <c r="BK83" s="9">
        <f>AVERAGE(keyword_stats[[#This Row],[Searches: Apr 2017]:[Searches: Mar 2018]])</f>
        <v>63.333333333333336</v>
      </c>
      <c r="BL83" s="9">
        <f>AVERAGE(keyword_stats[[#This Row],[Searches: Apr 2018]:[Searches: Mar 2019]])</f>
        <v>89.166666666666671</v>
      </c>
      <c r="BM83" s="9">
        <f>SUM(keyword_stats[[#This Row],[Searches: Apr 2018]:[Searches: Mar 2019]])</f>
        <v>1070</v>
      </c>
      <c r="BN83" s="9">
        <f>keyword_stats[[#This Row],[R1]]-keyword_stats[[#This Row],[R4]]</f>
        <v>34.166666666666671</v>
      </c>
      <c r="BO83" s="9" t="str">
        <f>INDEX('keyword-forecasts'!G:K,MATCH(keyword_stats[[#This Row],[Keyword]],'keyword-forecasts'!K:K,0),1)</f>
        <v>Stroje Kąpielowe</v>
      </c>
    </row>
    <row r="84" spans="1:67" x14ac:dyDescent="0.25">
      <c r="A84" t="s">
        <v>197</v>
      </c>
      <c r="B84" t="s">
        <v>15</v>
      </c>
      <c r="D84" s="8">
        <v>20</v>
      </c>
      <c r="E84" t="s">
        <v>17</v>
      </c>
      <c r="F84">
        <v>100</v>
      </c>
      <c r="G84">
        <v>0.36</v>
      </c>
      <c r="H84">
        <v>1.52</v>
      </c>
      <c r="M84">
        <v>70</v>
      </c>
      <c r="N84">
        <v>30</v>
      </c>
      <c r="O84">
        <v>50</v>
      </c>
      <c r="P84">
        <v>70</v>
      </c>
      <c r="Q84">
        <v>40</v>
      </c>
      <c r="R84">
        <v>10</v>
      </c>
      <c r="S84">
        <v>10</v>
      </c>
      <c r="T84">
        <v>20</v>
      </c>
      <c r="U84">
        <v>10</v>
      </c>
      <c r="V84">
        <v>10</v>
      </c>
      <c r="W84">
        <v>30</v>
      </c>
      <c r="X84">
        <v>30</v>
      </c>
      <c r="Y84">
        <v>30</v>
      </c>
      <c r="Z84">
        <v>30</v>
      </c>
      <c r="AA84">
        <v>50</v>
      </c>
      <c r="AB84">
        <v>50</v>
      </c>
      <c r="AC84">
        <v>20</v>
      </c>
      <c r="AD84">
        <v>10</v>
      </c>
      <c r="AE84">
        <v>10</v>
      </c>
      <c r="AF84">
        <v>10</v>
      </c>
      <c r="AG84">
        <v>10</v>
      </c>
      <c r="AH84">
        <v>30</v>
      </c>
      <c r="AI84">
        <v>20</v>
      </c>
      <c r="AJ84">
        <v>20</v>
      </c>
      <c r="AK84">
        <v>20</v>
      </c>
      <c r="AL84">
        <v>50</v>
      </c>
      <c r="AM84">
        <v>50</v>
      </c>
      <c r="AN84">
        <v>50</v>
      </c>
      <c r="AO84">
        <v>20</v>
      </c>
      <c r="AP84">
        <v>10</v>
      </c>
      <c r="AQ84">
        <v>10</v>
      </c>
      <c r="AR84">
        <v>10</v>
      </c>
      <c r="AS84">
        <v>10</v>
      </c>
      <c r="AT84">
        <v>30</v>
      </c>
      <c r="AU84">
        <v>20</v>
      </c>
      <c r="AV84">
        <v>20</v>
      </c>
      <c r="AW84">
        <v>10</v>
      </c>
      <c r="AX84">
        <v>40</v>
      </c>
      <c r="AY84">
        <v>40</v>
      </c>
      <c r="AZ84">
        <v>40</v>
      </c>
      <c r="BA84">
        <v>20</v>
      </c>
      <c r="BB84">
        <v>10</v>
      </c>
      <c r="BC84">
        <v>10</v>
      </c>
      <c r="BD84">
        <v>10</v>
      </c>
      <c r="BE84">
        <v>10</v>
      </c>
      <c r="BF84">
        <v>20</v>
      </c>
      <c r="BG84">
        <v>20</v>
      </c>
      <c r="BH84">
        <v>20</v>
      </c>
      <c r="BI84" s="9">
        <f>AVERAGE(keyword_stats[[#This Row],[Searches: Apr 2015]:[Searches: Mar 2016]])</f>
        <v>31.666666666666668</v>
      </c>
      <c r="BJ84" s="9">
        <f>AVERAGE(keyword_stats[[#This Row],[Searches: Apr 2016]:[Searches: Mar 2017]])</f>
        <v>24.166666666666668</v>
      </c>
      <c r="BK84" s="9">
        <f>AVERAGE(keyword_stats[[#This Row],[Searches: Apr 2017]:[Searches: Mar 2018]])</f>
        <v>25</v>
      </c>
      <c r="BL84" s="9">
        <f>AVERAGE(keyword_stats[[#This Row],[Searches: Apr 2018]:[Searches: Mar 2019]])</f>
        <v>20.833333333333332</v>
      </c>
      <c r="BM84" s="9">
        <f>SUM(keyword_stats[[#This Row],[Searches: Apr 2018]:[Searches: Mar 2019]])</f>
        <v>250</v>
      </c>
      <c r="BN84" s="9">
        <f>keyword_stats[[#This Row],[R1]]-keyword_stats[[#This Row],[R4]]</f>
        <v>-10.833333333333336</v>
      </c>
      <c r="BO84" s="9" t="str">
        <f>INDEX('keyword-forecasts'!G:K,MATCH(keyword_stats[[#This Row],[Keyword]],'keyword-forecasts'!K:K,0),1)</f>
        <v>Stroje Kąpielowe</v>
      </c>
    </row>
    <row r="85" spans="1:67" x14ac:dyDescent="0.25">
      <c r="A85" t="s">
        <v>199</v>
      </c>
      <c r="B85" t="s">
        <v>15</v>
      </c>
      <c r="D85" s="8">
        <v>90</v>
      </c>
      <c r="E85" t="s">
        <v>17</v>
      </c>
      <c r="F85">
        <v>94</v>
      </c>
      <c r="G85">
        <v>0.14000000000000001</v>
      </c>
      <c r="H85">
        <v>0.84</v>
      </c>
      <c r="M85">
        <v>40</v>
      </c>
      <c r="N85">
        <v>70</v>
      </c>
      <c r="O85">
        <v>90</v>
      </c>
      <c r="P85">
        <v>110</v>
      </c>
      <c r="Q85">
        <v>30</v>
      </c>
      <c r="R85">
        <v>20</v>
      </c>
      <c r="S85">
        <v>10</v>
      </c>
      <c r="T85">
        <v>10</v>
      </c>
      <c r="U85">
        <v>10</v>
      </c>
      <c r="V85">
        <v>20</v>
      </c>
      <c r="W85">
        <v>30</v>
      </c>
      <c r="X85">
        <v>30</v>
      </c>
      <c r="Y85">
        <v>70</v>
      </c>
      <c r="Z85">
        <v>140</v>
      </c>
      <c r="AA85">
        <v>110</v>
      </c>
      <c r="AB85">
        <v>70</v>
      </c>
      <c r="AC85">
        <v>20</v>
      </c>
      <c r="AD85">
        <v>10</v>
      </c>
      <c r="AE85">
        <v>10</v>
      </c>
      <c r="AF85">
        <v>10</v>
      </c>
      <c r="AG85">
        <v>10</v>
      </c>
      <c r="AH85">
        <v>10</v>
      </c>
      <c r="AI85">
        <v>20</v>
      </c>
      <c r="AJ85">
        <v>50</v>
      </c>
      <c r="AK85">
        <v>50</v>
      </c>
      <c r="AL85">
        <v>140</v>
      </c>
      <c r="AM85">
        <v>140</v>
      </c>
      <c r="AN85">
        <v>30</v>
      </c>
      <c r="AO85">
        <v>20</v>
      </c>
      <c r="AP85">
        <v>10</v>
      </c>
      <c r="AQ85">
        <v>10</v>
      </c>
      <c r="AR85">
        <v>10</v>
      </c>
      <c r="AS85">
        <v>10</v>
      </c>
      <c r="AT85">
        <v>30</v>
      </c>
      <c r="AU85">
        <v>40</v>
      </c>
      <c r="AV85">
        <v>70</v>
      </c>
      <c r="AW85">
        <v>140</v>
      </c>
      <c r="AX85">
        <v>170</v>
      </c>
      <c r="AY85">
        <v>210</v>
      </c>
      <c r="AZ85">
        <v>260</v>
      </c>
      <c r="BA85">
        <v>140</v>
      </c>
      <c r="BB85">
        <v>30</v>
      </c>
      <c r="BC85">
        <v>10</v>
      </c>
      <c r="BD85">
        <v>10</v>
      </c>
      <c r="BE85">
        <v>10</v>
      </c>
      <c r="BF85">
        <v>70</v>
      </c>
      <c r="BG85">
        <v>70</v>
      </c>
      <c r="BH85">
        <v>50</v>
      </c>
      <c r="BI85" s="9">
        <f>AVERAGE(keyword_stats[[#This Row],[Searches: Apr 2015]:[Searches: Mar 2016]])</f>
        <v>39.166666666666664</v>
      </c>
      <c r="BJ85" s="9">
        <f>AVERAGE(keyword_stats[[#This Row],[Searches: Apr 2016]:[Searches: Mar 2017]])</f>
        <v>44.166666666666664</v>
      </c>
      <c r="BK85" s="9">
        <f>AVERAGE(keyword_stats[[#This Row],[Searches: Apr 2017]:[Searches: Mar 2018]])</f>
        <v>46.666666666666664</v>
      </c>
      <c r="BL85" s="9">
        <f>AVERAGE(keyword_stats[[#This Row],[Searches: Apr 2018]:[Searches: Mar 2019]])</f>
        <v>97.5</v>
      </c>
      <c r="BM85" s="9">
        <f>SUM(keyword_stats[[#This Row],[Searches: Apr 2018]:[Searches: Mar 2019]])</f>
        <v>1170</v>
      </c>
      <c r="BN85" s="9">
        <f>keyword_stats[[#This Row],[R1]]-keyword_stats[[#This Row],[R4]]</f>
        <v>58.333333333333336</v>
      </c>
      <c r="BO85" s="9" t="str">
        <f>INDEX('keyword-forecasts'!G:K,MATCH(keyword_stats[[#This Row],[Keyword]],'keyword-forecasts'!K:K,0),1)</f>
        <v>Stroje Kąpielowe</v>
      </c>
    </row>
    <row r="86" spans="1:67" x14ac:dyDescent="0.25">
      <c r="A86" t="s">
        <v>200</v>
      </c>
      <c r="B86" t="s">
        <v>15</v>
      </c>
      <c r="D86" s="8">
        <v>320</v>
      </c>
      <c r="E86" t="s">
        <v>17</v>
      </c>
      <c r="F86">
        <v>68</v>
      </c>
      <c r="G86">
        <v>0.26</v>
      </c>
      <c r="H86">
        <v>0.92</v>
      </c>
      <c r="M86">
        <v>110</v>
      </c>
      <c r="N86">
        <v>260</v>
      </c>
      <c r="O86">
        <v>590</v>
      </c>
      <c r="P86">
        <v>720</v>
      </c>
      <c r="Q86">
        <v>390</v>
      </c>
      <c r="R86">
        <v>30</v>
      </c>
      <c r="S86">
        <v>10</v>
      </c>
      <c r="T86">
        <v>30</v>
      </c>
      <c r="U86">
        <v>20</v>
      </c>
      <c r="V86">
        <v>90</v>
      </c>
      <c r="W86">
        <v>110</v>
      </c>
      <c r="X86">
        <v>140</v>
      </c>
      <c r="Y86">
        <v>170</v>
      </c>
      <c r="Z86">
        <v>260</v>
      </c>
      <c r="AA86">
        <v>880</v>
      </c>
      <c r="AB86">
        <v>880</v>
      </c>
      <c r="AC86">
        <v>480</v>
      </c>
      <c r="AD86">
        <v>90</v>
      </c>
      <c r="AE86">
        <v>20</v>
      </c>
      <c r="AF86">
        <v>20</v>
      </c>
      <c r="AG86">
        <v>30</v>
      </c>
      <c r="AH86">
        <v>50</v>
      </c>
      <c r="AI86">
        <v>70</v>
      </c>
      <c r="AJ86">
        <v>90</v>
      </c>
      <c r="AK86">
        <v>140</v>
      </c>
      <c r="AL86">
        <v>590</v>
      </c>
      <c r="AM86">
        <v>1000</v>
      </c>
      <c r="AN86">
        <v>1000</v>
      </c>
      <c r="AO86">
        <v>480</v>
      </c>
      <c r="AP86">
        <v>110</v>
      </c>
      <c r="AQ86">
        <v>50</v>
      </c>
      <c r="AR86">
        <v>30</v>
      </c>
      <c r="AS86">
        <v>50</v>
      </c>
      <c r="AT86">
        <v>70</v>
      </c>
      <c r="AU86">
        <v>140</v>
      </c>
      <c r="AV86">
        <v>210</v>
      </c>
      <c r="AW86">
        <v>260</v>
      </c>
      <c r="AX86">
        <v>590</v>
      </c>
      <c r="AY86">
        <v>1000</v>
      </c>
      <c r="AZ86">
        <v>1000</v>
      </c>
      <c r="BA86">
        <v>480</v>
      </c>
      <c r="BB86">
        <v>70</v>
      </c>
      <c r="BC86">
        <v>30</v>
      </c>
      <c r="BD86">
        <v>30</v>
      </c>
      <c r="BE86">
        <v>40</v>
      </c>
      <c r="BF86">
        <v>110</v>
      </c>
      <c r="BG86">
        <v>110</v>
      </c>
      <c r="BH86">
        <v>170</v>
      </c>
      <c r="BI86" s="9">
        <f>AVERAGE(keyword_stats[[#This Row],[Searches: Apr 2015]:[Searches: Mar 2016]])</f>
        <v>208.33333333333334</v>
      </c>
      <c r="BJ86" s="9">
        <f>AVERAGE(keyword_stats[[#This Row],[Searches: Apr 2016]:[Searches: Mar 2017]])</f>
        <v>253.33333333333334</v>
      </c>
      <c r="BK86" s="9">
        <f>AVERAGE(keyword_stats[[#This Row],[Searches: Apr 2017]:[Searches: Mar 2018]])</f>
        <v>322.5</v>
      </c>
      <c r="BL86" s="9">
        <f>AVERAGE(keyword_stats[[#This Row],[Searches: Apr 2018]:[Searches: Mar 2019]])</f>
        <v>324.16666666666669</v>
      </c>
      <c r="BM86" s="9">
        <f>SUM(keyword_stats[[#This Row],[Searches: Apr 2018]:[Searches: Mar 2019]])</f>
        <v>3890</v>
      </c>
      <c r="BN86" s="9">
        <f>keyword_stats[[#This Row],[R1]]-keyword_stats[[#This Row],[R4]]</f>
        <v>115.83333333333334</v>
      </c>
      <c r="BO86" s="9" t="str">
        <f>INDEX('keyword-forecasts'!G:K,MATCH(keyword_stats[[#This Row],[Keyword]],'keyword-forecasts'!K:K,0),1)</f>
        <v>Stroje Kąpielowe</v>
      </c>
    </row>
    <row r="87" spans="1:67" x14ac:dyDescent="0.25">
      <c r="A87" t="s">
        <v>201</v>
      </c>
      <c r="B87" t="s">
        <v>15</v>
      </c>
      <c r="D87" s="8">
        <v>90</v>
      </c>
      <c r="E87" t="s">
        <v>17</v>
      </c>
      <c r="F87">
        <v>68</v>
      </c>
      <c r="M87">
        <v>30</v>
      </c>
      <c r="N87">
        <v>20</v>
      </c>
      <c r="O87">
        <v>30</v>
      </c>
      <c r="P87">
        <v>20</v>
      </c>
      <c r="Q87">
        <v>50</v>
      </c>
      <c r="R87">
        <v>30</v>
      </c>
      <c r="S87">
        <v>30</v>
      </c>
      <c r="T87">
        <v>20</v>
      </c>
      <c r="U87">
        <v>50</v>
      </c>
      <c r="V87">
        <v>40</v>
      </c>
      <c r="W87">
        <v>40</v>
      </c>
      <c r="X87">
        <v>30</v>
      </c>
      <c r="Y87">
        <v>40</v>
      </c>
      <c r="Z87">
        <v>20</v>
      </c>
      <c r="AA87">
        <v>20</v>
      </c>
      <c r="AB87">
        <v>30</v>
      </c>
      <c r="AC87">
        <v>50</v>
      </c>
      <c r="AD87">
        <v>50</v>
      </c>
      <c r="AE87">
        <v>30</v>
      </c>
      <c r="AF87">
        <v>40</v>
      </c>
      <c r="AG87">
        <v>50</v>
      </c>
      <c r="AH87">
        <v>50</v>
      </c>
      <c r="AI87">
        <v>40</v>
      </c>
      <c r="AJ87">
        <v>50</v>
      </c>
      <c r="AK87">
        <v>40</v>
      </c>
      <c r="AL87">
        <v>40</v>
      </c>
      <c r="AM87">
        <v>40</v>
      </c>
      <c r="AN87">
        <v>70</v>
      </c>
      <c r="AO87">
        <v>50</v>
      </c>
      <c r="AP87">
        <v>90</v>
      </c>
      <c r="AQ87">
        <v>70</v>
      </c>
      <c r="AR87">
        <v>90</v>
      </c>
      <c r="AS87">
        <v>70</v>
      </c>
      <c r="AT87">
        <v>50</v>
      </c>
      <c r="AU87">
        <v>50</v>
      </c>
      <c r="AV87">
        <v>70</v>
      </c>
      <c r="AW87">
        <v>50</v>
      </c>
      <c r="AX87">
        <v>40</v>
      </c>
      <c r="AY87">
        <v>40</v>
      </c>
      <c r="AZ87">
        <v>70</v>
      </c>
      <c r="BA87">
        <v>70</v>
      </c>
      <c r="BB87">
        <v>90</v>
      </c>
      <c r="BC87">
        <v>90</v>
      </c>
      <c r="BD87">
        <v>110</v>
      </c>
      <c r="BE87">
        <v>140</v>
      </c>
      <c r="BF87">
        <v>90</v>
      </c>
      <c r="BG87">
        <v>90</v>
      </c>
      <c r="BH87">
        <v>110</v>
      </c>
      <c r="BI87" s="9">
        <f>AVERAGE(keyword_stats[[#This Row],[Searches: Apr 2015]:[Searches: Mar 2016]])</f>
        <v>32.5</v>
      </c>
      <c r="BJ87" s="9">
        <f>AVERAGE(keyword_stats[[#This Row],[Searches: Apr 2016]:[Searches: Mar 2017]])</f>
        <v>39.166666666666664</v>
      </c>
      <c r="BK87" s="9">
        <f>AVERAGE(keyword_stats[[#This Row],[Searches: Apr 2017]:[Searches: Mar 2018]])</f>
        <v>60.833333333333336</v>
      </c>
      <c r="BL87" s="9">
        <f>AVERAGE(keyword_stats[[#This Row],[Searches: Apr 2018]:[Searches: Mar 2019]])</f>
        <v>82.5</v>
      </c>
      <c r="BM87" s="9">
        <f>SUM(keyword_stats[[#This Row],[Searches: Apr 2018]:[Searches: Mar 2019]])</f>
        <v>990</v>
      </c>
      <c r="BN87" s="9">
        <f>keyword_stats[[#This Row],[R1]]-keyword_stats[[#This Row],[R4]]</f>
        <v>50</v>
      </c>
      <c r="BO87" s="9" t="str">
        <f>INDEX('keyword-forecasts'!G:K,MATCH(keyword_stats[[#This Row],[Keyword]],'keyword-forecasts'!K:K,0),1)</f>
        <v>Hm</v>
      </c>
    </row>
    <row r="88" spans="1:67" x14ac:dyDescent="0.25">
      <c r="A88" t="s">
        <v>202</v>
      </c>
      <c r="B88" t="s">
        <v>15</v>
      </c>
      <c r="D88" s="8">
        <v>20</v>
      </c>
      <c r="E88" t="s">
        <v>17</v>
      </c>
      <c r="F88">
        <v>100</v>
      </c>
      <c r="G88">
        <v>0.97</v>
      </c>
      <c r="H88">
        <v>2.0699999999999998</v>
      </c>
      <c r="M88">
        <v>10</v>
      </c>
      <c r="N88">
        <v>10</v>
      </c>
      <c r="O88">
        <v>10</v>
      </c>
      <c r="P88">
        <v>30</v>
      </c>
      <c r="Q88">
        <v>20</v>
      </c>
      <c r="R88">
        <v>10</v>
      </c>
      <c r="S88">
        <v>10</v>
      </c>
      <c r="T88">
        <v>0</v>
      </c>
      <c r="U88">
        <v>10</v>
      </c>
      <c r="V88">
        <v>0</v>
      </c>
      <c r="W88">
        <v>10</v>
      </c>
      <c r="X88">
        <v>10</v>
      </c>
      <c r="Y88">
        <v>10</v>
      </c>
      <c r="Z88">
        <v>10</v>
      </c>
      <c r="AA88">
        <v>10</v>
      </c>
      <c r="AB88">
        <v>40</v>
      </c>
      <c r="AC88">
        <v>30</v>
      </c>
      <c r="AD88">
        <v>10</v>
      </c>
      <c r="AE88">
        <v>0</v>
      </c>
      <c r="AF88">
        <v>10</v>
      </c>
      <c r="AG88">
        <v>10</v>
      </c>
      <c r="AH88">
        <v>10</v>
      </c>
      <c r="AI88">
        <v>10</v>
      </c>
      <c r="AJ88">
        <v>10</v>
      </c>
      <c r="AK88">
        <v>10</v>
      </c>
      <c r="AL88">
        <v>10</v>
      </c>
      <c r="AM88">
        <v>40</v>
      </c>
      <c r="AN88">
        <v>90</v>
      </c>
      <c r="AO88">
        <v>30</v>
      </c>
      <c r="AP88">
        <v>10</v>
      </c>
      <c r="AQ88">
        <v>0</v>
      </c>
      <c r="AR88">
        <v>10</v>
      </c>
      <c r="AS88">
        <v>10</v>
      </c>
      <c r="AT88">
        <v>10</v>
      </c>
      <c r="AU88">
        <v>10</v>
      </c>
      <c r="AV88">
        <v>10</v>
      </c>
      <c r="AW88">
        <v>10</v>
      </c>
      <c r="AX88">
        <v>10</v>
      </c>
      <c r="AY88">
        <v>50</v>
      </c>
      <c r="AZ88">
        <v>40</v>
      </c>
      <c r="BA88">
        <v>20</v>
      </c>
      <c r="BB88">
        <v>10</v>
      </c>
      <c r="BC88">
        <v>10</v>
      </c>
      <c r="BD88">
        <v>10</v>
      </c>
      <c r="BE88">
        <v>10</v>
      </c>
      <c r="BF88">
        <v>10</v>
      </c>
      <c r="BG88">
        <v>10</v>
      </c>
      <c r="BH88">
        <v>30</v>
      </c>
      <c r="BI88" s="9">
        <f>AVERAGE(keyword_stats[[#This Row],[Searches: Apr 2015]:[Searches: Mar 2016]])</f>
        <v>10.833333333333334</v>
      </c>
      <c r="BJ88" s="9">
        <f>AVERAGE(keyword_stats[[#This Row],[Searches: Apr 2016]:[Searches: Mar 2017]])</f>
        <v>13.333333333333334</v>
      </c>
      <c r="BK88" s="9">
        <f>AVERAGE(keyword_stats[[#This Row],[Searches: Apr 2017]:[Searches: Mar 2018]])</f>
        <v>20</v>
      </c>
      <c r="BL88" s="9">
        <f>AVERAGE(keyword_stats[[#This Row],[Searches: Apr 2018]:[Searches: Mar 2019]])</f>
        <v>18.333333333333332</v>
      </c>
      <c r="BM88" s="9">
        <f>SUM(keyword_stats[[#This Row],[Searches: Apr 2018]:[Searches: Mar 2019]])</f>
        <v>220</v>
      </c>
      <c r="BN88" s="9">
        <f>keyword_stats[[#This Row],[R1]]-keyword_stats[[#This Row],[R4]]</f>
        <v>7.4999999999999982</v>
      </c>
      <c r="BO88" s="9" t="str">
        <f>INDEX('keyword-forecasts'!G:K,MATCH(keyword_stats[[#This Row],[Keyword]],'keyword-forecasts'!K:K,0),1)</f>
        <v>Stroju Kąpielowego</v>
      </c>
    </row>
    <row r="89" spans="1:67" x14ac:dyDescent="0.25">
      <c r="A89" t="s">
        <v>203</v>
      </c>
      <c r="B89" t="s">
        <v>15</v>
      </c>
      <c r="D89" s="8">
        <v>20</v>
      </c>
      <c r="E89" t="s">
        <v>17</v>
      </c>
      <c r="F89">
        <v>100</v>
      </c>
      <c r="M89">
        <v>10</v>
      </c>
      <c r="N89">
        <v>10</v>
      </c>
      <c r="O89">
        <v>10</v>
      </c>
      <c r="P89">
        <v>20</v>
      </c>
      <c r="Q89">
        <v>10</v>
      </c>
      <c r="R89">
        <v>10</v>
      </c>
      <c r="S89">
        <v>10</v>
      </c>
      <c r="T89">
        <v>10</v>
      </c>
      <c r="U89">
        <v>10</v>
      </c>
      <c r="V89">
        <v>10</v>
      </c>
      <c r="W89">
        <v>10</v>
      </c>
      <c r="X89">
        <v>10</v>
      </c>
      <c r="Y89">
        <v>10</v>
      </c>
      <c r="Z89">
        <v>10</v>
      </c>
      <c r="AA89">
        <v>20</v>
      </c>
      <c r="AB89">
        <v>10</v>
      </c>
      <c r="AC89">
        <v>10</v>
      </c>
      <c r="AD89">
        <v>10</v>
      </c>
      <c r="AE89">
        <v>10</v>
      </c>
      <c r="AF89">
        <v>10</v>
      </c>
      <c r="AG89">
        <v>10</v>
      </c>
      <c r="AH89">
        <v>10</v>
      </c>
      <c r="AI89">
        <v>10</v>
      </c>
      <c r="AJ89">
        <v>10</v>
      </c>
      <c r="AK89">
        <v>10</v>
      </c>
      <c r="AL89">
        <v>20</v>
      </c>
      <c r="AM89">
        <v>30</v>
      </c>
      <c r="AN89">
        <v>10</v>
      </c>
      <c r="AO89">
        <v>40</v>
      </c>
      <c r="AP89">
        <v>10</v>
      </c>
      <c r="AQ89">
        <v>10</v>
      </c>
      <c r="AR89">
        <v>10</v>
      </c>
      <c r="AS89">
        <v>0</v>
      </c>
      <c r="AT89">
        <v>10</v>
      </c>
      <c r="AU89">
        <v>10</v>
      </c>
      <c r="AV89">
        <v>10</v>
      </c>
      <c r="AW89">
        <v>20</v>
      </c>
      <c r="AX89">
        <v>40</v>
      </c>
      <c r="AY89">
        <v>20</v>
      </c>
      <c r="AZ89">
        <v>70</v>
      </c>
      <c r="BA89">
        <v>50</v>
      </c>
      <c r="BB89">
        <v>10</v>
      </c>
      <c r="BC89">
        <v>10</v>
      </c>
      <c r="BD89">
        <v>10</v>
      </c>
      <c r="BE89">
        <v>10</v>
      </c>
      <c r="BF89">
        <v>20</v>
      </c>
      <c r="BG89">
        <v>10</v>
      </c>
      <c r="BH89">
        <v>10</v>
      </c>
      <c r="BI89" s="9">
        <f>AVERAGE(keyword_stats[[#This Row],[Searches: Apr 2015]:[Searches: Mar 2016]])</f>
        <v>10.833333333333334</v>
      </c>
      <c r="BJ89" s="9">
        <f>AVERAGE(keyword_stats[[#This Row],[Searches: Apr 2016]:[Searches: Mar 2017]])</f>
        <v>10.833333333333334</v>
      </c>
      <c r="BK89" s="9">
        <f>AVERAGE(keyword_stats[[#This Row],[Searches: Apr 2017]:[Searches: Mar 2018]])</f>
        <v>14.166666666666666</v>
      </c>
      <c r="BL89" s="9">
        <f>AVERAGE(keyword_stats[[#This Row],[Searches: Apr 2018]:[Searches: Mar 2019]])</f>
        <v>23.333333333333332</v>
      </c>
      <c r="BM89" s="9">
        <f>SUM(keyword_stats[[#This Row],[Searches: Apr 2018]:[Searches: Mar 2019]])</f>
        <v>280</v>
      </c>
      <c r="BN89" s="9">
        <f>keyword_stats[[#This Row],[R1]]-keyword_stats[[#This Row],[R4]]</f>
        <v>12.499999999999998</v>
      </c>
      <c r="BO89" s="9" t="str">
        <f>INDEX('keyword-forecasts'!G:K,MATCH(keyword_stats[[#This Row],[Keyword]],'keyword-forecasts'!K:K,0),1)</f>
        <v>Figi Kąpielowe</v>
      </c>
    </row>
    <row r="90" spans="1:67" x14ac:dyDescent="0.25">
      <c r="A90" t="s">
        <v>204</v>
      </c>
      <c r="B90" t="s">
        <v>15</v>
      </c>
      <c r="D90" s="8">
        <v>30</v>
      </c>
      <c r="E90" t="s">
        <v>17</v>
      </c>
      <c r="F90">
        <v>100</v>
      </c>
      <c r="G90">
        <v>0.45</v>
      </c>
      <c r="H90">
        <v>1.3</v>
      </c>
      <c r="M90">
        <v>10</v>
      </c>
      <c r="N90">
        <v>20</v>
      </c>
      <c r="O90">
        <v>30</v>
      </c>
      <c r="P90">
        <v>30</v>
      </c>
      <c r="Q90">
        <v>10</v>
      </c>
      <c r="R90">
        <v>10</v>
      </c>
      <c r="S90">
        <v>10</v>
      </c>
      <c r="T90">
        <v>10</v>
      </c>
      <c r="U90">
        <v>10</v>
      </c>
      <c r="V90">
        <v>10</v>
      </c>
      <c r="W90">
        <v>10</v>
      </c>
      <c r="X90">
        <v>10</v>
      </c>
      <c r="Y90">
        <v>20</v>
      </c>
      <c r="Z90">
        <v>40</v>
      </c>
      <c r="AA90">
        <v>50</v>
      </c>
      <c r="AB90">
        <v>70</v>
      </c>
      <c r="AC90">
        <v>30</v>
      </c>
      <c r="AD90">
        <v>10</v>
      </c>
      <c r="AE90">
        <v>10</v>
      </c>
      <c r="AF90">
        <v>10</v>
      </c>
      <c r="AG90">
        <v>10</v>
      </c>
      <c r="AH90">
        <v>10</v>
      </c>
      <c r="AI90">
        <v>10</v>
      </c>
      <c r="AJ90">
        <v>20</v>
      </c>
      <c r="AK90">
        <v>20</v>
      </c>
      <c r="AL90">
        <v>40</v>
      </c>
      <c r="AM90">
        <v>90</v>
      </c>
      <c r="AN90">
        <v>110</v>
      </c>
      <c r="AO90">
        <v>50</v>
      </c>
      <c r="AP90">
        <v>20</v>
      </c>
      <c r="AQ90">
        <v>10</v>
      </c>
      <c r="AR90">
        <v>10</v>
      </c>
      <c r="AS90">
        <v>10</v>
      </c>
      <c r="AT90">
        <v>30</v>
      </c>
      <c r="AU90">
        <v>20</v>
      </c>
      <c r="AV90">
        <v>10</v>
      </c>
      <c r="AW90">
        <v>50</v>
      </c>
      <c r="AX90">
        <v>70</v>
      </c>
      <c r="AY90">
        <v>50</v>
      </c>
      <c r="AZ90">
        <v>70</v>
      </c>
      <c r="BA90">
        <v>70</v>
      </c>
      <c r="BB90">
        <v>10</v>
      </c>
      <c r="BC90">
        <v>10</v>
      </c>
      <c r="BD90">
        <v>10</v>
      </c>
      <c r="BE90">
        <v>10</v>
      </c>
      <c r="BF90">
        <v>10</v>
      </c>
      <c r="BG90">
        <v>20</v>
      </c>
      <c r="BH90">
        <v>10</v>
      </c>
      <c r="BI90" s="9">
        <f>AVERAGE(keyword_stats[[#This Row],[Searches: Apr 2015]:[Searches: Mar 2016]])</f>
        <v>14.166666666666666</v>
      </c>
      <c r="BJ90" s="9">
        <f>AVERAGE(keyword_stats[[#This Row],[Searches: Apr 2016]:[Searches: Mar 2017]])</f>
        <v>24.166666666666668</v>
      </c>
      <c r="BK90" s="9">
        <f>AVERAGE(keyword_stats[[#This Row],[Searches: Apr 2017]:[Searches: Mar 2018]])</f>
        <v>35</v>
      </c>
      <c r="BL90" s="9">
        <f>AVERAGE(keyword_stats[[#This Row],[Searches: Apr 2018]:[Searches: Mar 2019]])</f>
        <v>32.5</v>
      </c>
      <c r="BM90" s="9">
        <f>SUM(keyword_stats[[#This Row],[Searches: Apr 2018]:[Searches: Mar 2019]])</f>
        <v>390</v>
      </c>
      <c r="BN90" s="9">
        <f>keyword_stats[[#This Row],[R1]]-keyword_stats[[#This Row],[R4]]</f>
        <v>18.333333333333336</v>
      </c>
      <c r="BO90" s="9" t="str">
        <f>INDEX('keyword-forecasts'!G:K,MATCH(keyword_stats[[#This Row],[Keyword]],'keyword-forecasts'!K:K,0),1)</f>
        <v>Kostiumy Kąpielowe</v>
      </c>
    </row>
    <row r="91" spans="1:67" x14ac:dyDescent="0.25">
      <c r="A91" t="s">
        <v>205</v>
      </c>
      <c r="B91" t="s">
        <v>15</v>
      </c>
      <c r="D91" s="8">
        <v>40</v>
      </c>
      <c r="E91" t="s">
        <v>17</v>
      </c>
      <c r="F91">
        <v>100</v>
      </c>
      <c r="G91">
        <v>0.31</v>
      </c>
      <c r="H91">
        <v>1.0900000000000001</v>
      </c>
      <c r="M91">
        <v>10</v>
      </c>
      <c r="N91">
        <v>30</v>
      </c>
      <c r="O91">
        <v>40</v>
      </c>
      <c r="P91">
        <v>40</v>
      </c>
      <c r="Q91">
        <v>70</v>
      </c>
      <c r="R91">
        <v>10</v>
      </c>
      <c r="S91">
        <v>10</v>
      </c>
      <c r="T91">
        <v>10</v>
      </c>
      <c r="U91">
        <v>10</v>
      </c>
      <c r="V91">
        <v>10</v>
      </c>
      <c r="W91">
        <v>20</v>
      </c>
      <c r="X91">
        <v>20</v>
      </c>
      <c r="Y91">
        <v>10</v>
      </c>
      <c r="Z91">
        <v>20</v>
      </c>
      <c r="AA91">
        <v>30</v>
      </c>
      <c r="AB91">
        <v>40</v>
      </c>
      <c r="AC91">
        <v>20</v>
      </c>
      <c r="AD91">
        <v>10</v>
      </c>
      <c r="AE91">
        <v>10</v>
      </c>
      <c r="AF91">
        <v>10</v>
      </c>
      <c r="AG91">
        <v>0</v>
      </c>
      <c r="AH91">
        <v>10</v>
      </c>
      <c r="AI91">
        <v>20</v>
      </c>
      <c r="AJ91">
        <v>20</v>
      </c>
      <c r="AK91">
        <v>20</v>
      </c>
      <c r="AL91">
        <v>50</v>
      </c>
      <c r="AM91">
        <v>90</v>
      </c>
      <c r="AN91">
        <v>170</v>
      </c>
      <c r="AO91">
        <v>70</v>
      </c>
      <c r="AP91">
        <v>10</v>
      </c>
      <c r="AQ91">
        <v>20</v>
      </c>
      <c r="AR91">
        <v>20</v>
      </c>
      <c r="AS91">
        <v>20</v>
      </c>
      <c r="AT91">
        <v>20</v>
      </c>
      <c r="AU91">
        <v>20</v>
      </c>
      <c r="AV91">
        <v>30</v>
      </c>
      <c r="AW91">
        <v>40</v>
      </c>
      <c r="AX91">
        <v>90</v>
      </c>
      <c r="AY91">
        <v>140</v>
      </c>
      <c r="AZ91">
        <v>70</v>
      </c>
      <c r="BA91">
        <v>40</v>
      </c>
      <c r="BB91">
        <v>10</v>
      </c>
      <c r="BC91">
        <v>0</v>
      </c>
      <c r="BD91">
        <v>10</v>
      </c>
      <c r="BE91">
        <v>0</v>
      </c>
      <c r="BF91">
        <v>10</v>
      </c>
      <c r="BG91">
        <v>10</v>
      </c>
      <c r="BH91">
        <v>30</v>
      </c>
      <c r="BI91" s="9">
        <f>AVERAGE(keyword_stats[[#This Row],[Searches: Apr 2015]:[Searches: Mar 2016]])</f>
        <v>23.333333333333332</v>
      </c>
      <c r="BJ91" s="9">
        <f>AVERAGE(keyword_stats[[#This Row],[Searches: Apr 2016]:[Searches: Mar 2017]])</f>
        <v>16.666666666666668</v>
      </c>
      <c r="BK91" s="9">
        <f>AVERAGE(keyword_stats[[#This Row],[Searches: Apr 2017]:[Searches: Mar 2018]])</f>
        <v>45</v>
      </c>
      <c r="BL91" s="9">
        <f>AVERAGE(keyword_stats[[#This Row],[Searches: Apr 2018]:[Searches: Mar 2019]])</f>
        <v>37.5</v>
      </c>
      <c r="BM91" s="9">
        <f>SUM(keyword_stats[[#This Row],[Searches: Apr 2018]:[Searches: Mar 2019]])</f>
        <v>450</v>
      </c>
      <c r="BN91" s="9">
        <f>keyword_stats[[#This Row],[R1]]-keyword_stats[[#This Row],[R4]]</f>
        <v>14.166666666666668</v>
      </c>
      <c r="BO91" s="9" t="str">
        <f>INDEX('keyword-forecasts'!G:K,MATCH(keyword_stats[[#This Row],[Keyword]],'keyword-forecasts'!K:K,0),1)</f>
        <v>Czarne Majtki</v>
      </c>
    </row>
    <row r="92" spans="1:67" x14ac:dyDescent="0.25">
      <c r="A92" t="s">
        <v>206</v>
      </c>
      <c r="B92" t="s">
        <v>15</v>
      </c>
      <c r="D92" s="8">
        <v>10</v>
      </c>
      <c r="E92" t="s">
        <v>17</v>
      </c>
      <c r="F92">
        <v>100</v>
      </c>
      <c r="M92">
        <v>10</v>
      </c>
      <c r="N92">
        <v>10</v>
      </c>
      <c r="O92">
        <v>10</v>
      </c>
      <c r="P92">
        <v>10</v>
      </c>
      <c r="Q92">
        <v>10</v>
      </c>
      <c r="R92">
        <v>10</v>
      </c>
      <c r="S92">
        <v>10</v>
      </c>
      <c r="T92">
        <v>0</v>
      </c>
      <c r="U92">
        <v>0</v>
      </c>
      <c r="V92">
        <v>10</v>
      </c>
      <c r="W92">
        <v>10</v>
      </c>
      <c r="X92">
        <v>10</v>
      </c>
      <c r="Y92">
        <v>0</v>
      </c>
      <c r="Z92">
        <v>10</v>
      </c>
      <c r="AA92">
        <v>10</v>
      </c>
      <c r="AB92">
        <v>10</v>
      </c>
      <c r="AC92">
        <v>10</v>
      </c>
      <c r="AD92">
        <v>10</v>
      </c>
      <c r="AE92">
        <v>0</v>
      </c>
      <c r="AF92">
        <v>0</v>
      </c>
      <c r="AG92">
        <v>0</v>
      </c>
      <c r="AH92">
        <v>10</v>
      </c>
      <c r="AI92">
        <v>0</v>
      </c>
      <c r="AJ92">
        <v>10</v>
      </c>
      <c r="AK92">
        <v>10</v>
      </c>
      <c r="AL92">
        <v>10</v>
      </c>
      <c r="AM92">
        <v>10</v>
      </c>
      <c r="AN92">
        <v>10</v>
      </c>
      <c r="AO92">
        <v>10</v>
      </c>
      <c r="AP92">
        <v>10</v>
      </c>
      <c r="AQ92">
        <v>0</v>
      </c>
      <c r="AR92">
        <v>0</v>
      </c>
      <c r="AS92">
        <v>10</v>
      </c>
      <c r="AT92">
        <v>0</v>
      </c>
      <c r="AU92">
        <v>10</v>
      </c>
      <c r="AV92">
        <v>10</v>
      </c>
      <c r="AW92">
        <v>10</v>
      </c>
      <c r="AX92">
        <v>10</v>
      </c>
      <c r="AY92">
        <v>10</v>
      </c>
      <c r="AZ92">
        <v>50</v>
      </c>
      <c r="BA92">
        <v>10</v>
      </c>
      <c r="BB92">
        <v>10</v>
      </c>
      <c r="BC92">
        <v>10</v>
      </c>
      <c r="BD92">
        <v>0</v>
      </c>
      <c r="BE92">
        <v>10</v>
      </c>
      <c r="BF92">
        <v>10</v>
      </c>
      <c r="BG92">
        <v>10</v>
      </c>
      <c r="BH92">
        <v>10</v>
      </c>
      <c r="BI92" s="9">
        <f>AVERAGE(keyword_stats[[#This Row],[Searches: Apr 2015]:[Searches: Mar 2016]])</f>
        <v>8.3333333333333339</v>
      </c>
      <c r="BJ92" s="9">
        <f>AVERAGE(keyword_stats[[#This Row],[Searches: Apr 2016]:[Searches: Mar 2017]])</f>
        <v>5.833333333333333</v>
      </c>
      <c r="BK92" s="9">
        <f>AVERAGE(keyword_stats[[#This Row],[Searches: Apr 2017]:[Searches: Mar 2018]])</f>
        <v>7.5</v>
      </c>
      <c r="BL92" s="9">
        <f>AVERAGE(keyword_stats[[#This Row],[Searches: Apr 2018]:[Searches: Mar 2019]])</f>
        <v>12.5</v>
      </c>
      <c r="BM92" s="9">
        <f>SUM(keyword_stats[[#This Row],[Searches: Apr 2018]:[Searches: Mar 2019]])</f>
        <v>150</v>
      </c>
      <c r="BN92" s="9">
        <f>keyword_stats[[#This Row],[R1]]-keyword_stats[[#This Row],[R4]]</f>
        <v>4.1666666666666661</v>
      </c>
      <c r="BO92" s="9" t="str">
        <f>INDEX('keyword-forecasts'!G:K,MATCH(keyword_stats[[#This Row],[Keyword]],'keyword-forecasts'!K:K,0),1)</f>
        <v>Czarne Majtki</v>
      </c>
    </row>
    <row r="93" spans="1:67" x14ac:dyDescent="0.25">
      <c r="A93" t="s">
        <v>207</v>
      </c>
      <c r="B93" t="s">
        <v>15</v>
      </c>
      <c r="D93" s="8">
        <v>40</v>
      </c>
      <c r="E93" t="s">
        <v>17</v>
      </c>
      <c r="F93">
        <v>100</v>
      </c>
      <c r="G93">
        <v>0.26</v>
      </c>
      <c r="H93">
        <v>1.52</v>
      </c>
      <c r="M93">
        <v>10</v>
      </c>
      <c r="N93">
        <v>10</v>
      </c>
      <c r="O93">
        <v>20</v>
      </c>
      <c r="P93">
        <v>50</v>
      </c>
      <c r="Q93">
        <v>40</v>
      </c>
      <c r="R93">
        <v>10</v>
      </c>
      <c r="S93">
        <v>10</v>
      </c>
      <c r="T93">
        <v>10</v>
      </c>
      <c r="U93">
        <v>10</v>
      </c>
      <c r="V93">
        <v>10</v>
      </c>
      <c r="W93">
        <v>10</v>
      </c>
      <c r="X93">
        <v>10</v>
      </c>
      <c r="Y93">
        <v>10</v>
      </c>
      <c r="Z93">
        <v>10</v>
      </c>
      <c r="AA93">
        <v>20</v>
      </c>
      <c r="AB93">
        <v>110</v>
      </c>
      <c r="AC93">
        <v>90</v>
      </c>
      <c r="AD93">
        <v>40</v>
      </c>
      <c r="AE93">
        <v>20</v>
      </c>
      <c r="AF93">
        <v>10</v>
      </c>
      <c r="AG93">
        <v>10</v>
      </c>
      <c r="AH93">
        <v>30</v>
      </c>
      <c r="AI93">
        <v>30</v>
      </c>
      <c r="AJ93">
        <v>30</v>
      </c>
      <c r="AK93">
        <v>50</v>
      </c>
      <c r="AL93">
        <v>70</v>
      </c>
      <c r="AM93">
        <v>170</v>
      </c>
      <c r="AN93">
        <v>260</v>
      </c>
      <c r="AO93">
        <v>170</v>
      </c>
      <c r="AP93">
        <v>30</v>
      </c>
      <c r="AQ93">
        <v>10</v>
      </c>
      <c r="AR93">
        <v>10</v>
      </c>
      <c r="AS93">
        <v>10</v>
      </c>
      <c r="AT93">
        <v>10</v>
      </c>
      <c r="AU93">
        <v>10</v>
      </c>
      <c r="AV93">
        <v>10</v>
      </c>
      <c r="AW93">
        <v>10</v>
      </c>
      <c r="AX93">
        <v>40</v>
      </c>
      <c r="AY93">
        <v>50</v>
      </c>
      <c r="AZ93">
        <v>110</v>
      </c>
      <c r="BA93">
        <v>170</v>
      </c>
      <c r="BB93">
        <v>70</v>
      </c>
      <c r="BC93">
        <v>10</v>
      </c>
      <c r="BD93">
        <v>10</v>
      </c>
      <c r="BE93">
        <v>20</v>
      </c>
      <c r="BF93">
        <v>10</v>
      </c>
      <c r="BG93">
        <v>10</v>
      </c>
      <c r="BH93">
        <v>10</v>
      </c>
      <c r="BI93" s="9">
        <f>AVERAGE(keyword_stats[[#This Row],[Searches: Apr 2015]:[Searches: Mar 2016]])</f>
        <v>16.666666666666668</v>
      </c>
      <c r="BJ93" s="9">
        <f>AVERAGE(keyword_stats[[#This Row],[Searches: Apr 2016]:[Searches: Mar 2017]])</f>
        <v>34.166666666666664</v>
      </c>
      <c r="BK93" s="9">
        <f>AVERAGE(keyword_stats[[#This Row],[Searches: Apr 2017]:[Searches: Mar 2018]])</f>
        <v>67.5</v>
      </c>
      <c r="BL93" s="9">
        <f>AVERAGE(keyword_stats[[#This Row],[Searches: Apr 2018]:[Searches: Mar 2019]])</f>
        <v>43.333333333333336</v>
      </c>
      <c r="BM93" s="9">
        <f>SUM(keyword_stats[[#This Row],[Searches: Apr 2018]:[Searches: Mar 2019]])</f>
        <v>520</v>
      </c>
      <c r="BN93" s="9">
        <f>keyword_stats[[#This Row],[R1]]-keyword_stats[[#This Row],[R4]]</f>
        <v>26.666666666666668</v>
      </c>
      <c r="BO93" s="9" t="str">
        <f>INDEX('keyword-forecasts'!G:K,MATCH(keyword_stats[[#This Row],[Keyword]],'keyword-forecasts'!K:K,0),1)</f>
        <v>Czarne Majtki</v>
      </c>
    </row>
    <row r="94" spans="1:67" x14ac:dyDescent="0.25">
      <c r="A94" t="s">
        <v>208</v>
      </c>
      <c r="B94" t="s">
        <v>15</v>
      </c>
      <c r="D94" s="8">
        <v>40</v>
      </c>
      <c r="E94" t="s">
        <v>17</v>
      </c>
      <c r="F94">
        <v>100</v>
      </c>
      <c r="G94">
        <v>0.59</v>
      </c>
      <c r="H94">
        <v>1.61</v>
      </c>
      <c r="M94">
        <v>0</v>
      </c>
      <c r="N94">
        <v>10</v>
      </c>
      <c r="O94">
        <v>10</v>
      </c>
      <c r="P94">
        <v>20</v>
      </c>
      <c r="Q94">
        <v>10</v>
      </c>
      <c r="R94">
        <v>0</v>
      </c>
      <c r="S94">
        <v>10</v>
      </c>
      <c r="T94">
        <v>10</v>
      </c>
      <c r="U94">
        <v>10</v>
      </c>
      <c r="V94">
        <v>10</v>
      </c>
      <c r="W94">
        <v>10</v>
      </c>
      <c r="X94">
        <v>10</v>
      </c>
      <c r="Y94">
        <v>10</v>
      </c>
      <c r="Z94">
        <v>10</v>
      </c>
      <c r="AA94">
        <v>30</v>
      </c>
      <c r="AB94">
        <v>20</v>
      </c>
      <c r="AC94">
        <v>20</v>
      </c>
      <c r="AD94">
        <v>10</v>
      </c>
      <c r="AE94">
        <v>10</v>
      </c>
      <c r="AF94">
        <v>10</v>
      </c>
      <c r="AG94">
        <v>10</v>
      </c>
      <c r="AH94">
        <v>10</v>
      </c>
      <c r="AI94">
        <v>10</v>
      </c>
      <c r="AJ94">
        <v>10</v>
      </c>
      <c r="AK94">
        <v>10</v>
      </c>
      <c r="AL94">
        <v>20</v>
      </c>
      <c r="AM94">
        <v>40</v>
      </c>
      <c r="AN94">
        <v>50</v>
      </c>
      <c r="AO94">
        <v>110</v>
      </c>
      <c r="AP94">
        <v>20</v>
      </c>
      <c r="AQ94">
        <v>20</v>
      </c>
      <c r="AR94">
        <v>20</v>
      </c>
      <c r="AS94">
        <v>20</v>
      </c>
      <c r="AT94">
        <v>20</v>
      </c>
      <c r="AU94">
        <v>20</v>
      </c>
      <c r="AV94">
        <v>30</v>
      </c>
      <c r="AW94">
        <v>10</v>
      </c>
      <c r="AX94">
        <v>40</v>
      </c>
      <c r="AY94">
        <v>50</v>
      </c>
      <c r="AZ94">
        <v>170</v>
      </c>
      <c r="BA94">
        <v>90</v>
      </c>
      <c r="BB94">
        <v>10</v>
      </c>
      <c r="BC94">
        <v>10</v>
      </c>
      <c r="BD94">
        <v>20</v>
      </c>
      <c r="BE94">
        <v>10</v>
      </c>
      <c r="BF94">
        <v>20</v>
      </c>
      <c r="BG94">
        <v>50</v>
      </c>
      <c r="BH94">
        <v>50</v>
      </c>
      <c r="BI94" s="9">
        <f>AVERAGE(keyword_stats[[#This Row],[Searches: Apr 2015]:[Searches: Mar 2016]])</f>
        <v>9.1666666666666661</v>
      </c>
      <c r="BJ94" s="9">
        <f>AVERAGE(keyword_stats[[#This Row],[Searches: Apr 2016]:[Searches: Mar 2017]])</f>
        <v>13.333333333333334</v>
      </c>
      <c r="BK94" s="9">
        <f>AVERAGE(keyword_stats[[#This Row],[Searches: Apr 2017]:[Searches: Mar 2018]])</f>
        <v>31.666666666666668</v>
      </c>
      <c r="BL94" s="9">
        <f>AVERAGE(keyword_stats[[#This Row],[Searches: Apr 2018]:[Searches: Mar 2019]])</f>
        <v>44.166666666666664</v>
      </c>
      <c r="BM94" s="9">
        <f>SUM(keyword_stats[[#This Row],[Searches: Apr 2018]:[Searches: Mar 2019]])</f>
        <v>530</v>
      </c>
      <c r="BN94" s="9">
        <f>keyword_stats[[#This Row],[R1]]-keyword_stats[[#This Row],[R4]]</f>
        <v>35</v>
      </c>
      <c r="BO94" s="9" t="str">
        <f>INDEX('keyword-forecasts'!G:K,MATCH(keyword_stats[[#This Row],[Keyword]],'keyword-forecasts'!K:K,0),1)</f>
        <v>Majtki Damskie</v>
      </c>
    </row>
    <row r="95" spans="1:67" x14ac:dyDescent="0.25">
      <c r="A95" t="s">
        <v>209</v>
      </c>
      <c r="B95" t="s">
        <v>15</v>
      </c>
      <c r="D95" s="8">
        <v>10</v>
      </c>
      <c r="E95" t="s">
        <v>17</v>
      </c>
      <c r="F95">
        <v>100</v>
      </c>
      <c r="M95">
        <v>0</v>
      </c>
      <c r="N95">
        <v>10</v>
      </c>
      <c r="O95">
        <v>10</v>
      </c>
      <c r="P95">
        <v>20</v>
      </c>
      <c r="Q95">
        <v>10</v>
      </c>
      <c r="R95">
        <v>10</v>
      </c>
      <c r="S95">
        <v>10</v>
      </c>
      <c r="T95">
        <v>10</v>
      </c>
      <c r="U95">
        <v>10</v>
      </c>
      <c r="V95">
        <v>10</v>
      </c>
      <c r="W95">
        <v>20</v>
      </c>
      <c r="X95">
        <v>10</v>
      </c>
      <c r="Y95">
        <v>20</v>
      </c>
      <c r="Z95">
        <v>40</v>
      </c>
      <c r="AA95">
        <v>90</v>
      </c>
      <c r="AB95">
        <v>40</v>
      </c>
      <c r="AC95">
        <v>10</v>
      </c>
      <c r="AD95">
        <v>10</v>
      </c>
      <c r="AE95">
        <v>0</v>
      </c>
      <c r="AF95">
        <v>10</v>
      </c>
      <c r="AG95">
        <v>0</v>
      </c>
      <c r="AH95">
        <v>0</v>
      </c>
      <c r="AI95">
        <v>10</v>
      </c>
      <c r="AJ95">
        <v>10</v>
      </c>
      <c r="AK95">
        <v>10</v>
      </c>
      <c r="AL95">
        <v>10</v>
      </c>
      <c r="AM95">
        <v>20</v>
      </c>
      <c r="AN95">
        <v>40</v>
      </c>
      <c r="AO95">
        <v>10</v>
      </c>
      <c r="AP95">
        <v>10</v>
      </c>
      <c r="AQ95">
        <v>10</v>
      </c>
      <c r="AR95">
        <v>0</v>
      </c>
      <c r="AS95">
        <v>0</v>
      </c>
      <c r="AT95">
        <v>0</v>
      </c>
      <c r="AU95">
        <v>0</v>
      </c>
      <c r="AV95">
        <v>10</v>
      </c>
      <c r="AW95">
        <v>10</v>
      </c>
      <c r="AX95">
        <v>10</v>
      </c>
      <c r="AY95">
        <v>10</v>
      </c>
      <c r="AZ95">
        <v>20</v>
      </c>
      <c r="BA95">
        <v>10</v>
      </c>
      <c r="BB95">
        <v>10</v>
      </c>
      <c r="BC95">
        <v>0</v>
      </c>
      <c r="BD95">
        <v>10</v>
      </c>
      <c r="BE95">
        <v>10</v>
      </c>
      <c r="BF95">
        <v>10</v>
      </c>
      <c r="BG95">
        <v>10</v>
      </c>
      <c r="BH95">
        <v>10</v>
      </c>
      <c r="BI95" s="9">
        <f>AVERAGE(keyword_stats[[#This Row],[Searches: Apr 2015]:[Searches: Mar 2016]])</f>
        <v>10.833333333333334</v>
      </c>
      <c r="BJ95" s="9">
        <f>AVERAGE(keyword_stats[[#This Row],[Searches: Apr 2016]:[Searches: Mar 2017]])</f>
        <v>20</v>
      </c>
      <c r="BK95" s="9">
        <f>AVERAGE(keyword_stats[[#This Row],[Searches: Apr 2017]:[Searches: Mar 2018]])</f>
        <v>10</v>
      </c>
      <c r="BL95" s="9">
        <f>AVERAGE(keyword_stats[[#This Row],[Searches: Apr 2018]:[Searches: Mar 2019]])</f>
        <v>10</v>
      </c>
      <c r="BM95" s="9">
        <f>SUM(keyword_stats[[#This Row],[Searches: Apr 2018]:[Searches: Mar 2019]])</f>
        <v>120</v>
      </c>
      <c r="BN95" s="9">
        <f>keyword_stats[[#This Row],[R1]]-keyword_stats[[#This Row],[R4]]</f>
        <v>-0.83333333333333393</v>
      </c>
      <c r="BO95" s="9" t="str">
        <f>INDEX('keyword-forecasts'!G:K,MATCH(keyword_stats[[#This Row],[Keyword]],'keyword-forecasts'!K:K,0),1)</f>
        <v>Czarne Majtki</v>
      </c>
    </row>
    <row r="96" spans="1:67" x14ac:dyDescent="0.25">
      <c r="A96" t="s">
        <v>210</v>
      </c>
      <c r="B96" t="s">
        <v>15</v>
      </c>
      <c r="D96" s="8">
        <v>30</v>
      </c>
      <c r="E96" t="s">
        <v>17</v>
      </c>
      <c r="F96">
        <v>100</v>
      </c>
      <c r="G96">
        <v>0.3</v>
      </c>
      <c r="H96">
        <v>1.52</v>
      </c>
      <c r="M96">
        <v>10</v>
      </c>
      <c r="N96">
        <v>10</v>
      </c>
      <c r="O96">
        <v>70</v>
      </c>
      <c r="P96">
        <v>40</v>
      </c>
      <c r="Q96">
        <v>30</v>
      </c>
      <c r="R96">
        <v>10</v>
      </c>
      <c r="S96">
        <v>10</v>
      </c>
      <c r="T96">
        <v>10</v>
      </c>
      <c r="U96">
        <v>0</v>
      </c>
      <c r="V96">
        <v>10</v>
      </c>
      <c r="W96">
        <v>10</v>
      </c>
      <c r="X96">
        <v>10</v>
      </c>
      <c r="Y96">
        <v>20</v>
      </c>
      <c r="Z96">
        <v>10</v>
      </c>
      <c r="AA96">
        <v>30</v>
      </c>
      <c r="AB96">
        <v>110</v>
      </c>
      <c r="AC96">
        <v>30</v>
      </c>
      <c r="AD96">
        <v>10</v>
      </c>
      <c r="AE96">
        <v>10</v>
      </c>
      <c r="AF96">
        <v>10</v>
      </c>
      <c r="AG96">
        <v>10</v>
      </c>
      <c r="AH96">
        <v>20</v>
      </c>
      <c r="AI96">
        <v>10</v>
      </c>
      <c r="AJ96">
        <v>30</v>
      </c>
      <c r="AK96">
        <v>20</v>
      </c>
      <c r="AL96">
        <v>40</v>
      </c>
      <c r="AM96">
        <v>140</v>
      </c>
      <c r="AN96">
        <v>70</v>
      </c>
      <c r="AO96">
        <v>30</v>
      </c>
      <c r="AP96">
        <v>10</v>
      </c>
      <c r="AQ96">
        <v>10</v>
      </c>
      <c r="AR96">
        <v>10</v>
      </c>
      <c r="AS96">
        <v>10</v>
      </c>
      <c r="AT96">
        <v>20</v>
      </c>
      <c r="AU96">
        <v>20</v>
      </c>
      <c r="AV96">
        <v>20</v>
      </c>
      <c r="AW96">
        <v>20</v>
      </c>
      <c r="AX96">
        <v>40</v>
      </c>
      <c r="AY96">
        <v>90</v>
      </c>
      <c r="AZ96">
        <v>70</v>
      </c>
      <c r="BA96">
        <v>30</v>
      </c>
      <c r="BB96">
        <v>10</v>
      </c>
      <c r="BC96">
        <v>30</v>
      </c>
      <c r="BD96">
        <v>10</v>
      </c>
      <c r="BE96">
        <v>10</v>
      </c>
      <c r="BF96">
        <v>20</v>
      </c>
      <c r="BG96">
        <v>10</v>
      </c>
      <c r="BH96">
        <v>20</v>
      </c>
      <c r="BI96" s="9">
        <f>AVERAGE(keyword_stats[[#This Row],[Searches: Apr 2015]:[Searches: Mar 2016]])</f>
        <v>18.333333333333332</v>
      </c>
      <c r="BJ96" s="9">
        <f>AVERAGE(keyword_stats[[#This Row],[Searches: Apr 2016]:[Searches: Mar 2017]])</f>
        <v>25</v>
      </c>
      <c r="BK96" s="9">
        <f>AVERAGE(keyword_stats[[#This Row],[Searches: Apr 2017]:[Searches: Mar 2018]])</f>
        <v>33.333333333333336</v>
      </c>
      <c r="BL96" s="9">
        <f>AVERAGE(keyword_stats[[#This Row],[Searches: Apr 2018]:[Searches: Mar 2019]])</f>
        <v>30</v>
      </c>
      <c r="BM96" s="9">
        <f>SUM(keyword_stats[[#This Row],[Searches: Apr 2018]:[Searches: Mar 2019]])</f>
        <v>360</v>
      </c>
      <c r="BN96" s="9">
        <f>keyword_stats[[#This Row],[R1]]-keyword_stats[[#This Row],[R4]]</f>
        <v>11.666666666666668</v>
      </c>
      <c r="BO96" s="9" t="str">
        <f>INDEX('keyword-forecasts'!G:K,MATCH(keyword_stats[[#This Row],[Keyword]],'keyword-forecasts'!K:K,0),1)</f>
        <v>Czarne Majtki</v>
      </c>
    </row>
    <row r="97" spans="1:67" x14ac:dyDescent="0.25">
      <c r="A97" t="s">
        <v>211</v>
      </c>
      <c r="B97" t="s">
        <v>15</v>
      </c>
      <c r="D97" s="8">
        <v>10</v>
      </c>
      <c r="E97" t="s">
        <v>17</v>
      </c>
      <c r="F97">
        <v>100</v>
      </c>
      <c r="M97">
        <v>10</v>
      </c>
      <c r="N97">
        <v>10</v>
      </c>
      <c r="O97">
        <v>10</v>
      </c>
      <c r="P97">
        <v>20</v>
      </c>
      <c r="Q97">
        <v>10</v>
      </c>
      <c r="R97">
        <v>10</v>
      </c>
      <c r="S97">
        <v>0</v>
      </c>
      <c r="T97">
        <v>0</v>
      </c>
      <c r="U97">
        <v>10</v>
      </c>
      <c r="V97">
        <v>10</v>
      </c>
      <c r="W97">
        <v>10</v>
      </c>
      <c r="X97">
        <v>10</v>
      </c>
      <c r="Y97">
        <v>10</v>
      </c>
      <c r="Z97">
        <v>10</v>
      </c>
      <c r="AA97">
        <v>20</v>
      </c>
      <c r="AB97">
        <v>20</v>
      </c>
      <c r="AC97">
        <v>10</v>
      </c>
      <c r="AD97">
        <v>10</v>
      </c>
      <c r="AE97">
        <v>10</v>
      </c>
      <c r="AF97">
        <v>0</v>
      </c>
      <c r="AG97">
        <v>0</v>
      </c>
      <c r="AH97">
        <v>10</v>
      </c>
      <c r="AI97">
        <v>10</v>
      </c>
      <c r="AJ97">
        <v>10</v>
      </c>
      <c r="AK97">
        <v>10</v>
      </c>
      <c r="AL97">
        <v>20</v>
      </c>
      <c r="AM97">
        <v>30</v>
      </c>
      <c r="AN97">
        <v>20</v>
      </c>
      <c r="AO97">
        <v>20</v>
      </c>
      <c r="AP97">
        <v>0</v>
      </c>
      <c r="AQ97">
        <v>0</v>
      </c>
      <c r="AR97">
        <v>0</v>
      </c>
      <c r="AS97">
        <v>10</v>
      </c>
      <c r="AT97">
        <v>10</v>
      </c>
      <c r="AU97">
        <v>10</v>
      </c>
      <c r="AV97">
        <v>10</v>
      </c>
      <c r="AW97">
        <v>20</v>
      </c>
      <c r="AX97">
        <v>10</v>
      </c>
      <c r="AY97">
        <v>40</v>
      </c>
      <c r="AZ97">
        <v>50</v>
      </c>
      <c r="BA97">
        <v>20</v>
      </c>
      <c r="BB97">
        <v>10</v>
      </c>
      <c r="BC97">
        <v>0</v>
      </c>
      <c r="BD97">
        <v>10</v>
      </c>
      <c r="BE97">
        <v>10</v>
      </c>
      <c r="BF97">
        <v>10</v>
      </c>
      <c r="BG97">
        <v>10</v>
      </c>
      <c r="BH97">
        <v>10</v>
      </c>
      <c r="BI97" s="9">
        <f>AVERAGE(keyword_stats[[#This Row],[Searches: Apr 2015]:[Searches: Mar 2016]])</f>
        <v>9.1666666666666661</v>
      </c>
      <c r="BJ97" s="9">
        <f>AVERAGE(keyword_stats[[#This Row],[Searches: Apr 2016]:[Searches: Mar 2017]])</f>
        <v>10</v>
      </c>
      <c r="BK97" s="9">
        <f>AVERAGE(keyword_stats[[#This Row],[Searches: Apr 2017]:[Searches: Mar 2018]])</f>
        <v>11.666666666666666</v>
      </c>
      <c r="BL97" s="9">
        <f>AVERAGE(keyword_stats[[#This Row],[Searches: Apr 2018]:[Searches: Mar 2019]])</f>
        <v>16.666666666666668</v>
      </c>
      <c r="BM97" s="9">
        <f>SUM(keyword_stats[[#This Row],[Searches: Apr 2018]:[Searches: Mar 2019]])</f>
        <v>200</v>
      </c>
      <c r="BN97" s="9">
        <f>keyword_stats[[#This Row],[R1]]-keyword_stats[[#This Row],[R4]]</f>
        <v>7.5000000000000018</v>
      </c>
      <c r="BO97" s="9" t="str">
        <f>INDEX('keyword-forecasts'!G:K,MATCH(keyword_stats[[#This Row],[Keyword]],'keyword-forecasts'!K:K,0),1)</f>
        <v>Spodenki Kąpielowe</v>
      </c>
    </row>
    <row r="98" spans="1:67" x14ac:dyDescent="0.25">
      <c r="A98" t="s">
        <v>212</v>
      </c>
      <c r="B98" t="s">
        <v>15</v>
      </c>
      <c r="D98" s="8">
        <v>170</v>
      </c>
      <c r="E98" t="s">
        <v>17</v>
      </c>
      <c r="F98">
        <v>100</v>
      </c>
      <c r="G98">
        <v>0.35</v>
      </c>
      <c r="H98">
        <v>1.48</v>
      </c>
      <c r="M98">
        <v>110</v>
      </c>
      <c r="N98">
        <v>110</v>
      </c>
      <c r="O98">
        <v>260</v>
      </c>
      <c r="P98">
        <v>260</v>
      </c>
      <c r="Q98">
        <v>110</v>
      </c>
      <c r="R98">
        <v>40</v>
      </c>
      <c r="S98">
        <v>40</v>
      </c>
      <c r="T98">
        <v>40</v>
      </c>
      <c r="U98">
        <v>40</v>
      </c>
      <c r="V98">
        <v>90</v>
      </c>
      <c r="W98">
        <v>90</v>
      </c>
      <c r="X98">
        <v>90</v>
      </c>
      <c r="Y98">
        <v>140</v>
      </c>
      <c r="Z98">
        <v>210</v>
      </c>
      <c r="AA98">
        <v>320</v>
      </c>
      <c r="AB98">
        <v>390</v>
      </c>
      <c r="AC98">
        <v>140</v>
      </c>
      <c r="AD98">
        <v>30</v>
      </c>
      <c r="AE98">
        <v>30</v>
      </c>
      <c r="AF98">
        <v>40</v>
      </c>
      <c r="AG98">
        <v>30</v>
      </c>
      <c r="AH98">
        <v>110</v>
      </c>
      <c r="AI98">
        <v>110</v>
      </c>
      <c r="AJ98">
        <v>110</v>
      </c>
      <c r="AK98">
        <v>170</v>
      </c>
      <c r="AL98">
        <v>210</v>
      </c>
      <c r="AM98">
        <v>260</v>
      </c>
      <c r="AN98">
        <v>390</v>
      </c>
      <c r="AO98">
        <v>210</v>
      </c>
      <c r="AP98">
        <v>50</v>
      </c>
      <c r="AQ98">
        <v>20</v>
      </c>
      <c r="AR98">
        <v>20</v>
      </c>
      <c r="AS98">
        <v>40</v>
      </c>
      <c r="AT98">
        <v>170</v>
      </c>
      <c r="AU98">
        <v>140</v>
      </c>
      <c r="AV98">
        <v>170</v>
      </c>
      <c r="AW98">
        <v>170</v>
      </c>
      <c r="AX98">
        <v>210</v>
      </c>
      <c r="AY98">
        <v>390</v>
      </c>
      <c r="AZ98">
        <v>390</v>
      </c>
      <c r="BA98">
        <v>210</v>
      </c>
      <c r="BB98">
        <v>50</v>
      </c>
      <c r="BC98">
        <v>50</v>
      </c>
      <c r="BD98">
        <v>50</v>
      </c>
      <c r="BE98">
        <v>40</v>
      </c>
      <c r="BF98">
        <v>140</v>
      </c>
      <c r="BG98">
        <v>140</v>
      </c>
      <c r="BH98">
        <v>90</v>
      </c>
      <c r="BI98" s="9">
        <f>AVERAGE(keyword_stats[[#This Row],[Searches: Apr 2015]:[Searches: Mar 2016]])</f>
        <v>106.66666666666667</v>
      </c>
      <c r="BJ98" s="9">
        <f>AVERAGE(keyword_stats[[#This Row],[Searches: Apr 2016]:[Searches: Mar 2017]])</f>
        <v>138.33333333333334</v>
      </c>
      <c r="BK98" s="9">
        <f>AVERAGE(keyword_stats[[#This Row],[Searches: Apr 2017]:[Searches: Mar 2018]])</f>
        <v>154.16666666666666</v>
      </c>
      <c r="BL98" s="9">
        <f>AVERAGE(keyword_stats[[#This Row],[Searches: Apr 2018]:[Searches: Mar 2019]])</f>
        <v>160.83333333333334</v>
      </c>
      <c r="BM98" s="9">
        <f>SUM(keyword_stats[[#This Row],[Searches: Apr 2018]:[Searches: Mar 2019]])</f>
        <v>1930</v>
      </c>
      <c r="BN98" s="9">
        <f>keyword_stats[[#This Row],[R1]]-keyword_stats[[#This Row],[R4]]</f>
        <v>54.166666666666671</v>
      </c>
      <c r="BO98" s="9" t="str">
        <f>INDEX('keyword-forecasts'!G:K,MATCH(keyword_stats[[#This Row],[Keyword]],'keyword-forecasts'!K:K,0),1)</f>
        <v>Czarne Stroje</v>
      </c>
    </row>
    <row r="99" spans="1:67" x14ac:dyDescent="0.25">
      <c r="A99" t="s">
        <v>213</v>
      </c>
      <c r="B99" t="s">
        <v>15</v>
      </c>
      <c r="D99" s="8">
        <v>90</v>
      </c>
      <c r="E99" t="s">
        <v>17</v>
      </c>
      <c r="F99">
        <v>100</v>
      </c>
      <c r="G99">
        <v>0.32</v>
      </c>
      <c r="H99">
        <v>0.91</v>
      </c>
      <c r="M99">
        <v>30</v>
      </c>
      <c r="N99">
        <v>40</v>
      </c>
      <c r="O99">
        <v>70</v>
      </c>
      <c r="P99">
        <v>90</v>
      </c>
      <c r="Q99">
        <v>30</v>
      </c>
      <c r="R99">
        <v>10</v>
      </c>
      <c r="S99">
        <v>10</v>
      </c>
      <c r="T99">
        <v>10</v>
      </c>
      <c r="U99">
        <v>10</v>
      </c>
      <c r="V99">
        <v>30</v>
      </c>
      <c r="W99">
        <v>50</v>
      </c>
      <c r="X99">
        <v>40</v>
      </c>
      <c r="Y99">
        <v>70</v>
      </c>
      <c r="Z99">
        <v>90</v>
      </c>
      <c r="AA99">
        <v>140</v>
      </c>
      <c r="AB99">
        <v>110</v>
      </c>
      <c r="AC99">
        <v>30</v>
      </c>
      <c r="AD99">
        <v>10</v>
      </c>
      <c r="AE99">
        <v>10</v>
      </c>
      <c r="AF99">
        <v>10</v>
      </c>
      <c r="AG99">
        <v>10</v>
      </c>
      <c r="AH99">
        <v>30</v>
      </c>
      <c r="AI99">
        <v>40</v>
      </c>
      <c r="AJ99">
        <v>70</v>
      </c>
      <c r="AK99">
        <v>90</v>
      </c>
      <c r="AL99">
        <v>110</v>
      </c>
      <c r="AM99">
        <v>210</v>
      </c>
      <c r="AN99">
        <v>170</v>
      </c>
      <c r="AO99">
        <v>90</v>
      </c>
      <c r="AP99">
        <v>10</v>
      </c>
      <c r="AQ99">
        <v>20</v>
      </c>
      <c r="AR99">
        <v>20</v>
      </c>
      <c r="AS99">
        <v>20</v>
      </c>
      <c r="AT99">
        <v>30</v>
      </c>
      <c r="AU99">
        <v>40</v>
      </c>
      <c r="AV99">
        <v>20</v>
      </c>
      <c r="AW99">
        <v>50</v>
      </c>
      <c r="AX99">
        <v>110</v>
      </c>
      <c r="AY99">
        <v>210</v>
      </c>
      <c r="AZ99">
        <v>170</v>
      </c>
      <c r="BA99">
        <v>110</v>
      </c>
      <c r="BB99">
        <v>20</v>
      </c>
      <c r="BC99">
        <v>20</v>
      </c>
      <c r="BD99">
        <v>50</v>
      </c>
      <c r="BE99">
        <v>30</v>
      </c>
      <c r="BF99">
        <v>140</v>
      </c>
      <c r="BG99">
        <v>90</v>
      </c>
      <c r="BH99">
        <v>140</v>
      </c>
      <c r="BI99" s="9">
        <f>AVERAGE(keyword_stats[[#This Row],[Searches: Apr 2015]:[Searches: Mar 2016]])</f>
        <v>35</v>
      </c>
      <c r="BJ99" s="9">
        <f>AVERAGE(keyword_stats[[#This Row],[Searches: Apr 2016]:[Searches: Mar 2017]])</f>
        <v>51.666666666666664</v>
      </c>
      <c r="BK99" s="9">
        <f>AVERAGE(keyword_stats[[#This Row],[Searches: Apr 2017]:[Searches: Mar 2018]])</f>
        <v>69.166666666666671</v>
      </c>
      <c r="BL99" s="9">
        <f>AVERAGE(keyword_stats[[#This Row],[Searches: Apr 2018]:[Searches: Mar 2019]])</f>
        <v>95</v>
      </c>
      <c r="BM99" s="9">
        <f>SUM(keyword_stats[[#This Row],[Searches: Apr 2018]:[Searches: Mar 2019]])</f>
        <v>1140</v>
      </c>
      <c r="BN99" s="9">
        <f>keyword_stats[[#This Row],[R1]]-keyword_stats[[#This Row],[R4]]</f>
        <v>60</v>
      </c>
      <c r="BO99" s="9" t="str">
        <f>INDEX('keyword-forecasts'!G:K,MATCH(keyword_stats[[#This Row],[Keyword]],'keyword-forecasts'!K:K,0),1)</f>
        <v>Czarne Stroje</v>
      </c>
    </row>
    <row r="100" spans="1:67" x14ac:dyDescent="0.25">
      <c r="A100" t="s">
        <v>214</v>
      </c>
      <c r="B100" t="s">
        <v>15</v>
      </c>
      <c r="D100" s="8">
        <v>40</v>
      </c>
      <c r="E100" t="s">
        <v>17</v>
      </c>
      <c r="F100">
        <v>100</v>
      </c>
      <c r="G100">
        <v>0.48</v>
      </c>
      <c r="H100">
        <v>1.97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30</v>
      </c>
      <c r="AC100">
        <v>30</v>
      </c>
      <c r="AD100">
        <v>20</v>
      </c>
      <c r="AE100">
        <v>10</v>
      </c>
      <c r="AF100">
        <v>10</v>
      </c>
      <c r="AG100">
        <v>10</v>
      </c>
      <c r="AH100">
        <v>20</v>
      </c>
      <c r="AI100">
        <v>20</v>
      </c>
      <c r="AJ100">
        <v>30</v>
      </c>
      <c r="AK100">
        <v>30</v>
      </c>
      <c r="AL100">
        <v>40</v>
      </c>
      <c r="AM100">
        <v>40</v>
      </c>
      <c r="AN100">
        <v>70</v>
      </c>
      <c r="AO100">
        <v>10</v>
      </c>
      <c r="AP100">
        <v>10</v>
      </c>
      <c r="AQ100">
        <v>20</v>
      </c>
      <c r="AR100">
        <v>10</v>
      </c>
      <c r="AS100">
        <v>10</v>
      </c>
      <c r="AT100">
        <v>10</v>
      </c>
      <c r="AU100">
        <v>10</v>
      </c>
      <c r="AV100">
        <v>10</v>
      </c>
      <c r="AW100">
        <v>0</v>
      </c>
      <c r="AX100">
        <v>10</v>
      </c>
      <c r="AY100">
        <v>70</v>
      </c>
      <c r="AZ100">
        <v>90</v>
      </c>
      <c r="BA100">
        <v>50</v>
      </c>
      <c r="BB100">
        <v>10</v>
      </c>
      <c r="BC100">
        <v>30</v>
      </c>
      <c r="BD100">
        <v>20</v>
      </c>
      <c r="BE100">
        <v>30</v>
      </c>
      <c r="BF100">
        <v>50</v>
      </c>
      <c r="BG100">
        <v>50</v>
      </c>
      <c r="BH100">
        <v>30</v>
      </c>
      <c r="BI100" s="9">
        <f>AVERAGE(keyword_stats[[#This Row],[Searches: Apr 2015]:[Searches: Mar 2016]])</f>
        <v>0</v>
      </c>
      <c r="BJ100" s="9">
        <f>AVERAGE(keyword_stats[[#This Row],[Searches: Apr 2016]:[Searches: Mar 2017]])</f>
        <v>15</v>
      </c>
      <c r="BK100" s="9">
        <f>AVERAGE(keyword_stats[[#This Row],[Searches: Apr 2017]:[Searches: Mar 2018]])</f>
        <v>22.5</v>
      </c>
      <c r="BL100" s="9">
        <f>AVERAGE(keyword_stats[[#This Row],[Searches: Apr 2018]:[Searches: Mar 2019]])</f>
        <v>36.666666666666664</v>
      </c>
      <c r="BM100" s="9">
        <f>SUM(keyword_stats[[#This Row],[Searches: Apr 2018]:[Searches: Mar 2019]])</f>
        <v>440</v>
      </c>
      <c r="BN100" s="9">
        <f>keyword_stats[[#This Row],[R1]]-keyword_stats[[#This Row],[R4]]</f>
        <v>36.666666666666664</v>
      </c>
      <c r="BO100" s="9" t="str">
        <f>INDEX('keyword-forecasts'!G:K,MATCH(keyword_stats[[#This Row],[Keyword]],'keyword-forecasts'!K:K,0),1)</f>
        <v>Czarne Stroje</v>
      </c>
    </row>
    <row r="101" spans="1:67" x14ac:dyDescent="0.25">
      <c r="A101" t="s">
        <v>215</v>
      </c>
      <c r="B101" t="s">
        <v>15</v>
      </c>
      <c r="D101" s="8">
        <v>10</v>
      </c>
      <c r="E101" t="s">
        <v>17</v>
      </c>
      <c r="F101">
        <v>100</v>
      </c>
      <c r="M101">
        <v>10</v>
      </c>
      <c r="N101">
        <v>20</v>
      </c>
      <c r="O101">
        <v>20</v>
      </c>
      <c r="P101">
        <v>20</v>
      </c>
      <c r="Q101">
        <v>10</v>
      </c>
      <c r="R101">
        <v>10</v>
      </c>
      <c r="S101">
        <v>10</v>
      </c>
      <c r="T101">
        <v>10</v>
      </c>
      <c r="U101">
        <v>10</v>
      </c>
      <c r="V101">
        <v>10</v>
      </c>
      <c r="W101">
        <v>10</v>
      </c>
      <c r="X101">
        <v>10</v>
      </c>
      <c r="Y101">
        <v>10</v>
      </c>
      <c r="Z101">
        <v>20</v>
      </c>
      <c r="AA101">
        <v>30</v>
      </c>
      <c r="AB101">
        <v>20</v>
      </c>
      <c r="AC101">
        <v>10</v>
      </c>
      <c r="AD101">
        <v>10</v>
      </c>
      <c r="AE101">
        <v>10</v>
      </c>
      <c r="AF101">
        <v>10</v>
      </c>
      <c r="AG101">
        <v>10</v>
      </c>
      <c r="AH101">
        <v>10</v>
      </c>
      <c r="AI101">
        <v>10</v>
      </c>
      <c r="AJ101">
        <v>10</v>
      </c>
      <c r="AK101">
        <v>0</v>
      </c>
      <c r="AL101">
        <v>10</v>
      </c>
      <c r="AM101">
        <v>10</v>
      </c>
      <c r="AN101">
        <v>10</v>
      </c>
      <c r="AO101">
        <v>10</v>
      </c>
      <c r="AP101">
        <v>0</v>
      </c>
      <c r="AQ101">
        <v>10</v>
      </c>
      <c r="AR101">
        <v>10</v>
      </c>
      <c r="AS101">
        <v>10</v>
      </c>
      <c r="AT101">
        <v>10</v>
      </c>
      <c r="AU101">
        <v>10</v>
      </c>
      <c r="AV101">
        <v>10</v>
      </c>
      <c r="AW101">
        <v>10</v>
      </c>
      <c r="AX101">
        <v>10</v>
      </c>
      <c r="AY101">
        <v>30</v>
      </c>
      <c r="AZ101">
        <v>20</v>
      </c>
      <c r="BA101">
        <v>20</v>
      </c>
      <c r="BB101">
        <v>0</v>
      </c>
      <c r="BC101">
        <v>10</v>
      </c>
      <c r="BD101">
        <v>0</v>
      </c>
      <c r="BE101">
        <v>10</v>
      </c>
      <c r="BF101">
        <v>10</v>
      </c>
      <c r="BG101">
        <v>10</v>
      </c>
      <c r="BH101">
        <v>10</v>
      </c>
      <c r="BI101" s="9">
        <f>AVERAGE(keyword_stats[[#This Row],[Searches: Apr 2015]:[Searches: Mar 2016]])</f>
        <v>12.5</v>
      </c>
      <c r="BJ101" s="9">
        <f>AVERAGE(keyword_stats[[#This Row],[Searches: Apr 2016]:[Searches: Mar 2017]])</f>
        <v>13.333333333333334</v>
      </c>
      <c r="BK101" s="9">
        <f>AVERAGE(keyword_stats[[#This Row],[Searches: Apr 2017]:[Searches: Mar 2018]])</f>
        <v>8.3333333333333339</v>
      </c>
      <c r="BL101" s="9">
        <f>AVERAGE(keyword_stats[[#This Row],[Searches: Apr 2018]:[Searches: Mar 2019]])</f>
        <v>11.666666666666666</v>
      </c>
      <c r="BM101" s="9">
        <f>SUM(keyword_stats[[#This Row],[Searches: Apr 2018]:[Searches: Mar 2019]])</f>
        <v>140</v>
      </c>
      <c r="BN101" s="9">
        <f>keyword_stats[[#This Row],[R1]]-keyword_stats[[#This Row],[R4]]</f>
        <v>-0.83333333333333393</v>
      </c>
      <c r="BO101" s="9" t="str">
        <f>INDEX('keyword-forecasts'!G:K,MATCH(keyword_stats[[#This Row],[Keyword]],'keyword-forecasts'!K:K,0),1)</f>
        <v>Czarne Stroje</v>
      </c>
    </row>
    <row r="102" spans="1:67" x14ac:dyDescent="0.25">
      <c r="A102" t="s">
        <v>216</v>
      </c>
      <c r="B102" t="s">
        <v>15</v>
      </c>
      <c r="D102" s="8">
        <v>10</v>
      </c>
      <c r="E102" t="s">
        <v>17</v>
      </c>
      <c r="F102">
        <v>100</v>
      </c>
      <c r="M102">
        <v>10</v>
      </c>
      <c r="N102">
        <v>20</v>
      </c>
      <c r="O102">
        <v>30</v>
      </c>
      <c r="P102">
        <v>40</v>
      </c>
      <c r="Q102">
        <v>20</v>
      </c>
      <c r="R102">
        <v>10</v>
      </c>
      <c r="S102">
        <v>10</v>
      </c>
      <c r="T102">
        <v>10</v>
      </c>
      <c r="U102">
        <v>10</v>
      </c>
      <c r="V102">
        <v>10</v>
      </c>
      <c r="W102">
        <v>20</v>
      </c>
      <c r="X102">
        <v>10</v>
      </c>
      <c r="Y102">
        <v>10</v>
      </c>
      <c r="Z102">
        <v>30</v>
      </c>
      <c r="AA102">
        <v>40</v>
      </c>
      <c r="AB102">
        <v>30</v>
      </c>
      <c r="AC102">
        <v>10</v>
      </c>
      <c r="AD102">
        <v>10</v>
      </c>
      <c r="AE102">
        <v>10</v>
      </c>
      <c r="AF102">
        <v>10</v>
      </c>
      <c r="AG102">
        <v>10</v>
      </c>
      <c r="AH102">
        <v>10</v>
      </c>
      <c r="AI102">
        <v>10</v>
      </c>
      <c r="AJ102">
        <v>20</v>
      </c>
      <c r="AK102">
        <v>10</v>
      </c>
      <c r="AL102">
        <v>20</v>
      </c>
      <c r="AM102">
        <v>20</v>
      </c>
      <c r="AN102">
        <v>30</v>
      </c>
      <c r="AO102">
        <v>20</v>
      </c>
      <c r="AP102">
        <v>0</v>
      </c>
      <c r="AQ102">
        <v>10</v>
      </c>
      <c r="AR102">
        <v>10</v>
      </c>
      <c r="AS102">
        <v>10</v>
      </c>
      <c r="AT102">
        <v>10</v>
      </c>
      <c r="AU102">
        <v>10</v>
      </c>
      <c r="AV102">
        <v>10</v>
      </c>
      <c r="AW102">
        <v>10</v>
      </c>
      <c r="AX102">
        <v>20</v>
      </c>
      <c r="AY102">
        <v>30</v>
      </c>
      <c r="AZ102">
        <v>50</v>
      </c>
      <c r="BA102">
        <v>20</v>
      </c>
      <c r="BB102">
        <v>10</v>
      </c>
      <c r="BC102">
        <v>10</v>
      </c>
      <c r="BD102">
        <v>10</v>
      </c>
      <c r="BE102">
        <v>10</v>
      </c>
      <c r="BF102">
        <v>10</v>
      </c>
      <c r="BG102">
        <v>10</v>
      </c>
      <c r="BH102">
        <v>10</v>
      </c>
      <c r="BI102" s="9">
        <f>AVERAGE(keyword_stats[[#This Row],[Searches: Apr 2015]:[Searches: Mar 2016]])</f>
        <v>16.666666666666668</v>
      </c>
      <c r="BJ102" s="9">
        <f>AVERAGE(keyword_stats[[#This Row],[Searches: Apr 2016]:[Searches: Mar 2017]])</f>
        <v>16.666666666666668</v>
      </c>
      <c r="BK102" s="9">
        <f>AVERAGE(keyword_stats[[#This Row],[Searches: Apr 2017]:[Searches: Mar 2018]])</f>
        <v>13.333333333333334</v>
      </c>
      <c r="BL102" s="9">
        <f>AVERAGE(keyword_stats[[#This Row],[Searches: Apr 2018]:[Searches: Mar 2019]])</f>
        <v>16.666666666666668</v>
      </c>
      <c r="BM102" s="9">
        <f>SUM(keyword_stats[[#This Row],[Searches: Apr 2018]:[Searches: Mar 2019]])</f>
        <v>200</v>
      </c>
      <c r="BN102" s="9">
        <f>keyword_stats[[#This Row],[R1]]-keyword_stats[[#This Row],[R4]]</f>
        <v>0</v>
      </c>
      <c r="BO102" s="9" t="str">
        <f>INDEX('keyword-forecasts'!G:K,MATCH(keyword_stats[[#This Row],[Keyword]],'keyword-forecasts'!K:K,0),1)</f>
        <v>Kąpielowy Biały</v>
      </c>
    </row>
    <row r="103" spans="1:67" x14ac:dyDescent="0.25">
      <c r="A103" t="s">
        <v>217</v>
      </c>
      <c r="B103" t="s">
        <v>15</v>
      </c>
      <c r="D103" s="8">
        <v>30</v>
      </c>
      <c r="E103" t="s">
        <v>17</v>
      </c>
      <c r="F103">
        <v>100</v>
      </c>
      <c r="M103">
        <v>10</v>
      </c>
      <c r="N103">
        <v>10</v>
      </c>
      <c r="O103">
        <v>20</v>
      </c>
      <c r="P103">
        <v>30</v>
      </c>
      <c r="Q103">
        <v>10</v>
      </c>
      <c r="R103">
        <v>10</v>
      </c>
      <c r="S103">
        <v>10</v>
      </c>
      <c r="T103">
        <v>10</v>
      </c>
      <c r="U103">
        <v>10</v>
      </c>
      <c r="V103">
        <v>10</v>
      </c>
      <c r="W103">
        <v>10</v>
      </c>
      <c r="X103">
        <v>10</v>
      </c>
      <c r="Y103">
        <v>10</v>
      </c>
      <c r="Z103">
        <v>20</v>
      </c>
      <c r="AA103">
        <v>10</v>
      </c>
      <c r="AB103">
        <v>50</v>
      </c>
      <c r="AC103">
        <v>10</v>
      </c>
      <c r="AD103">
        <v>10</v>
      </c>
      <c r="AE103">
        <v>10</v>
      </c>
      <c r="AF103">
        <v>10</v>
      </c>
      <c r="AG103">
        <v>10</v>
      </c>
      <c r="AH103">
        <v>10</v>
      </c>
      <c r="AI103">
        <v>0</v>
      </c>
      <c r="AJ103">
        <v>10</v>
      </c>
      <c r="AK103">
        <v>10</v>
      </c>
      <c r="AL103">
        <v>10</v>
      </c>
      <c r="AM103">
        <v>10</v>
      </c>
      <c r="AN103">
        <v>40</v>
      </c>
      <c r="AO103">
        <v>10</v>
      </c>
      <c r="AP103">
        <v>10</v>
      </c>
      <c r="AQ103">
        <v>0</v>
      </c>
      <c r="AR103">
        <v>10</v>
      </c>
      <c r="AS103">
        <v>10</v>
      </c>
      <c r="AT103">
        <v>10</v>
      </c>
      <c r="AU103">
        <v>10</v>
      </c>
      <c r="AV103">
        <v>10</v>
      </c>
      <c r="AW103">
        <v>20</v>
      </c>
      <c r="AX103">
        <v>20</v>
      </c>
      <c r="AY103">
        <v>70</v>
      </c>
      <c r="AZ103">
        <v>110</v>
      </c>
      <c r="BA103">
        <v>20</v>
      </c>
      <c r="BB103">
        <v>10</v>
      </c>
      <c r="BC103">
        <v>10</v>
      </c>
      <c r="BD103">
        <v>10</v>
      </c>
      <c r="BE103">
        <v>10</v>
      </c>
      <c r="BF103">
        <v>30</v>
      </c>
      <c r="BG103">
        <v>20</v>
      </c>
      <c r="BH103">
        <v>10</v>
      </c>
      <c r="BI103" s="9">
        <f>AVERAGE(keyword_stats[[#This Row],[Searches: Apr 2015]:[Searches: Mar 2016]])</f>
        <v>12.5</v>
      </c>
      <c r="BJ103" s="9">
        <f>AVERAGE(keyword_stats[[#This Row],[Searches: Apr 2016]:[Searches: Mar 2017]])</f>
        <v>13.333333333333334</v>
      </c>
      <c r="BK103" s="9">
        <f>AVERAGE(keyword_stats[[#This Row],[Searches: Apr 2017]:[Searches: Mar 2018]])</f>
        <v>11.666666666666666</v>
      </c>
      <c r="BL103" s="9">
        <f>AVERAGE(keyword_stats[[#This Row],[Searches: Apr 2018]:[Searches: Mar 2019]])</f>
        <v>28.333333333333332</v>
      </c>
      <c r="BM103" s="9">
        <f>SUM(keyword_stats[[#This Row],[Searches: Apr 2018]:[Searches: Mar 2019]])</f>
        <v>340</v>
      </c>
      <c r="BN103" s="9">
        <f>keyword_stats[[#This Row],[R1]]-keyword_stats[[#This Row],[R4]]</f>
        <v>15.833333333333332</v>
      </c>
      <c r="BO103" s="9" t="str">
        <f>INDEX('keyword-forecasts'!G:K,MATCH(keyword_stats[[#This Row],[Keyword]],'keyword-forecasts'!K:K,0),1)</f>
        <v>Stroju Kąpielowego Dol</v>
      </c>
    </row>
    <row r="104" spans="1:67" x14ac:dyDescent="0.25">
      <c r="A104" t="s">
        <v>218</v>
      </c>
      <c r="B104" t="s">
        <v>15</v>
      </c>
      <c r="D104" s="8">
        <v>210</v>
      </c>
      <c r="E104" t="s">
        <v>17</v>
      </c>
      <c r="F104">
        <v>100</v>
      </c>
      <c r="G104">
        <v>0.56999999999999995</v>
      </c>
      <c r="H104">
        <v>1.34</v>
      </c>
      <c r="M104">
        <v>110</v>
      </c>
      <c r="N104">
        <v>140</v>
      </c>
      <c r="O104">
        <v>210</v>
      </c>
      <c r="P104">
        <v>260</v>
      </c>
      <c r="Q104">
        <v>170</v>
      </c>
      <c r="R104">
        <v>30</v>
      </c>
      <c r="S104">
        <v>30</v>
      </c>
      <c r="T104">
        <v>50</v>
      </c>
      <c r="U104">
        <v>50</v>
      </c>
      <c r="V104">
        <v>70</v>
      </c>
      <c r="W104">
        <v>90</v>
      </c>
      <c r="X104">
        <v>110</v>
      </c>
      <c r="Y104">
        <v>110</v>
      </c>
      <c r="Z104">
        <v>140</v>
      </c>
      <c r="AA104">
        <v>260</v>
      </c>
      <c r="AB104">
        <v>320</v>
      </c>
      <c r="AC104">
        <v>140</v>
      </c>
      <c r="AD104">
        <v>50</v>
      </c>
      <c r="AE104">
        <v>50</v>
      </c>
      <c r="AF104">
        <v>40</v>
      </c>
      <c r="AG104">
        <v>50</v>
      </c>
      <c r="AH104">
        <v>140</v>
      </c>
      <c r="AI104">
        <v>140</v>
      </c>
      <c r="AJ104">
        <v>170</v>
      </c>
      <c r="AK104">
        <v>170</v>
      </c>
      <c r="AL104">
        <v>260</v>
      </c>
      <c r="AM104">
        <v>320</v>
      </c>
      <c r="AN104">
        <v>320</v>
      </c>
      <c r="AO104">
        <v>260</v>
      </c>
      <c r="AP104">
        <v>40</v>
      </c>
      <c r="AQ104">
        <v>50</v>
      </c>
      <c r="AR104">
        <v>40</v>
      </c>
      <c r="AS104">
        <v>70</v>
      </c>
      <c r="AT104">
        <v>170</v>
      </c>
      <c r="AU104">
        <v>140</v>
      </c>
      <c r="AV104">
        <v>140</v>
      </c>
      <c r="AW104">
        <v>170</v>
      </c>
      <c r="AX104">
        <v>320</v>
      </c>
      <c r="AY104">
        <v>390</v>
      </c>
      <c r="AZ104">
        <v>590</v>
      </c>
      <c r="BA104">
        <v>320</v>
      </c>
      <c r="BB104">
        <v>90</v>
      </c>
      <c r="BC104">
        <v>90</v>
      </c>
      <c r="BD104">
        <v>70</v>
      </c>
      <c r="BE104">
        <v>90</v>
      </c>
      <c r="BF104">
        <v>170</v>
      </c>
      <c r="BG104">
        <v>140</v>
      </c>
      <c r="BH104">
        <v>170</v>
      </c>
      <c r="BI104" s="9">
        <f>AVERAGE(keyword_stats[[#This Row],[Searches: Apr 2015]:[Searches: Mar 2016]])</f>
        <v>110</v>
      </c>
      <c r="BJ104" s="9">
        <f>AVERAGE(keyword_stats[[#This Row],[Searches: Apr 2016]:[Searches: Mar 2017]])</f>
        <v>134.16666666666666</v>
      </c>
      <c r="BK104" s="9">
        <f>AVERAGE(keyword_stats[[#This Row],[Searches: Apr 2017]:[Searches: Mar 2018]])</f>
        <v>165</v>
      </c>
      <c r="BL104" s="9">
        <f>AVERAGE(keyword_stats[[#This Row],[Searches: Apr 2018]:[Searches: Mar 2019]])</f>
        <v>217.5</v>
      </c>
      <c r="BM104" s="9">
        <f>SUM(keyword_stats[[#This Row],[Searches: Apr 2018]:[Searches: Mar 2019]])</f>
        <v>2610</v>
      </c>
      <c r="BN104" s="9">
        <f>keyword_stats[[#This Row],[R1]]-keyword_stats[[#This Row],[R4]]</f>
        <v>107.5</v>
      </c>
      <c r="BO104" s="9" t="str">
        <f>INDEX('keyword-forecasts'!G:K,MATCH(keyword_stats[[#This Row],[Keyword]],'keyword-forecasts'!K:K,0),1)</f>
        <v>Czarny Kostium</v>
      </c>
    </row>
    <row r="105" spans="1:67" x14ac:dyDescent="0.25">
      <c r="A105" t="s">
        <v>219</v>
      </c>
      <c r="B105" t="s">
        <v>15</v>
      </c>
      <c r="D105" s="8">
        <v>70</v>
      </c>
      <c r="E105" t="s">
        <v>17</v>
      </c>
      <c r="F105">
        <v>100</v>
      </c>
      <c r="G105">
        <v>0.75</v>
      </c>
      <c r="H105">
        <v>2.4900000000000002</v>
      </c>
      <c r="M105">
        <v>30</v>
      </c>
      <c r="N105">
        <v>40</v>
      </c>
      <c r="O105">
        <v>40</v>
      </c>
      <c r="P105">
        <v>50</v>
      </c>
      <c r="Q105">
        <v>20</v>
      </c>
      <c r="R105">
        <v>10</v>
      </c>
      <c r="S105">
        <v>10</v>
      </c>
      <c r="T105">
        <v>20</v>
      </c>
      <c r="U105">
        <v>20</v>
      </c>
      <c r="V105">
        <v>40</v>
      </c>
      <c r="W105">
        <v>40</v>
      </c>
      <c r="X105">
        <v>40</v>
      </c>
      <c r="Y105">
        <v>40</v>
      </c>
      <c r="Z105">
        <v>70</v>
      </c>
      <c r="AA105">
        <v>90</v>
      </c>
      <c r="AB105">
        <v>110</v>
      </c>
      <c r="AC105">
        <v>50</v>
      </c>
      <c r="AD105">
        <v>30</v>
      </c>
      <c r="AE105">
        <v>20</v>
      </c>
      <c r="AF105">
        <v>10</v>
      </c>
      <c r="AG105">
        <v>20</v>
      </c>
      <c r="AH105">
        <v>50</v>
      </c>
      <c r="AI105">
        <v>40</v>
      </c>
      <c r="AJ105">
        <v>70</v>
      </c>
      <c r="AK105">
        <v>90</v>
      </c>
      <c r="AL105">
        <v>110</v>
      </c>
      <c r="AM105">
        <v>110</v>
      </c>
      <c r="AN105">
        <v>210</v>
      </c>
      <c r="AO105">
        <v>110</v>
      </c>
      <c r="AP105">
        <v>30</v>
      </c>
      <c r="AQ105">
        <v>10</v>
      </c>
      <c r="AR105">
        <v>40</v>
      </c>
      <c r="AS105">
        <v>20</v>
      </c>
      <c r="AT105">
        <v>50</v>
      </c>
      <c r="AU105">
        <v>40</v>
      </c>
      <c r="AV105">
        <v>40</v>
      </c>
      <c r="AW105">
        <v>70</v>
      </c>
      <c r="AX105">
        <v>50</v>
      </c>
      <c r="AY105">
        <v>140</v>
      </c>
      <c r="AZ105">
        <v>140</v>
      </c>
      <c r="BA105">
        <v>90</v>
      </c>
      <c r="BB105">
        <v>20</v>
      </c>
      <c r="BC105">
        <v>10</v>
      </c>
      <c r="BD105">
        <v>90</v>
      </c>
      <c r="BE105">
        <v>20</v>
      </c>
      <c r="BF105">
        <v>40</v>
      </c>
      <c r="BG105">
        <v>40</v>
      </c>
      <c r="BH105">
        <v>40</v>
      </c>
      <c r="BI105" s="9">
        <f>AVERAGE(keyword_stats[[#This Row],[Searches: Apr 2015]:[Searches: Mar 2016]])</f>
        <v>30</v>
      </c>
      <c r="BJ105" s="9">
        <f>AVERAGE(keyword_stats[[#This Row],[Searches: Apr 2016]:[Searches: Mar 2017]])</f>
        <v>50</v>
      </c>
      <c r="BK105" s="9">
        <f>AVERAGE(keyword_stats[[#This Row],[Searches: Apr 2017]:[Searches: Mar 2018]])</f>
        <v>71.666666666666671</v>
      </c>
      <c r="BL105" s="9">
        <f>AVERAGE(keyword_stats[[#This Row],[Searches: Apr 2018]:[Searches: Mar 2019]])</f>
        <v>62.5</v>
      </c>
      <c r="BM105" s="9">
        <f>SUM(keyword_stats[[#This Row],[Searches: Apr 2018]:[Searches: Mar 2019]])</f>
        <v>750</v>
      </c>
      <c r="BN105" s="9">
        <f>keyword_stats[[#This Row],[R1]]-keyword_stats[[#This Row],[R4]]</f>
        <v>32.5</v>
      </c>
      <c r="BO105" s="9" t="str">
        <f>INDEX('keyword-forecasts'!G:K,MATCH(keyword_stats[[#This Row],[Keyword]],'keyword-forecasts'!K:K,0),1)</f>
        <v>Czarny Kostium</v>
      </c>
    </row>
    <row r="106" spans="1:67" x14ac:dyDescent="0.25">
      <c r="A106" t="s">
        <v>220</v>
      </c>
      <c r="B106" t="s">
        <v>15</v>
      </c>
      <c r="D106" s="8">
        <v>30</v>
      </c>
      <c r="E106" t="s">
        <v>17</v>
      </c>
      <c r="F106">
        <v>100</v>
      </c>
      <c r="G106">
        <v>0.64</v>
      </c>
      <c r="H106">
        <v>1.17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20</v>
      </c>
      <c r="AB106">
        <v>40</v>
      </c>
      <c r="AC106">
        <v>10</v>
      </c>
      <c r="AD106">
        <v>10</v>
      </c>
      <c r="AE106">
        <v>10</v>
      </c>
      <c r="AF106">
        <v>0</v>
      </c>
      <c r="AG106">
        <v>10</v>
      </c>
      <c r="AH106">
        <v>10</v>
      </c>
      <c r="AI106">
        <v>10</v>
      </c>
      <c r="AJ106">
        <v>10</v>
      </c>
      <c r="AK106">
        <v>10</v>
      </c>
      <c r="AL106">
        <v>10</v>
      </c>
      <c r="AM106">
        <v>10</v>
      </c>
      <c r="AN106">
        <v>50</v>
      </c>
      <c r="AO106">
        <v>30</v>
      </c>
      <c r="AP106">
        <v>10</v>
      </c>
      <c r="AQ106">
        <v>10</v>
      </c>
      <c r="AR106">
        <v>10</v>
      </c>
      <c r="AS106">
        <v>10</v>
      </c>
      <c r="AT106">
        <v>10</v>
      </c>
      <c r="AU106">
        <v>10</v>
      </c>
      <c r="AV106">
        <v>10</v>
      </c>
      <c r="AW106">
        <v>10</v>
      </c>
      <c r="AX106">
        <v>20</v>
      </c>
      <c r="AY106">
        <v>50</v>
      </c>
      <c r="AZ106">
        <v>110</v>
      </c>
      <c r="BA106">
        <v>40</v>
      </c>
      <c r="BB106">
        <v>10</v>
      </c>
      <c r="BC106">
        <v>10</v>
      </c>
      <c r="BD106">
        <v>10</v>
      </c>
      <c r="BE106">
        <v>0</v>
      </c>
      <c r="BF106">
        <v>20</v>
      </c>
      <c r="BG106">
        <v>30</v>
      </c>
      <c r="BH106">
        <v>30</v>
      </c>
      <c r="BI106" s="9">
        <f>AVERAGE(keyword_stats[[#This Row],[Searches: Apr 2015]:[Searches: Mar 2016]])</f>
        <v>0.83333333333333337</v>
      </c>
      <c r="BJ106" s="9">
        <f>AVERAGE(keyword_stats[[#This Row],[Searches: Apr 2016]:[Searches: Mar 2017]])</f>
        <v>10.833333333333334</v>
      </c>
      <c r="BK106" s="9">
        <f>AVERAGE(keyword_stats[[#This Row],[Searches: Apr 2017]:[Searches: Mar 2018]])</f>
        <v>15</v>
      </c>
      <c r="BL106" s="9">
        <f>AVERAGE(keyword_stats[[#This Row],[Searches: Apr 2018]:[Searches: Mar 2019]])</f>
        <v>28.333333333333332</v>
      </c>
      <c r="BM106" s="9">
        <f>SUM(keyword_stats[[#This Row],[Searches: Apr 2018]:[Searches: Mar 2019]])</f>
        <v>340</v>
      </c>
      <c r="BN106" s="9">
        <f>keyword_stats[[#This Row],[R1]]-keyword_stats[[#This Row],[R4]]</f>
        <v>27.5</v>
      </c>
      <c r="BO106" s="9" t="str">
        <f>INDEX('keyword-forecasts'!G:K,MATCH(keyword_stats[[#This Row],[Keyword]],'keyword-forecasts'!K:K,0),1)</f>
        <v>Stanik Kąpielowy</v>
      </c>
    </row>
    <row r="107" spans="1:67" x14ac:dyDescent="0.25">
      <c r="A107" t="s">
        <v>221</v>
      </c>
      <c r="B107" t="s">
        <v>15</v>
      </c>
      <c r="D107" s="8">
        <v>20</v>
      </c>
      <c r="E107" t="s">
        <v>17</v>
      </c>
      <c r="F107">
        <v>86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10</v>
      </c>
      <c r="V107">
        <v>0</v>
      </c>
      <c r="W107">
        <v>0</v>
      </c>
      <c r="X107">
        <v>0</v>
      </c>
      <c r="Y107">
        <v>0</v>
      </c>
      <c r="Z107">
        <v>20</v>
      </c>
      <c r="AA107">
        <v>50</v>
      </c>
      <c r="AB107">
        <v>30</v>
      </c>
      <c r="AC107">
        <v>10</v>
      </c>
      <c r="AD107">
        <v>10</v>
      </c>
      <c r="AE107">
        <v>10</v>
      </c>
      <c r="AF107">
        <v>10</v>
      </c>
      <c r="AG107">
        <v>0</v>
      </c>
      <c r="AH107">
        <v>10</v>
      </c>
      <c r="AI107">
        <v>0</v>
      </c>
      <c r="AJ107">
        <v>10</v>
      </c>
      <c r="AK107">
        <v>0</v>
      </c>
      <c r="AL107">
        <v>10</v>
      </c>
      <c r="AM107">
        <v>20</v>
      </c>
      <c r="AN107">
        <v>30</v>
      </c>
      <c r="AO107">
        <v>20</v>
      </c>
      <c r="AP107">
        <v>10</v>
      </c>
      <c r="AQ107">
        <v>10</v>
      </c>
      <c r="AR107">
        <v>10</v>
      </c>
      <c r="AS107">
        <v>10</v>
      </c>
      <c r="AT107">
        <v>10</v>
      </c>
      <c r="AU107">
        <v>10</v>
      </c>
      <c r="AV107">
        <v>10</v>
      </c>
      <c r="AW107">
        <v>20</v>
      </c>
      <c r="AX107">
        <v>10</v>
      </c>
      <c r="AY107">
        <v>50</v>
      </c>
      <c r="AZ107">
        <v>30</v>
      </c>
      <c r="BA107">
        <v>30</v>
      </c>
      <c r="BB107">
        <v>10</v>
      </c>
      <c r="BC107">
        <v>20</v>
      </c>
      <c r="BD107">
        <v>10</v>
      </c>
      <c r="BE107">
        <v>10</v>
      </c>
      <c r="BF107">
        <v>10</v>
      </c>
      <c r="BG107">
        <v>10</v>
      </c>
      <c r="BH107">
        <v>10</v>
      </c>
      <c r="BI107" s="9">
        <f>AVERAGE(keyword_stats[[#This Row],[Searches: Apr 2015]:[Searches: Mar 2016]])</f>
        <v>0.83333333333333337</v>
      </c>
      <c r="BJ107" s="9">
        <f>AVERAGE(keyword_stats[[#This Row],[Searches: Apr 2016]:[Searches: Mar 2017]])</f>
        <v>13.333333333333334</v>
      </c>
      <c r="BK107" s="9">
        <f>AVERAGE(keyword_stats[[#This Row],[Searches: Apr 2017]:[Searches: Mar 2018]])</f>
        <v>12.5</v>
      </c>
      <c r="BL107" s="9">
        <f>AVERAGE(keyword_stats[[#This Row],[Searches: Apr 2018]:[Searches: Mar 2019]])</f>
        <v>18.333333333333332</v>
      </c>
      <c r="BM107" s="9">
        <f>SUM(keyword_stats[[#This Row],[Searches: Apr 2018]:[Searches: Mar 2019]])</f>
        <v>220</v>
      </c>
      <c r="BN107" s="9">
        <f>keyword_stats[[#This Row],[R1]]-keyword_stats[[#This Row],[R4]]</f>
        <v>17.5</v>
      </c>
      <c r="BO107" s="9" t="str">
        <f>INDEX('keyword-forecasts'!G:K,MATCH(keyword_stats[[#This Row],[Keyword]],'keyword-forecasts'!K:K,0),1)</f>
        <v>Paskami</v>
      </c>
    </row>
    <row r="108" spans="1:67" x14ac:dyDescent="0.25">
      <c r="A108" t="s">
        <v>222</v>
      </c>
      <c r="B108" t="s">
        <v>15</v>
      </c>
      <c r="D108" s="8">
        <v>70</v>
      </c>
      <c r="E108" t="s">
        <v>17</v>
      </c>
      <c r="F108">
        <v>93</v>
      </c>
      <c r="G108">
        <v>0.26</v>
      </c>
      <c r="H108">
        <v>0.87</v>
      </c>
      <c r="M108">
        <v>50</v>
      </c>
      <c r="N108">
        <v>70</v>
      </c>
      <c r="O108">
        <v>70</v>
      </c>
      <c r="P108">
        <v>90</v>
      </c>
      <c r="Q108">
        <v>50</v>
      </c>
      <c r="R108">
        <v>50</v>
      </c>
      <c r="S108">
        <v>50</v>
      </c>
      <c r="T108">
        <v>50</v>
      </c>
      <c r="U108">
        <v>50</v>
      </c>
      <c r="V108">
        <v>90</v>
      </c>
      <c r="W108">
        <v>70</v>
      </c>
      <c r="X108">
        <v>70</v>
      </c>
      <c r="Y108">
        <v>50</v>
      </c>
      <c r="Z108">
        <v>50</v>
      </c>
      <c r="AA108">
        <v>90</v>
      </c>
      <c r="AB108">
        <v>90</v>
      </c>
      <c r="AC108">
        <v>70</v>
      </c>
      <c r="AD108">
        <v>70</v>
      </c>
      <c r="AE108">
        <v>90</v>
      </c>
      <c r="AF108">
        <v>70</v>
      </c>
      <c r="AG108">
        <v>50</v>
      </c>
      <c r="AH108">
        <v>90</v>
      </c>
      <c r="AI108">
        <v>70</v>
      </c>
      <c r="AJ108">
        <v>110</v>
      </c>
      <c r="AK108">
        <v>90</v>
      </c>
      <c r="AL108">
        <v>70</v>
      </c>
      <c r="AM108">
        <v>70</v>
      </c>
      <c r="AN108">
        <v>90</v>
      </c>
      <c r="AO108">
        <v>70</v>
      </c>
      <c r="AP108">
        <v>70</v>
      </c>
      <c r="AQ108">
        <v>170</v>
      </c>
      <c r="AR108">
        <v>70</v>
      </c>
      <c r="AS108">
        <v>90</v>
      </c>
      <c r="AT108">
        <v>110</v>
      </c>
      <c r="AU108">
        <v>50</v>
      </c>
      <c r="AV108">
        <v>70</v>
      </c>
      <c r="AW108">
        <v>70</v>
      </c>
      <c r="AX108">
        <v>70</v>
      </c>
      <c r="AY108">
        <v>90</v>
      </c>
      <c r="AZ108">
        <v>110</v>
      </c>
      <c r="BA108">
        <v>90</v>
      </c>
      <c r="BB108">
        <v>50</v>
      </c>
      <c r="BC108">
        <v>50</v>
      </c>
      <c r="BD108">
        <v>70</v>
      </c>
      <c r="BE108">
        <v>50</v>
      </c>
      <c r="BF108">
        <v>70</v>
      </c>
      <c r="BG108">
        <v>50</v>
      </c>
      <c r="BH108">
        <v>110</v>
      </c>
      <c r="BI108" s="9">
        <f>AVERAGE(keyword_stats[[#This Row],[Searches: Apr 2015]:[Searches: Mar 2016]])</f>
        <v>63.333333333333336</v>
      </c>
      <c r="BJ108" s="9">
        <f>AVERAGE(keyword_stats[[#This Row],[Searches: Apr 2016]:[Searches: Mar 2017]])</f>
        <v>75</v>
      </c>
      <c r="BK108" s="9">
        <f>AVERAGE(keyword_stats[[#This Row],[Searches: Apr 2017]:[Searches: Mar 2018]])</f>
        <v>85</v>
      </c>
      <c r="BL108" s="9">
        <f>AVERAGE(keyword_stats[[#This Row],[Searches: Apr 2018]:[Searches: Mar 2019]])</f>
        <v>73.333333333333329</v>
      </c>
      <c r="BM108" s="9">
        <f>SUM(keyword_stats[[#This Row],[Searches: Apr 2018]:[Searches: Mar 2019]])</f>
        <v>880</v>
      </c>
      <c r="BN108" s="9">
        <f>keyword_stats[[#This Row],[R1]]-keyword_stats[[#This Row],[R4]]</f>
        <v>9.9999999999999929</v>
      </c>
      <c r="BO108" s="9" t="str">
        <f>INDEX('keyword-forecasts'!G:K,MATCH(keyword_stats[[#This Row],[Keyword]],'keyword-forecasts'!K:K,0),1)</f>
        <v>Strój</v>
      </c>
    </row>
    <row r="109" spans="1:67" x14ac:dyDescent="0.25">
      <c r="A109" t="s">
        <v>223</v>
      </c>
      <c r="B109" t="s">
        <v>15</v>
      </c>
      <c r="D109" s="8">
        <v>880</v>
      </c>
      <c r="E109" t="s">
        <v>17</v>
      </c>
      <c r="F109">
        <v>100</v>
      </c>
      <c r="G109">
        <v>0.31</v>
      </c>
      <c r="H109">
        <v>0.98</v>
      </c>
      <c r="M109">
        <v>390</v>
      </c>
      <c r="N109">
        <v>480</v>
      </c>
      <c r="O109">
        <v>720</v>
      </c>
      <c r="P109">
        <v>720</v>
      </c>
      <c r="Q109">
        <v>390</v>
      </c>
      <c r="R109">
        <v>110</v>
      </c>
      <c r="S109">
        <v>110</v>
      </c>
      <c r="T109">
        <v>170</v>
      </c>
      <c r="U109">
        <v>170</v>
      </c>
      <c r="V109">
        <v>320</v>
      </c>
      <c r="W109">
        <v>320</v>
      </c>
      <c r="X109">
        <v>390</v>
      </c>
      <c r="Y109">
        <v>590</v>
      </c>
      <c r="Z109">
        <v>720</v>
      </c>
      <c r="AA109">
        <v>1300</v>
      </c>
      <c r="AB109">
        <v>1000</v>
      </c>
      <c r="AC109">
        <v>590</v>
      </c>
      <c r="AD109">
        <v>320</v>
      </c>
      <c r="AE109">
        <v>320</v>
      </c>
      <c r="AF109">
        <v>320</v>
      </c>
      <c r="AG109">
        <v>320</v>
      </c>
      <c r="AH109">
        <v>480</v>
      </c>
      <c r="AI109">
        <v>480</v>
      </c>
      <c r="AJ109">
        <v>590</v>
      </c>
      <c r="AK109">
        <v>590</v>
      </c>
      <c r="AL109">
        <v>720</v>
      </c>
      <c r="AM109">
        <v>1300</v>
      </c>
      <c r="AN109">
        <v>1600</v>
      </c>
      <c r="AO109">
        <v>880</v>
      </c>
      <c r="AP109">
        <v>260</v>
      </c>
      <c r="AQ109">
        <v>210</v>
      </c>
      <c r="AR109">
        <v>210</v>
      </c>
      <c r="AS109">
        <v>170</v>
      </c>
      <c r="AT109">
        <v>480</v>
      </c>
      <c r="AU109">
        <v>480</v>
      </c>
      <c r="AV109">
        <v>480</v>
      </c>
      <c r="AW109">
        <v>590</v>
      </c>
      <c r="AX109">
        <v>1000</v>
      </c>
      <c r="AY109">
        <v>1600</v>
      </c>
      <c r="AZ109">
        <v>1900</v>
      </c>
      <c r="BA109">
        <v>1300</v>
      </c>
      <c r="BB109">
        <v>320</v>
      </c>
      <c r="BC109">
        <v>260</v>
      </c>
      <c r="BD109">
        <v>320</v>
      </c>
      <c r="BE109">
        <v>320</v>
      </c>
      <c r="BF109">
        <v>720</v>
      </c>
      <c r="BG109">
        <v>720</v>
      </c>
      <c r="BH109">
        <v>720</v>
      </c>
      <c r="BI109" s="9">
        <f>AVERAGE(keyword_stats[[#This Row],[Searches: Apr 2015]:[Searches: Mar 2016]])</f>
        <v>357.5</v>
      </c>
      <c r="BJ109" s="9">
        <f>AVERAGE(keyword_stats[[#This Row],[Searches: Apr 2016]:[Searches: Mar 2017]])</f>
        <v>585.83333333333337</v>
      </c>
      <c r="BK109" s="9">
        <f>AVERAGE(keyword_stats[[#This Row],[Searches: Apr 2017]:[Searches: Mar 2018]])</f>
        <v>615</v>
      </c>
      <c r="BL109" s="9">
        <f>AVERAGE(keyword_stats[[#This Row],[Searches: Apr 2018]:[Searches: Mar 2019]])</f>
        <v>814.16666666666663</v>
      </c>
      <c r="BM109" s="9">
        <f>SUM(keyword_stats[[#This Row],[Searches: Apr 2018]:[Searches: Mar 2019]])</f>
        <v>9770</v>
      </c>
      <c r="BN109" s="9">
        <f>keyword_stats[[#This Row],[R1]]-keyword_stats[[#This Row],[R4]]</f>
        <v>456.66666666666663</v>
      </c>
      <c r="BO109" s="9" t="str">
        <f>INDEX('keyword-forecasts'!G:K,MATCH(keyword_stats[[#This Row],[Keyword]],'keyword-forecasts'!K:K,0),1)</f>
        <v>Kąpielowy Czarny</v>
      </c>
    </row>
    <row r="110" spans="1:67" x14ac:dyDescent="0.25">
      <c r="A110" t="s">
        <v>224</v>
      </c>
      <c r="B110" t="s">
        <v>15</v>
      </c>
      <c r="D110" s="8">
        <v>140</v>
      </c>
      <c r="E110" t="s">
        <v>17</v>
      </c>
      <c r="F110">
        <v>100</v>
      </c>
      <c r="G110">
        <v>0.23</v>
      </c>
      <c r="H110">
        <v>0.92</v>
      </c>
      <c r="M110">
        <v>70</v>
      </c>
      <c r="N110">
        <v>70</v>
      </c>
      <c r="O110">
        <v>170</v>
      </c>
      <c r="P110">
        <v>170</v>
      </c>
      <c r="Q110">
        <v>110</v>
      </c>
      <c r="R110">
        <v>10</v>
      </c>
      <c r="S110">
        <v>10</v>
      </c>
      <c r="T110">
        <v>20</v>
      </c>
      <c r="U110">
        <v>30</v>
      </c>
      <c r="V110">
        <v>70</v>
      </c>
      <c r="W110">
        <v>90</v>
      </c>
      <c r="X110">
        <v>70</v>
      </c>
      <c r="Y110">
        <v>40</v>
      </c>
      <c r="Z110">
        <v>90</v>
      </c>
      <c r="AA110">
        <v>170</v>
      </c>
      <c r="AB110">
        <v>140</v>
      </c>
      <c r="AC110">
        <v>90</v>
      </c>
      <c r="AD110">
        <v>40</v>
      </c>
      <c r="AE110">
        <v>20</v>
      </c>
      <c r="AF110">
        <v>40</v>
      </c>
      <c r="AG110">
        <v>20</v>
      </c>
      <c r="AH110">
        <v>90</v>
      </c>
      <c r="AI110">
        <v>90</v>
      </c>
      <c r="AJ110">
        <v>110</v>
      </c>
      <c r="AK110">
        <v>90</v>
      </c>
      <c r="AL110">
        <v>110</v>
      </c>
      <c r="AM110">
        <v>320</v>
      </c>
      <c r="AN110">
        <v>210</v>
      </c>
      <c r="AO110">
        <v>90</v>
      </c>
      <c r="AP110">
        <v>40</v>
      </c>
      <c r="AQ110">
        <v>20</v>
      </c>
      <c r="AR110">
        <v>50</v>
      </c>
      <c r="AS110">
        <v>50</v>
      </c>
      <c r="AT110">
        <v>110</v>
      </c>
      <c r="AU110">
        <v>90</v>
      </c>
      <c r="AV110">
        <v>70</v>
      </c>
      <c r="AW110">
        <v>110</v>
      </c>
      <c r="AX110">
        <v>210</v>
      </c>
      <c r="AY110">
        <v>210</v>
      </c>
      <c r="AZ110">
        <v>320</v>
      </c>
      <c r="BA110">
        <v>170</v>
      </c>
      <c r="BB110">
        <v>40</v>
      </c>
      <c r="BC110">
        <v>30</v>
      </c>
      <c r="BD110">
        <v>40</v>
      </c>
      <c r="BE110">
        <v>50</v>
      </c>
      <c r="BF110">
        <v>170</v>
      </c>
      <c r="BG110">
        <v>170</v>
      </c>
      <c r="BH110">
        <v>210</v>
      </c>
      <c r="BI110" s="9">
        <f>AVERAGE(keyword_stats[[#This Row],[Searches: Apr 2015]:[Searches: Mar 2016]])</f>
        <v>74.166666666666671</v>
      </c>
      <c r="BJ110" s="9">
        <f>AVERAGE(keyword_stats[[#This Row],[Searches: Apr 2016]:[Searches: Mar 2017]])</f>
        <v>78.333333333333329</v>
      </c>
      <c r="BK110" s="9">
        <f>AVERAGE(keyword_stats[[#This Row],[Searches: Apr 2017]:[Searches: Mar 2018]])</f>
        <v>104.16666666666667</v>
      </c>
      <c r="BL110" s="9">
        <f>AVERAGE(keyword_stats[[#This Row],[Searches: Apr 2018]:[Searches: Mar 2019]])</f>
        <v>144.16666666666666</v>
      </c>
      <c r="BM110" s="9">
        <f>SUM(keyword_stats[[#This Row],[Searches: Apr 2018]:[Searches: Mar 2019]])</f>
        <v>1730</v>
      </c>
      <c r="BN110" s="9">
        <f>keyword_stats[[#This Row],[R1]]-keyword_stats[[#This Row],[R4]]</f>
        <v>69.999999999999986</v>
      </c>
      <c r="BO110" s="9" t="str">
        <f>INDEX('keyword-forecasts'!G:K,MATCH(keyword_stats[[#This Row],[Keyword]],'keyword-forecasts'!K:K,0),1)</f>
        <v>Kąpielowy Czarny</v>
      </c>
    </row>
    <row r="111" spans="1:67" x14ac:dyDescent="0.25">
      <c r="A111" t="s">
        <v>225</v>
      </c>
      <c r="B111" t="s">
        <v>15</v>
      </c>
      <c r="D111" s="8">
        <v>170</v>
      </c>
      <c r="E111" t="s">
        <v>17</v>
      </c>
      <c r="F111">
        <v>100</v>
      </c>
      <c r="G111">
        <v>0.59</v>
      </c>
      <c r="H111">
        <v>2.02</v>
      </c>
      <c r="M111">
        <v>40</v>
      </c>
      <c r="N111">
        <v>70</v>
      </c>
      <c r="O111">
        <v>70</v>
      </c>
      <c r="P111">
        <v>70</v>
      </c>
      <c r="Q111">
        <v>40</v>
      </c>
      <c r="R111">
        <v>20</v>
      </c>
      <c r="S111">
        <v>10</v>
      </c>
      <c r="T111">
        <v>20</v>
      </c>
      <c r="U111">
        <v>40</v>
      </c>
      <c r="V111">
        <v>70</v>
      </c>
      <c r="W111">
        <v>110</v>
      </c>
      <c r="X111">
        <v>90</v>
      </c>
      <c r="Y111">
        <v>90</v>
      </c>
      <c r="Z111">
        <v>90</v>
      </c>
      <c r="AA111">
        <v>140</v>
      </c>
      <c r="AB111">
        <v>140</v>
      </c>
      <c r="AC111">
        <v>90</v>
      </c>
      <c r="AD111">
        <v>50</v>
      </c>
      <c r="AE111">
        <v>20</v>
      </c>
      <c r="AF111">
        <v>70</v>
      </c>
      <c r="AG111">
        <v>70</v>
      </c>
      <c r="AH111">
        <v>90</v>
      </c>
      <c r="AI111">
        <v>70</v>
      </c>
      <c r="AJ111">
        <v>170</v>
      </c>
      <c r="AK111">
        <v>140</v>
      </c>
      <c r="AL111">
        <v>110</v>
      </c>
      <c r="AM111">
        <v>210</v>
      </c>
      <c r="AN111">
        <v>260</v>
      </c>
      <c r="AO111">
        <v>90</v>
      </c>
      <c r="AP111">
        <v>50</v>
      </c>
      <c r="AQ111">
        <v>30</v>
      </c>
      <c r="AR111">
        <v>70</v>
      </c>
      <c r="AS111">
        <v>50</v>
      </c>
      <c r="AT111">
        <v>90</v>
      </c>
      <c r="AU111">
        <v>90</v>
      </c>
      <c r="AV111">
        <v>70</v>
      </c>
      <c r="AW111">
        <v>170</v>
      </c>
      <c r="AX111">
        <v>170</v>
      </c>
      <c r="AY111">
        <v>210</v>
      </c>
      <c r="AZ111">
        <v>320</v>
      </c>
      <c r="BA111">
        <v>140</v>
      </c>
      <c r="BB111">
        <v>50</v>
      </c>
      <c r="BC111">
        <v>40</v>
      </c>
      <c r="BD111">
        <v>90</v>
      </c>
      <c r="BE111">
        <v>110</v>
      </c>
      <c r="BF111">
        <v>390</v>
      </c>
      <c r="BG111">
        <v>210</v>
      </c>
      <c r="BH111">
        <v>170</v>
      </c>
      <c r="BI111" s="9">
        <f>AVERAGE(keyword_stats[[#This Row],[Searches: Apr 2015]:[Searches: Mar 2016]])</f>
        <v>54.166666666666664</v>
      </c>
      <c r="BJ111" s="9">
        <f>AVERAGE(keyword_stats[[#This Row],[Searches: Apr 2016]:[Searches: Mar 2017]])</f>
        <v>90.833333333333329</v>
      </c>
      <c r="BK111" s="9">
        <f>AVERAGE(keyword_stats[[#This Row],[Searches: Apr 2017]:[Searches: Mar 2018]])</f>
        <v>105</v>
      </c>
      <c r="BL111" s="9">
        <f>AVERAGE(keyword_stats[[#This Row],[Searches: Apr 2018]:[Searches: Mar 2019]])</f>
        <v>172.5</v>
      </c>
      <c r="BM111" s="9">
        <f>SUM(keyword_stats[[#This Row],[Searches: Apr 2018]:[Searches: Mar 2019]])</f>
        <v>2070</v>
      </c>
      <c r="BN111" s="9">
        <f>keyword_stats[[#This Row],[R1]]-keyword_stats[[#This Row],[R4]]</f>
        <v>118.33333333333334</v>
      </c>
      <c r="BO111" s="9" t="str">
        <f>INDEX('keyword-forecasts'!G:K,MATCH(keyword_stats[[#This Row],[Keyword]],'keyword-forecasts'!K:K,0),1)</f>
        <v>Kąpielowy Czarny</v>
      </c>
    </row>
    <row r="112" spans="1:67" x14ac:dyDescent="0.25">
      <c r="A112" t="s">
        <v>226</v>
      </c>
      <c r="B112" t="s">
        <v>15</v>
      </c>
      <c r="D112" s="8">
        <v>50</v>
      </c>
      <c r="E112" t="s">
        <v>17</v>
      </c>
      <c r="F112">
        <v>100</v>
      </c>
      <c r="G112">
        <v>0.25</v>
      </c>
      <c r="H112">
        <v>0.91</v>
      </c>
      <c r="M112">
        <v>10</v>
      </c>
      <c r="N112">
        <v>20</v>
      </c>
      <c r="O112">
        <v>40</v>
      </c>
      <c r="P112">
        <v>70</v>
      </c>
      <c r="Q112">
        <v>40</v>
      </c>
      <c r="R112">
        <v>10</v>
      </c>
      <c r="S112">
        <v>10</v>
      </c>
      <c r="T112">
        <v>10</v>
      </c>
      <c r="U112">
        <v>10</v>
      </c>
      <c r="V112">
        <v>20</v>
      </c>
      <c r="W112">
        <v>30</v>
      </c>
      <c r="X112">
        <v>30</v>
      </c>
      <c r="Y112">
        <v>30</v>
      </c>
      <c r="Z112">
        <v>50</v>
      </c>
      <c r="AA112">
        <v>70</v>
      </c>
      <c r="AB112">
        <v>90</v>
      </c>
      <c r="AC112">
        <v>30</v>
      </c>
      <c r="AD112">
        <v>10</v>
      </c>
      <c r="AE112">
        <v>10</v>
      </c>
      <c r="AF112">
        <v>10</v>
      </c>
      <c r="AG112">
        <v>10</v>
      </c>
      <c r="AH112">
        <v>20</v>
      </c>
      <c r="AI112">
        <v>10</v>
      </c>
      <c r="AJ112">
        <v>30</v>
      </c>
      <c r="AK112">
        <v>30</v>
      </c>
      <c r="AL112">
        <v>50</v>
      </c>
      <c r="AM112">
        <v>110</v>
      </c>
      <c r="AN112">
        <v>140</v>
      </c>
      <c r="AO112">
        <v>70</v>
      </c>
      <c r="AP112">
        <v>10</v>
      </c>
      <c r="AQ112">
        <v>10</v>
      </c>
      <c r="AR112">
        <v>10</v>
      </c>
      <c r="AS112">
        <v>10</v>
      </c>
      <c r="AT112">
        <v>30</v>
      </c>
      <c r="AU112">
        <v>20</v>
      </c>
      <c r="AV112">
        <v>30</v>
      </c>
      <c r="AW112">
        <v>30</v>
      </c>
      <c r="AX112">
        <v>40</v>
      </c>
      <c r="AY112">
        <v>140</v>
      </c>
      <c r="AZ112">
        <v>140</v>
      </c>
      <c r="BA112">
        <v>50</v>
      </c>
      <c r="BB112">
        <v>10</v>
      </c>
      <c r="BC112">
        <v>10</v>
      </c>
      <c r="BD112">
        <v>10</v>
      </c>
      <c r="BE112">
        <v>20</v>
      </c>
      <c r="BF112">
        <v>50</v>
      </c>
      <c r="BG112">
        <v>50</v>
      </c>
      <c r="BH112">
        <v>50</v>
      </c>
      <c r="BI112" s="9">
        <f>AVERAGE(keyword_stats[[#This Row],[Searches: Apr 2015]:[Searches: Mar 2016]])</f>
        <v>25</v>
      </c>
      <c r="BJ112" s="9">
        <f>AVERAGE(keyword_stats[[#This Row],[Searches: Apr 2016]:[Searches: Mar 2017]])</f>
        <v>30.833333333333332</v>
      </c>
      <c r="BK112" s="9">
        <f>AVERAGE(keyword_stats[[#This Row],[Searches: Apr 2017]:[Searches: Mar 2018]])</f>
        <v>43.333333333333336</v>
      </c>
      <c r="BL112" s="9">
        <f>AVERAGE(keyword_stats[[#This Row],[Searches: Apr 2018]:[Searches: Mar 2019]])</f>
        <v>50</v>
      </c>
      <c r="BM112" s="9">
        <f>SUM(keyword_stats[[#This Row],[Searches: Apr 2018]:[Searches: Mar 2019]])</f>
        <v>600</v>
      </c>
      <c r="BN112" s="9">
        <f>keyword_stats[[#This Row],[R1]]-keyword_stats[[#This Row],[R4]]</f>
        <v>25</v>
      </c>
      <c r="BO112" s="9" t="str">
        <f>INDEX('keyword-forecasts'!G:K,MATCH(keyword_stats[[#This Row],[Keyword]],'keyword-forecasts'!K:K,0),1)</f>
        <v>Kąpielowy Czarny</v>
      </c>
    </row>
    <row r="113" spans="1:67" x14ac:dyDescent="0.25">
      <c r="A113" t="s">
        <v>227</v>
      </c>
      <c r="B113" t="s">
        <v>15</v>
      </c>
      <c r="D113" s="8">
        <v>10</v>
      </c>
      <c r="E113" t="s">
        <v>17</v>
      </c>
      <c r="F113">
        <v>100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40</v>
      </c>
      <c r="Z113">
        <v>50</v>
      </c>
      <c r="AA113">
        <v>70</v>
      </c>
      <c r="AB113">
        <v>70</v>
      </c>
      <c r="AC113">
        <v>20</v>
      </c>
      <c r="AD113">
        <v>10</v>
      </c>
      <c r="AE113">
        <v>10</v>
      </c>
      <c r="AF113">
        <v>10</v>
      </c>
      <c r="AG113">
        <v>10</v>
      </c>
      <c r="AH113">
        <v>30</v>
      </c>
      <c r="AI113">
        <v>20</v>
      </c>
      <c r="AJ113">
        <v>50</v>
      </c>
      <c r="AK113">
        <v>30</v>
      </c>
      <c r="AL113">
        <v>40</v>
      </c>
      <c r="AM113">
        <v>70</v>
      </c>
      <c r="AN113">
        <v>50</v>
      </c>
      <c r="AO113">
        <v>30</v>
      </c>
      <c r="AP113">
        <v>10</v>
      </c>
      <c r="AQ113">
        <v>10</v>
      </c>
      <c r="AR113">
        <v>10</v>
      </c>
      <c r="AS113">
        <v>10</v>
      </c>
      <c r="AT113">
        <v>20</v>
      </c>
      <c r="AU113">
        <v>20</v>
      </c>
      <c r="AV113">
        <v>10</v>
      </c>
      <c r="AW113">
        <v>10</v>
      </c>
      <c r="AX113">
        <v>10</v>
      </c>
      <c r="AY113">
        <v>40</v>
      </c>
      <c r="AZ113">
        <v>30</v>
      </c>
      <c r="BA113">
        <v>10</v>
      </c>
      <c r="BB113">
        <v>10</v>
      </c>
      <c r="BC113">
        <v>10</v>
      </c>
      <c r="BD113">
        <v>10</v>
      </c>
      <c r="BE113">
        <v>10</v>
      </c>
      <c r="BF113">
        <v>20</v>
      </c>
      <c r="BG113">
        <v>10</v>
      </c>
      <c r="BH113">
        <v>20</v>
      </c>
      <c r="BI113" s="9">
        <f>AVERAGE(keyword_stats[[#This Row],[Searches: Apr 2015]:[Searches: Mar 2016]])</f>
        <v>0</v>
      </c>
      <c r="BJ113" s="9">
        <f>AVERAGE(keyword_stats[[#This Row],[Searches: Apr 2016]:[Searches: Mar 2017]])</f>
        <v>32.5</v>
      </c>
      <c r="BK113" s="9">
        <f>AVERAGE(keyword_stats[[#This Row],[Searches: Apr 2017]:[Searches: Mar 2018]])</f>
        <v>25.833333333333332</v>
      </c>
      <c r="BL113" s="9">
        <f>AVERAGE(keyword_stats[[#This Row],[Searches: Apr 2018]:[Searches: Mar 2019]])</f>
        <v>15.833333333333334</v>
      </c>
      <c r="BM113" s="9">
        <f>SUM(keyword_stats[[#This Row],[Searches: Apr 2018]:[Searches: Mar 2019]])</f>
        <v>190</v>
      </c>
      <c r="BN113" s="9">
        <f>keyword_stats[[#This Row],[R1]]-keyword_stats[[#This Row],[R4]]</f>
        <v>15.833333333333334</v>
      </c>
      <c r="BO113" s="9" t="str">
        <f>INDEX('keyword-forecasts'!G:K,MATCH(keyword_stats[[#This Row],[Keyword]],'keyword-forecasts'!K:K,0),1)</f>
        <v>Kąpielowy Czarny</v>
      </c>
    </row>
    <row r="114" spans="1:67" x14ac:dyDescent="0.25">
      <c r="A114" t="s">
        <v>228</v>
      </c>
      <c r="B114" t="s">
        <v>15</v>
      </c>
      <c r="D114" s="8">
        <v>90</v>
      </c>
      <c r="E114" t="s">
        <v>17</v>
      </c>
      <c r="F114">
        <v>100</v>
      </c>
      <c r="G114">
        <v>0.2</v>
      </c>
      <c r="H114">
        <v>1.0900000000000001</v>
      </c>
      <c r="M114">
        <v>20</v>
      </c>
      <c r="N114">
        <v>30</v>
      </c>
      <c r="O114">
        <v>50</v>
      </c>
      <c r="P114">
        <v>40</v>
      </c>
      <c r="Q114">
        <v>40</v>
      </c>
      <c r="R114">
        <v>10</v>
      </c>
      <c r="S114">
        <v>10</v>
      </c>
      <c r="T114">
        <v>10</v>
      </c>
      <c r="U114">
        <v>10</v>
      </c>
      <c r="V114">
        <v>10</v>
      </c>
      <c r="W114">
        <v>30</v>
      </c>
      <c r="X114">
        <v>20</v>
      </c>
      <c r="Y114">
        <v>40</v>
      </c>
      <c r="Z114">
        <v>40</v>
      </c>
      <c r="AA114">
        <v>50</v>
      </c>
      <c r="AB114">
        <v>70</v>
      </c>
      <c r="AC114">
        <v>40</v>
      </c>
      <c r="AD114">
        <v>30</v>
      </c>
      <c r="AE114">
        <v>10</v>
      </c>
      <c r="AF114">
        <v>20</v>
      </c>
      <c r="AG114">
        <v>20</v>
      </c>
      <c r="AH114">
        <v>30</v>
      </c>
      <c r="AI114">
        <v>40</v>
      </c>
      <c r="AJ114">
        <v>50</v>
      </c>
      <c r="AK114">
        <v>50</v>
      </c>
      <c r="AL114">
        <v>90</v>
      </c>
      <c r="AM114">
        <v>140</v>
      </c>
      <c r="AN114">
        <v>140</v>
      </c>
      <c r="AO114">
        <v>90</v>
      </c>
      <c r="AP114">
        <v>20</v>
      </c>
      <c r="AQ114">
        <v>20</v>
      </c>
      <c r="AR114">
        <v>20</v>
      </c>
      <c r="AS114">
        <v>40</v>
      </c>
      <c r="AT114">
        <v>40</v>
      </c>
      <c r="AU114">
        <v>70</v>
      </c>
      <c r="AV114">
        <v>50</v>
      </c>
      <c r="AW114">
        <v>90</v>
      </c>
      <c r="AX114">
        <v>140</v>
      </c>
      <c r="AY114">
        <v>210</v>
      </c>
      <c r="AZ114">
        <v>170</v>
      </c>
      <c r="BA114">
        <v>140</v>
      </c>
      <c r="BB114">
        <v>40</v>
      </c>
      <c r="BC114">
        <v>20</v>
      </c>
      <c r="BD114">
        <v>30</v>
      </c>
      <c r="BE114">
        <v>20</v>
      </c>
      <c r="BF114">
        <v>70</v>
      </c>
      <c r="BG114">
        <v>70</v>
      </c>
      <c r="BH114">
        <v>90</v>
      </c>
      <c r="BI114" s="9">
        <f>AVERAGE(keyword_stats[[#This Row],[Searches: Apr 2015]:[Searches: Mar 2016]])</f>
        <v>23.333333333333332</v>
      </c>
      <c r="BJ114" s="9">
        <f>AVERAGE(keyword_stats[[#This Row],[Searches: Apr 2016]:[Searches: Mar 2017]])</f>
        <v>36.666666666666664</v>
      </c>
      <c r="BK114" s="9">
        <f>AVERAGE(keyword_stats[[#This Row],[Searches: Apr 2017]:[Searches: Mar 2018]])</f>
        <v>64.166666666666671</v>
      </c>
      <c r="BL114" s="9">
        <f>AVERAGE(keyword_stats[[#This Row],[Searches: Apr 2018]:[Searches: Mar 2019]])</f>
        <v>90.833333333333329</v>
      </c>
      <c r="BM114" s="9">
        <f>SUM(keyword_stats[[#This Row],[Searches: Apr 2018]:[Searches: Mar 2019]])</f>
        <v>1090</v>
      </c>
      <c r="BN114" s="9">
        <f>keyword_stats[[#This Row],[R1]]-keyword_stats[[#This Row],[R4]]</f>
        <v>67.5</v>
      </c>
      <c r="BO114" s="9" t="str">
        <f>INDEX('keyword-forecasts'!G:K,MATCH(keyword_stats[[#This Row],[Keyword]],'keyword-forecasts'!K:K,0),1)</f>
        <v>Stroje Kąpielowe</v>
      </c>
    </row>
    <row r="115" spans="1:67" x14ac:dyDescent="0.25">
      <c r="A115" t="s">
        <v>229</v>
      </c>
      <c r="B115" t="s">
        <v>15</v>
      </c>
      <c r="D115" s="8">
        <v>140</v>
      </c>
      <c r="E115" t="s">
        <v>17</v>
      </c>
      <c r="F115">
        <v>100</v>
      </c>
      <c r="G115">
        <v>0.33</v>
      </c>
      <c r="H115">
        <v>1.1000000000000001</v>
      </c>
      <c r="M115">
        <v>30</v>
      </c>
      <c r="N115">
        <v>30</v>
      </c>
      <c r="O115">
        <v>50</v>
      </c>
      <c r="P115">
        <v>50</v>
      </c>
      <c r="Q115">
        <v>50</v>
      </c>
      <c r="R115">
        <v>20</v>
      </c>
      <c r="S115">
        <v>10</v>
      </c>
      <c r="T115">
        <v>10</v>
      </c>
      <c r="U115">
        <v>10</v>
      </c>
      <c r="V115">
        <v>40</v>
      </c>
      <c r="W115">
        <v>20</v>
      </c>
      <c r="X115">
        <v>30</v>
      </c>
      <c r="Y115">
        <v>50</v>
      </c>
      <c r="Z115">
        <v>90</v>
      </c>
      <c r="AA115">
        <v>90</v>
      </c>
      <c r="AB115">
        <v>110</v>
      </c>
      <c r="AC115">
        <v>70</v>
      </c>
      <c r="AD115">
        <v>30</v>
      </c>
      <c r="AE115">
        <v>10</v>
      </c>
      <c r="AF115">
        <v>20</v>
      </c>
      <c r="AG115">
        <v>30</v>
      </c>
      <c r="AH115">
        <v>70</v>
      </c>
      <c r="AI115">
        <v>70</v>
      </c>
      <c r="AJ115">
        <v>70</v>
      </c>
      <c r="AK115">
        <v>110</v>
      </c>
      <c r="AL115">
        <v>110</v>
      </c>
      <c r="AM115">
        <v>260</v>
      </c>
      <c r="AN115">
        <v>260</v>
      </c>
      <c r="AO115">
        <v>170</v>
      </c>
      <c r="AP115">
        <v>40</v>
      </c>
      <c r="AQ115">
        <v>20</v>
      </c>
      <c r="AR115">
        <v>50</v>
      </c>
      <c r="AS115">
        <v>40</v>
      </c>
      <c r="AT115">
        <v>90</v>
      </c>
      <c r="AU115">
        <v>90</v>
      </c>
      <c r="AV115">
        <v>110</v>
      </c>
      <c r="AW115">
        <v>170</v>
      </c>
      <c r="AX115">
        <v>260</v>
      </c>
      <c r="AY115">
        <v>260</v>
      </c>
      <c r="AZ115">
        <v>210</v>
      </c>
      <c r="BA115">
        <v>170</v>
      </c>
      <c r="BB115">
        <v>50</v>
      </c>
      <c r="BC115">
        <v>30</v>
      </c>
      <c r="BD115">
        <v>50</v>
      </c>
      <c r="BE115">
        <v>50</v>
      </c>
      <c r="BF115">
        <v>170</v>
      </c>
      <c r="BG115">
        <v>110</v>
      </c>
      <c r="BH115">
        <v>170</v>
      </c>
      <c r="BI115" s="9">
        <f>AVERAGE(keyword_stats[[#This Row],[Searches: Apr 2015]:[Searches: Mar 2016]])</f>
        <v>29.166666666666668</v>
      </c>
      <c r="BJ115" s="9">
        <f>AVERAGE(keyword_stats[[#This Row],[Searches: Apr 2016]:[Searches: Mar 2017]])</f>
        <v>59.166666666666664</v>
      </c>
      <c r="BK115" s="9">
        <f>AVERAGE(keyword_stats[[#This Row],[Searches: Apr 2017]:[Searches: Mar 2018]])</f>
        <v>112.5</v>
      </c>
      <c r="BL115" s="9">
        <f>AVERAGE(keyword_stats[[#This Row],[Searches: Apr 2018]:[Searches: Mar 2019]])</f>
        <v>141.66666666666666</v>
      </c>
      <c r="BM115" s="9">
        <f>SUM(keyword_stats[[#This Row],[Searches: Apr 2018]:[Searches: Mar 2019]])</f>
        <v>1700</v>
      </c>
      <c r="BN115" s="9">
        <f>keyword_stats[[#This Row],[R1]]-keyword_stats[[#This Row],[R4]]</f>
        <v>112.49999999999999</v>
      </c>
      <c r="BO115" s="9" t="str">
        <f>INDEX('keyword-forecasts'!G:K,MATCH(keyword_stats[[#This Row],[Keyword]],'keyword-forecasts'!K:K,0),1)</f>
        <v>Czerwony</v>
      </c>
    </row>
    <row r="116" spans="1:67" x14ac:dyDescent="0.25">
      <c r="A116" t="s">
        <v>230</v>
      </c>
      <c r="B116" t="s">
        <v>15</v>
      </c>
      <c r="D116" s="8">
        <v>720</v>
      </c>
      <c r="E116" t="s">
        <v>17</v>
      </c>
      <c r="F116">
        <v>100</v>
      </c>
      <c r="G116">
        <v>0.22</v>
      </c>
      <c r="H116">
        <v>0.96</v>
      </c>
      <c r="M116">
        <v>110</v>
      </c>
      <c r="N116">
        <v>140</v>
      </c>
      <c r="O116">
        <v>210</v>
      </c>
      <c r="P116">
        <v>260</v>
      </c>
      <c r="Q116">
        <v>110</v>
      </c>
      <c r="R116">
        <v>30</v>
      </c>
      <c r="S116">
        <v>30</v>
      </c>
      <c r="T116">
        <v>30</v>
      </c>
      <c r="U116">
        <v>40</v>
      </c>
      <c r="V116">
        <v>70</v>
      </c>
      <c r="W116">
        <v>70</v>
      </c>
      <c r="X116">
        <v>110</v>
      </c>
      <c r="Y116">
        <v>140</v>
      </c>
      <c r="Z116">
        <v>210</v>
      </c>
      <c r="AA116">
        <v>390</v>
      </c>
      <c r="AB116">
        <v>390</v>
      </c>
      <c r="AC116">
        <v>170</v>
      </c>
      <c r="AD116">
        <v>50</v>
      </c>
      <c r="AE116">
        <v>50</v>
      </c>
      <c r="AF116">
        <v>70</v>
      </c>
      <c r="AG116">
        <v>70</v>
      </c>
      <c r="AH116">
        <v>170</v>
      </c>
      <c r="AI116">
        <v>210</v>
      </c>
      <c r="AJ116">
        <v>260</v>
      </c>
      <c r="AK116">
        <v>320</v>
      </c>
      <c r="AL116">
        <v>590</v>
      </c>
      <c r="AM116">
        <v>720</v>
      </c>
      <c r="AN116">
        <v>720</v>
      </c>
      <c r="AO116">
        <v>480</v>
      </c>
      <c r="AP116">
        <v>140</v>
      </c>
      <c r="AQ116">
        <v>110</v>
      </c>
      <c r="AR116">
        <v>140</v>
      </c>
      <c r="AS116">
        <v>140</v>
      </c>
      <c r="AT116">
        <v>320</v>
      </c>
      <c r="AU116">
        <v>390</v>
      </c>
      <c r="AV116">
        <v>390</v>
      </c>
      <c r="AW116">
        <v>590</v>
      </c>
      <c r="AX116">
        <v>1000</v>
      </c>
      <c r="AY116">
        <v>1300</v>
      </c>
      <c r="AZ116">
        <v>1600</v>
      </c>
      <c r="BA116">
        <v>880</v>
      </c>
      <c r="BB116">
        <v>210</v>
      </c>
      <c r="BC116">
        <v>140</v>
      </c>
      <c r="BD116">
        <v>260</v>
      </c>
      <c r="BE116">
        <v>210</v>
      </c>
      <c r="BF116">
        <v>590</v>
      </c>
      <c r="BG116">
        <v>480</v>
      </c>
      <c r="BH116">
        <v>590</v>
      </c>
      <c r="BI116" s="9">
        <f>AVERAGE(keyword_stats[[#This Row],[Searches: Apr 2015]:[Searches: Mar 2016]])</f>
        <v>100.83333333333333</v>
      </c>
      <c r="BJ116" s="9">
        <f>AVERAGE(keyword_stats[[#This Row],[Searches: Apr 2016]:[Searches: Mar 2017]])</f>
        <v>181.66666666666666</v>
      </c>
      <c r="BK116" s="9">
        <f>AVERAGE(keyword_stats[[#This Row],[Searches: Apr 2017]:[Searches: Mar 2018]])</f>
        <v>371.66666666666669</v>
      </c>
      <c r="BL116" s="9">
        <f>AVERAGE(keyword_stats[[#This Row],[Searches: Apr 2018]:[Searches: Mar 2019]])</f>
        <v>654.16666666666663</v>
      </c>
      <c r="BM116" s="9">
        <f>SUM(keyword_stats[[#This Row],[Searches: Apr 2018]:[Searches: Mar 2019]])</f>
        <v>7850</v>
      </c>
      <c r="BN116" s="9">
        <f>keyword_stats[[#This Row],[R1]]-keyword_stats[[#This Row],[R4]]</f>
        <v>553.33333333333326</v>
      </c>
      <c r="BO116" s="9" t="str">
        <f>INDEX('keyword-forecasts'!G:K,MATCH(keyword_stats[[#This Row],[Keyword]],'keyword-forecasts'!K:K,0),1)</f>
        <v>Czerwony</v>
      </c>
    </row>
    <row r="117" spans="1:67" x14ac:dyDescent="0.25">
      <c r="A117" t="s">
        <v>231</v>
      </c>
      <c r="B117" t="s">
        <v>15</v>
      </c>
      <c r="D117" s="8">
        <v>2400</v>
      </c>
      <c r="E117" t="s">
        <v>16</v>
      </c>
      <c r="F117">
        <v>45</v>
      </c>
      <c r="G117">
        <v>0.34</v>
      </c>
      <c r="H117">
        <v>0.63</v>
      </c>
      <c r="M117">
        <v>3600</v>
      </c>
      <c r="N117">
        <v>5400</v>
      </c>
      <c r="O117">
        <v>5400</v>
      </c>
      <c r="P117">
        <v>1600</v>
      </c>
      <c r="Q117">
        <v>1300</v>
      </c>
      <c r="R117">
        <v>1600</v>
      </c>
      <c r="S117">
        <v>1900</v>
      </c>
      <c r="T117">
        <v>2400</v>
      </c>
      <c r="U117">
        <v>2400</v>
      </c>
      <c r="V117">
        <v>2400</v>
      </c>
      <c r="W117">
        <v>1900</v>
      </c>
      <c r="X117">
        <v>1300</v>
      </c>
      <c r="Y117">
        <v>1900</v>
      </c>
      <c r="Z117">
        <v>2900</v>
      </c>
      <c r="AA117">
        <v>2900</v>
      </c>
      <c r="AB117">
        <v>1900</v>
      </c>
      <c r="AC117">
        <v>1600</v>
      </c>
      <c r="AD117">
        <v>1900</v>
      </c>
      <c r="AE117">
        <v>1600</v>
      </c>
      <c r="AF117">
        <v>1900</v>
      </c>
      <c r="AG117">
        <v>880</v>
      </c>
      <c r="AH117">
        <v>1300</v>
      </c>
      <c r="AI117">
        <v>1900</v>
      </c>
      <c r="AJ117">
        <v>2400</v>
      </c>
      <c r="AK117">
        <v>2400</v>
      </c>
      <c r="AL117">
        <v>1300</v>
      </c>
      <c r="AM117">
        <v>1600</v>
      </c>
      <c r="AN117">
        <v>2900</v>
      </c>
      <c r="AO117">
        <v>2400</v>
      </c>
      <c r="AP117">
        <v>1900</v>
      </c>
      <c r="AQ117">
        <v>1900</v>
      </c>
      <c r="AR117">
        <v>1900</v>
      </c>
      <c r="AS117">
        <v>1900</v>
      </c>
      <c r="AT117">
        <v>2900</v>
      </c>
      <c r="AU117">
        <v>1900</v>
      </c>
      <c r="AV117">
        <v>1000</v>
      </c>
      <c r="AW117">
        <v>2400</v>
      </c>
      <c r="AX117">
        <v>2900</v>
      </c>
      <c r="AY117">
        <v>2400</v>
      </c>
      <c r="AZ117">
        <v>2400</v>
      </c>
      <c r="BA117">
        <v>2900</v>
      </c>
      <c r="BB117">
        <v>1900</v>
      </c>
      <c r="BC117">
        <v>1300</v>
      </c>
      <c r="BD117">
        <v>1900</v>
      </c>
      <c r="BE117">
        <v>2400</v>
      </c>
      <c r="BF117">
        <v>2400</v>
      </c>
      <c r="BG117">
        <v>1900</v>
      </c>
      <c r="BH117">
        <v>3600</v>
      </c>
      <c r="BI117" s="9">
        <f>AVERAGE(keyword_stats[[#This Row],[Searches: Apr 2015]:[Searches: Mar 2016]])</f>
        <v>2600</v>
      </c>
      <c r="BJ117" s="9">
        <f>AVERAGE(keyword_stats[[#This Row],[Searches: Apr 2016]:[Searches: Mar 2017]])</f>
        <v>1923.3333333333333</v>
      </c>
      <c r="BK117" s="9">
        <f>AVERAGE(keyword_stats[[#This Row],[Searches: Apr 2017]:[Searches: Mar 2018]])</f>
        <v>2000</v>
      </c>
      <c r="BL117" s="9">
        <f>AVERAGE(keyword_stats[[#This Row],[Searches: Apr 2018]:[Searches: Mar 2019]])</f>
        <v>2366.6666666666665</v>
      </c>
      <c r="BM117" s="9">
        <f>SUM(keyword_stats[[#This Row],[Searches: Apr 2018]:[Searches: Mar 2019]])</f>
        <v>28400</v>
      </c>
      <c r="BN117" s="9">
        <f>keyword_stats[[#This Row],[R1]]-keyword_stats[[#This Row],[R4]]</f>
        <v>-233.33333333333348</v>
      </c>
      <c r="BO117" s="9" t="str">
        <f>INDEX('keyword-forecasts'!G:K,MATCH(keyword_stats[[#This Row],[Keyword]],'keyword-forecasts'!K:K,0),1)</f>
        <v>Niezgrupowane słowa kluczowe</v>
      </c>
    </row>
    <row r="118" spans="1:67" x14ac:dyDescent="0.25">
      <c r="A118" t="s">
        <v>232</v>
      </c>
      <c r="B118" t="s">
        <v>15</v>
      </c>
      <c r="D118" s="8">
        <v>10</v>
      </c>
      <c r="E118" t="s">
        <v>17</v>
      </c>
      <c r="F118">
        <v>100</v>
      </c>
      <c r="G118">
        <v>0.41</v>
      </c>
      <c r="H118">
        <v>1.99</v>
      </c>
      <c r="M118">
        <v>10</v>
      </c>
      <c r="N118">
        <v>10</v>
      </c>
      <c r="O118">
        <v>10</v>
      </c>
      <c r="P118">
        <v>10</v>
      </c>
      <c r="Q118">
        <v>20</v>
      </c>
      <c r="R118">
        <v>10</v>
      </c>
      <c r="S118">
        <v>50</v>
      </c>
      <c r="T118">
        <v>10</v>
      </c>
      <c r="U118">
        <v>10</v>
      </c>
      <c r="V118">
        <v>10</v>
      </c>
      <c r="W118">
        <v>20</v>
      </c>
      <c r="X118">
        <v>10</v>
      </c>
      <c r="Y118">
        <v>10</v>
      </c>
      <c r="Z118">
        <v>20</v>
      </c>
      <c r="AA118">
        <v>20</v>
      </c>
      <c r="AB118">
        <v>20</v>
      </c>
      <c r="AC118">
        <v>10</v>
      </c>
      <c r="AD118">
        <v>10</v>
      </c>
      <c r="AE118">
        <v>10</v>
      </c>
      <c r="AF118">
        <v>10</v>
      </c>
      <c r="AG118">
        <v>10</v>
      </c>
      <c r="AH118">
        <v>10</v>
      </c>
      <c r="AI118">
        <v>10</v>
      </c>
      <c r="AJ118">
        <v>20</v>
      </c>
      <c r="AK118">
        <v>10</v>
      </c>
      <c r="AL118">
        <v>10</v>
      </c>
      <c r="AM118">
        <v>30</v>
      </c>
      <c r="AN118">
        <v>30</v>
      </c>
      <c r="AO118">
        <v>20</v>
      </c>
      <c r="AP118">
        <v>20</v>
      </c>
      <c r="AQ118">
        <v>10</v>
      </c>
      <c r="AR118">
        <v>10</v>
      </c>
      <c r="AS118">
        <v>10</v>
      </c>
      <c r="AT118">
        <v>20</v>
      </c>
      <c r="AU118">
        <v>20</v>
      </c>
      <c r="AV118">
        <v>30</v>
      </c>
      <c r="AW118">
        <v>20</v>
      </c>
      <c r="AX118">
        <v>20</v>
      </c>
      <c r="AY118">
        <v>20</v>
      </c>
      <c r="AZ118">
        <v>30</v>
      </c>
      <c r="BA118">
        <v>20</v>
      </c>
      <c r="BB118">
        <v>10</v>
      </c>
      <c r="BC118">
        <v>10</v>
      </c>
      <c r="BD118">
        <v>10</v>
      </c>
      <c r="BE118">
        <v>10</v>
      </c>
      <c r="BF118">
        <v>10</v>
      </c>
      <c r="BG118">
        <v>10</v>
      </c>
      <c r="BH118">
        <v>10</v>
      </c>
      <c r="BI118" s="9">
        <f>AVERAGE(keyword_stats[[#This Row],[Searches: Apr 2015]:[Searches: Mar 2016]])</f>
        <v>15</v>
      </c>
      <c r="BJ118" s="9">
        <f>AVERAGE(keyword_stats[[#This Row],[Searches: Apr 2016]:[Searches: Mar 2017]])</f>
        <v>13.333333333333334</v>
      </c>
      <c r="BK118" s="9">
        <f>AVERAGE(keyword_stats[[#This Row],[Searches: Apr 2017]:[Searches: Mar 2018]])</f>
        <v>18.333333333333332</v>
      </c>
      <c r="BL118" s="9">
        <f>AVERAGE(keyword_stats[[#This Row],[Searches: Apr 2018]:[Searches: Mar 2019]])</f>
        <v>15</v>
      </c>
      <c r="BM118" s="9">
        <f>SUM(keyword_stats[[#This Row],[Searches: Apr 2018]:[Searches: Mar 2019]])</f>
        <v>180</v>
      </c>
      <c r="BN118" s="9">
        <f>keyword_stats[[#This Row],[R1]]-keyword_stats[[#This Row],[R4]]</f>
        <v>0</v>
      </c>
      <c r="BO118" s="9" t="str">
        <f>INDEX('keyword-forecasts'!G:K,MATCH(keyword_stats[[#This Row],[Keyword]],'keyword-forecasts'!K:K,0),1)</f>
        <v>Damski Kostium</v>
      </c>
    </row>
    <row r="119" spans="1:67" x14ac:dyDescent="0.25">
      <c r="A119" t="s">
        <v>233</v>
      </c>
      <c r="B119" t="s">
        <v>15</v>
      </c>
      <c r="D119" s="8">
        <v>170</v>
      </c>
      <c r="E119" t="s">
        <v>18</v>
      </c>
      <c r="F119">
        <v>25</v>
      </c>
      <c r="G119">
        <v>0.25</v>
      </c>
      <c r="H119">
        <v>1.1299999999999999</v>
      </c>
      <c r="M119">
        <v>50</v>
      </c>
      <c r="N119">
        <v>70</v>
      </c>
      <c r="O119">
        <v>90</v>
      </c>
      <c r="P119">
        <v>110</v>
      </c>
      <c r="Q119">
        <v>70</v>
      </c>
      <c r="R119">
        <v>70</v>
      </c>
      <c r="S119">
        <v>110</v>
      </c>
      <c r="T119">
        <v>110</v>
      </c>
      <c r="U119">
        <v>90</v>
      </c>
      <c r="V119">
        <v>140</v>
      </c>
      <c r="W119">
        <v>90</v>
      </c>
      <c r="X119">
        <v>110</v>
      </c>
      <c r="Y119">
        <v>90</v>
      </c>
      <c r="Z119">
        <v>70</v>
      </c>
      <c r="AA119">
        <v>70</v>
      </c>
      <c r="AB119">
        <v>90</v>
      </c>
      <c r="AC119">
        <v>90</v>
      </c>
      <c r="AD119">
        <v>110</v>
      </c>
      <c r="AE119">
        <v>70</v>
      </c>
      <c r="AF119">
        <v>90</v>
      </c>
      <c r="AG119">
        <v>110</v>
      </c>
      <c r="AH119">
        <v>110</v>
      </c>
      <c r="AI119">
        <v>70</v>
      </c>
      <c r="AJ119">
        <v>170</v>
      </c>
      <c r="AK119">
        <v>90</v>
      </c>
      <c r="AL119">
        <v>110</v>
      </c>
      <c r="AM119">
        <v>210</v>
      </c>
      <c r="AN119">
        <v>210</v>
      </c>
      <c r="AO119">
        <v>170</v>
      </c>
      <c r="AP119">
        <v>210</v>
      </c>
      <c r="AQ119">
        <v>210</v>
      </c>
      <c r="AR119">
        <v>110</v>
      </c>
      <c r="AS119">
        <v>110</v>
      </c>
      <c r="AT119">
        <v>140</v>
      </c>
      <c r="AU119">
        <v>140</v>
      </c>
      <c r="AV119">
        <v>70</v>
      </c>
      <c r="AW119">
        <v>70</v>
      </c>
      <c r="AX119">
        <v>110</v>
      </c>
      <c r="AY119">
        <v>110</v>
      </c>
      <c r="AZ119">
        <v>140</v>
      </c>
      <c r="BA119">
        <v>140</v>
      </c>
      <c r="BB119">
        <v>140</v>
      </c>
      <c r="BC119">
        <v>210</v>
      </c>
      <c r="BD119">
        <v>320</v>
      </c>
      <c r="BE119">
        <v>260</v>
      </c>
      <c r="BF119">
        <v>320</v>
      </c>
      <c r="BG119">
        <v>320</v>
      </c>
      <c r="BH119">
        <v>210</v>
      </c>
      <c r="BI119" s="9">
        <f>AVERAGE(keyword_stats[[#This Row],[Searches: Apr 2015]:[Searches: Mar 2016]])</f>
        <v>92.5</v>
      </c>
      <c r="BJ119" s="9">
        <f>AVERAGE(keyword_stats[[#This Row],[Searches: Apr 2016]:[Searches: Mar 2017]])</f>
        <v>95</v>
      </c>
      <c r="BK119" s="9">
        <f>AVERAGE(keyword_stats[[#This Row],[Searches: Apr 2017]:[Searches: Mar 2018]])</f>
        <v>148.33333333333334</v>
      </c>
      <c r="BL119" s="9">
        <f>AVERAGE(keyword_stats[[#This Row],[Searches: Apr 2018]:[Searches: Mar 2019]])</f>
        <v>195.83333333333334</v>
      </c>
      <c r="BM119" s="9">
        <f>SUM(keyword_stats[[#This Row],[Searches: Apr 2018]:[Searches: Mar 2019]])</f>
        <v>2350</v>
      </c>
      <c r="BN119" s="9">
        <f>keyword_stats[[#This Row],[R1]]-keyword_stats[[#This Row],[R4]]</f>
        <v>103.33333333333334</v>
      </c>
      <c r="BO119" s="9" t="str">
        <f>INDEX('keyword-forecasts'!G:K,MATCH(keyword_stats[[#This Row],[Keyword]],'keyword-forecasts'!K:K,0),1)</f>
        <v>Damski Kostium</v>
      </c>
    </row>
    <row r="120" spans="1:67" x14ac:dyDescent="0.25">
      <c r="A120" t="s">
        <v>234</v>
      </c>
      <c r="B120" t="s">
        <v>15</v>
      </c>
      <c r="D120" s="8">
        <v>20</v>
      </c>
      <c r="E120" t="s">
        <v>17</v>
      </c>
      <c r="F120">
        <v>100</v>
      </c>
      <c r="G120">
        <v>0.28000000000000003</v>
      </c>
      <c r="H120">
        <v>0.76</v>
      </c>
      <c r="M120">
        <v>10</v>
      </c>
      <c r="N120">
        <v>10</v>
      </c>
      <c r="O120">
        <v>10</v>
      </c>
      <c r="P120">
        <v>10</v>
      </c>
      <c r="Q120">
        <v>10</v>
      </c>
      <c r="R120">
        <v>10</v>
      </c>
      <c r="S120">
        <v>10</v>
      </c>
      <c r="T120">
        <v>10</v>
      </c>
      <c r="U120">
        <v>10</v>
      </c>
      <c r="V120">
        <v>10</v>
      </c>
      <c r="W120">
        <v>10</v>
      </c>
      <c r="X120">
        <v>10</v>
      </c>
      <c r="Y120">
        <v>10</v>
      </c>
      <c r="Z120">
        <v>10</v>
      </c>
      <c r="AA120">
        <v>10</v>
      </c>
      <c r="AB120">
        <v>10</v>
      </c>
      <c r="AC120">
        <v>10</v>
      </c>
      <c r="AD120">
        <v>10</v>
      </c>
      <c r="AE120">
        <v>10</v>
      </c>
      <c r="AF120">
        <v>10</v>
      </c>
      <c r="AG120">
        <v>10</v>
      </c>
      <c r="AH120">
        <v>10</v>
      </c>
      <c r="AI120">
        <v>30</v>
      </c>
      <c r="AJ120">
        <v>50</v>
      </c>
      <c r="AK120">
        <v>70</v>
      </c>
      <c r="AL120">
        <v>40</v>
      </c>
      <c r="AM120">
        <v>50</v>
      </c>
      <c r="AN120">
        <v>90</v>
      </c>
      <c r="AO120">
        <v>40</v>
      </c>
      <c r="AP120">
        <v>30</v>
      </c>
      <c r="AQ120">
        <v>10</v>
      </c>
      <c r="AR120">
        <v>10</v>
      </c>
      <c r="AS120">
        <v>10</v>
      </c>
      <c r="AT120">
        <v>20</v>
      </c>
      <c r="AU120">
        <v>10</v>
      </c>
      <c r="AV120">
        <v>10</v>
      </c>
      <c r="AW120">
        <v>10</v>
      </c>
      <c r="AX120">
        <v>20</v>
      </c>
      <c r="AY120">
        <v>20</v>
      </c>
      <c r="AZ120">
        <v>20</v>
      </c>
      <c r="BA120">
        <v>20</v>
      </c>
      <c r="BB120">
        <v>10</v>
      </c>
      <c r="BC120">
        <v>10</v>
      </c>
      <c r="BD120">
        <v>10</v>
      </c>
      <c r="BE120">
        <v>10</v>
      </c>
      <c r="BF120">
        <v>30</v>
      </c>
      <c r="BG120">
        <v>20</v>
      </c>
      <c r="BH120">
        <v>10</v>
      </c>
      <c r="BI120" s="9">
        <f>AVERAGE(keyword_stats[[#This Row],[Searches: Apr 2015]:[Searches: Mar 2016]])</f>
        <v>10</v>
      </c>
      <c r="BJ120" s="9">
        <f>AVERAGE(keyword_stats[[#This Row],[Searches: Apr 2016]:[Searches: Mar 2017]])</f>
        <v>15</v>
      </c>
      <c r="BK120" s="9">
        <f>AVERAGE(keyword_stats[[#This Row],[Searches: Apr 2017]:[Searches: Mar 2018]])</f>
        <v>32.5</v>
      </c>
      <c r="BL120" s="9">
        <f>AVERAGE(keyword_stats[[#This Row],[Searches: Apr 2018]:[Searches: Mar 2019]])</f>
        <v>15.833333333333334</v>
      </c>
      <c r="BM120" s="9">
        <f>SUM(keyword_stats[[#This Row],[Searches: Apr 2018]:[Searches: Mar 2019]])</f>
        <v>190</v>
      </c>
      <c r="BN120" s="9">
        <f>keyword_stats[[#This Row],[R1]]-keyword_stats[[#This Row],[R4]]</f>
        <v>5.8333333333333339</v>
      </c>
      <c r="BO120" s="9" t="str">
        <f>INDEX('keyword-forecasts'!G:K,MATCH(keyword_stats[[#This Row],[Keyword]],'keyword-forecasts'!K:K,0),1)</f>
        <v>Kąpielowy Damski</v>
      </c>
    </row>
    <row r="121" spans="1:67" x14ac:dyDescent="0.25">
      <c r="A121" t="s">
        <v>235</v>
      </c>
      <c r="B121" t="s">
        <v>15</v>
      </c>
      <c r="D121" s="8">
        <v>110</v>
      </c>
      <c r="E121" t="s">
        <v>17</v>
      </c>
      <c r="F121">
        <v>100</v>
      </c>
      <c r="G121">
        <v>0.3</v>
      </c>
      <c r="H121">
        <v>0.99</v>
      </c>
      <c r="M121">
        <v>20</v>
      </c>
      <c r="N121">
        <v>30</v>
      </c>
      <c r="O121">
        <v>40</v>
      </c>
      <c r="P121">
        <v>30</v>
      </c>
      <c r="Q121">
        <v>50</v>
      </c>
      <c r="R121">
        <v>20</v>
      </c>
      <c r="S121">
        <v>10</v>
      </c>
      <c r="T121">
        <v>10</v>
      </c>
      <c r="U121">
        <v>20</v>
      </c>
      <c r="V121">
        <v>20</v>
      </c>
      <c r="W121">
        <v>20</v>
      </c>
      <c r="X121">
        <v>20</v>
      </c>
      <c r="Y121">
        <v>30</v>
      </c>
      <c r="Z121">
        <v>30</v>
      </c>
      <c r="AA121">
        <v>70</v>
      </c>
      <c r="AB121">
        <v>50</v>
      </c>
      <c r="AC121">
        <v>30</v>
      </c>
      <c r="AD121">
        <v>10</v>
      </c>
      <c r="AE121">
        <v>20</v>
      </c>
      <c r="AF121">
        <v>10</v>
      </c>
      <c r="AG121">
        <v>10</v>
      </c>
      <c r="AH121">
        <v>20</v>
      </c>
      <c r="AI121">
        <v>10</v>
      </c>
      <c r="AJ121">
        <v>20</v>
      </c>
      <c r="AK121">
        <v>20</v>
      </c>
      <c r="AL121">
        <v>30</v>
      </c>
      <c r="AM121">
        <v>30</v>
      </c>
      <c r="AN121">
        <v>50</v>
      </c>
      <c r="AO121">
        <v>40</v>
      </c>
      <c r="AP121">
        <v>20</v>
      </c>
      <c r="AQ121">
        <v>30</v>
      </c>
      <c r="AR121">
        <v>30</v>
      </c>
      <c r="AS121">
        <v>20</v>
      </c>
      <c r="AT121">
        <v>70</v>
      </c>
      <c r="AU121">
        <v>70</v>
      </c>
      <c r="AV121">
        <v>70</v>
      </c>
      <c r="AW121">
        <v>70</v>
      </c>
      <c r="AX121">
        <v>110</v>
      </c>
      <c r="AY121">
        <v>170</v>
      </c>
      <c r="AZ121">
        <v>210</v>
      </c>
      <c r="BA121">
        <v>110</v>
      </c>
      <c r="BB121">
        <v>30</v>
      </c>
      <c r="BC121">
        <v>40</v>
      </c>
      <c r="BD121">
        <v>90</v>
      </c>
      <c r="BE121">
        <v>70</v>
      </c>
      <c r="BF121">
        <v>140</v>
      </c>
      <c r="BG121">
        <v>140</v>
      </c>
      <c r="BH121">
        <v>170</v>
      </c>
      <c r="BI121" s="9">
        <f>AVERAGE(keyword_stats[[#This Row],[Searches: Apr 2015]:[Searches: Mar 2016]])</f>
        <v>24.166666666666668</v>
      </c>
      <c r="BJ121" s="9">
        <f>AVERAGE(keyword_stats[[#This Row],[Searches: Apr 2016]:[Searches: Mar 2017]])</f>
        <v>25.833333333333332</v>
      </c>
      <c r="BK121" s="9">
        <f>AVERAGE(keyword_stats[[#This Row],[Searches: Apr 2017]:[Searches: Mar 2018]])</f>
        <v>40</v>
      </c>
      <c r="BL121" s="9">
        <f>AVERAGE(keyword_stats[[#This Row],[Searches: Apr 2018]:[Searches: Mar 2019]])</f>
        <v>112.5</v>
      </c>
      <c r="BM121" s="9">
        <f>SUM(keyword_stats[[#This Row],[Searches: Apr 2018]:[Searches: Mar 2019]])</f>
        <v>1350</v>
      </c>
      <c r="BN121" s="9">
        <f>keyword_stats[[#This Row],[R1]]-keyword_stats[[#This Row],[R4]]</f>
        <v>88.333333333333329</v>
      </c>
      <c r="BO121" s="9" t="str">
        <f>INDEX('keyword-forecasts'!G:K,MATCH(keyword_stats[[#This Row],[Keyword]],'keyword-forecasts'!K:K,0),1)</f>
        <v>Kąpielowy Damski</v>
      </c>
    </row>
    <row r="122" spans="1:67" x14ac:dyDescent="0.25">
      <c r="A122" t="s">
        <v>236</v>
      </c>
      <c r="B122" t="s">
        <v>15</v>
      </c>
      <c r="D122" s="8">
        <v>10</v>
      </c>
      <c r="E122" t="s">
        <v>17</v>
      </c>
      <c r="F122">
        <v>100</v>
      </c>
      <c r="G122">
        <v>0.24</v>
      </c>
      <c r="H122">
        <v>0.92</v>
      </c>
      <c r="M122">
        <v>10</v>
      </c>
      <c r="N122">
        <v>10</v>
      </c>
      <c r="O122">
        <v>10</v>
      </c>
      <c r="P122">
        <v>10</v>
      </c>
      <c r="Q122">
        <v>10</v>
      </c>
      <c r="R122">
        <v>0</v>
      </c>
      <c r="S122">
        <v>10</v>
      </c>
      <c r="T122">
        <v>20</v>
      </c>
      <c r="U122">
        <v>30</v>
      </c>
      <c r="V122">
        <v>20</v>
      </c>
      <c r="W122">
        <v>40</v>
      </c>
      <c r="X122">
        <v>20</v>
      </c>
      <c r="Y122">
        <v>10</v>
      </c>
      <c r="Z122">
        <v>20</v>
      </c>
      <c r="AA122">
        <v>20</v>
      </c>
      <c r="AB122">
        <v>20</v>
      </c>
      <c r="AC122">
        <v>20</v>
      </c>
      <c r="AD122">
        <v>20</v>
      </c>
      <c r="AE122">
        <v>10</v>
      </c>
      <c r="AF122">
        <v>10</v>
      </c>
      <c r="AG122">
        <v>10</v>
      </c>
      <c r="AH122">
        <v>10</v>
      </c>
      <c r="AI122">
        <v>10</v>
      </c>
      <c r="AJ122">
        <v>10</v>
      </c>
      <c r="AK122">
        <v>10</v>
      </c>
      <c r="AL122">
        <v>10</v>
      </c>
      <c r="AM122">
        <v>10</v>
      </c>
      <c r="AN122">
        <v>10</v>
      </c>
      <c r="AO122">
        <v>10</v>
      </c>
      <c r="AP122">
        <v>50</v>
      </c>
      <c r="AQ122">
        <v>10</v>
      </c>
      <c r="AR122">
        <v>10</v>
      </c>
      <c r="AS122">
        <v>10</v>
      </c>
      <c r="AT122">
        <v>10</v>
      </c>
      <c r="AU122">
        <v>10</v>
      </c>
      <c r="AV122">
        <v>10</v>
      </c>
      <c r="AW122">
        <v>10</v>
      </c>
      <c r="AX122">
        <v>10</v>
      </c>
      <c r="AY122">
        <v>10</v>
      </c>
      <c r="AZ122">
        <v>20</v>
      </c>
      <c r="BA122">
        <v>10</v>
      </c>
      <c r="BB122">
        <v>10</v>
      </c>
      <c r="BC122">
        <v>10</v>
      </c>
      <c r="BD122">
        <v>10</v>
      </c>
      <c r="BE122">
        <v>10</v>
      </c>
      <c r="BF122">
        <v>10</v>
      </c>
      <c r="BG122">
        <v>10</v>
      </c>
      <c r="BH122">
        <v>10</v>
      </c>
      <c r="BI122" s="9">
        <f>AVERAGE(keyword_stats[[#This Row],[Searches: Apr 2015]:[Searches: Mar 2016]])</f>
        <v>15.833333333333334</v>
      </c>
      <c r="BJ122" s="9">
        <f>AVERAGE(keyword_stats[[#This Row],[Searches: Apr 2016]:[Searches: Mar 2017]])</f>
        <v>14.166666666666666</v>
      </c>
      <c r="BK122" s="9">
        <f>AVERAGE(keyword_stats[[#This Row],[Searches: Apr 2017]:[Searches: Mar 2018]])</f>
        <v>13.333333333333334</v>
      </c>
      <c r="BL122" s="9">
        <f>AVERAGE(keyword_stats[[#This Row],[Searches: Apr 2018]:[Searches: Mar 2019]])</f>
        <v>10.833333333333334</v>
      </c>
      <c r="BM122" s="9">
        <f>SUM(keyword_stats[[#This Row],[Searches: Apr 2018]:[Searches: Mar 2019]])</f>
        <v>130</v>
      </c>
      <c r="BN122" s="9">
        <f>keyword_stats[[#This Row],[R1]]-keyword_stats[[#This Row],[R4]]</f>
        <v>-5</v>
      </c>
      <c r="BO122" s="9" t="str">
        <f>INDEX('keyword-forecasts'!G:K,MATCH(keyword_stats[[#This Row],[Keyword]],'keyword-forecasts'!K:K,0),1)</f>
        <v>Strój</v>
      </c>
    </row>
    <row r="123" spans="1:67" x14ac:dyDescent="0.25">
      <c r="A123" t="s">
        <v>237</v>
      </c>
      <c r="B123" t="s">
        <v>15</v>
      </c>
      <c r="D123" s="8">
        <v>70</v>
      </c>
      <c r="E123" t="s">
        <v>16</v>
      </c>
      <c r="F123">
        <v>37</v>
      </c>
      <c r="G123">
        <v>0.24</v>
      </c>
      <c r="H123">
        <v>0.63</v>
      </c>
      <c r="M123">
        <v>30</v>
      </c>
      <c r="N123">
        <v>10</v>
      </c>
      <c r="O123">
        <v>20</v>
      </c>
      <c r="P123">
        <v>10</v>
      </c>
      <c r="Q123">
        <v>10</v>
      </c>
      <c r="R123">
        <v>10</v>
      </c>
      <c r="S123">
        <v>10</v>
      </c>
      <c r="T123">
        <v>20</v>
      </c>
      <c r="U123">
        <v>30</v>
      </c>
      <c r="V123">
        <v>20</v>
      </c>
      <c r="W123">
        <v>110</v>
      </c>
      <c r="X123">
        <v>50</v>
      </c>
      <c r="Y123">
        <v>10</v>
      </c>
      <c r="Z123">
        <v>20</v>
      </c>
      <c r="AA123">
        <v>70</v>
      </c>
      <c r="AB123">
        <v>20</v>
      </c>
      <c r="AC123">
        <v>20</v>
      </c>
      <c r="AD123">
        <v>10</v>
      </c>
      <c r="AE123">
        <v>10</v>
      </c>
      <c r="AF123">
        <v>10</v>
      </c>
      <c r="AG123">
        <v>10</v>
      </c>
      <c r="AH123">
        <v>10</v>
      </c>
      <c r="AI123">
        <v>50</v>
      </c>
      <c r="AJ123">
        <v>70</v>
      </c>
      <c r="AK123">
        <v>50</v>
      </c>
      <c r="AL123">
        <v>70</v>
      </c>
      <c r="AM123">
        <v>20</v>
      </c>
      <c r="AN123">
        <v>40</v>
      </c>
      <c r="AO123">
        <v>50</v>
      </c>
      <c r="AP123">
        <v>70</v>
      </c>
      <c r="AQ123">
        <v>30</v>
      </c>
      <c r="AR123">
        <v>40</v>
      </c>
      <c r="AS123">
        <v>30</v>
      </c>
      <c r="AT123">
        <v>20</v>
      </c>
      <c r="AU123">
        <v>10</v>
      </c>
      <c r="AV123">
        <v>20</v>
      </c>
      <c r="AW123">
        <v>10</v>
      </c>
      <c r="AX123">
        <v>10</v>
      </c>
      <c r="AY123">
        <v>30</v>
      </c>
      <c r="AZ123">
        <v>90</v>
      </c>
      <c r="BA123">
        <v>140</v>
      </c>
      <c r="BB123">
        <v>70</v>
      </c>
      <c r="BC123">
        <v>50</v>
      </c>
      <c r="BD123">
        <v>70</v>
      </c>
      <c r="BE123">
        <v>30</v>
      </c>
      <c r="BF123">
        <v>70</v>
      </c>
      <c r="BG123">
        <v>140</v>
      </c>
      <c r="BH123">
        <v>170</v>
      </c>
      <c r="BI123" s="9">
        <f>AVERAGE(keyword_stats[[#This Row],[Searches: Apr 2015]:[Searches: Mar 2016]])</f>
        <v>27.5</v>
      </c>
      <c r="BJ123" s="9">
        <f>AVERAGE(keyword_stats[[#This Row],[Searches: Apr 2016]:[Searches: Mar 2017]])</f>
        <v>25.833333333333332</v>
      </c>
      <c r="BK123" s="9">
        <f>AVERAGE(keyword_stats[[#This Row],[Searches: Apr 2017]:[Searches: Mar 2018]])</f>
        <v>37.5</v>
      </c>
      <c r="BL123" s="9">
        <f>AVERAGE(keyword_stats[[#This Row],[Searches: Apr 2018]:[Searches: Mar 2019]])</f>
        <v>73.333333333333329</v>
      </c>
      <c r="BM123" s="9">
        <f>SUM(keyword_stats[[#This Row],[Searches: Apr 2018]:[Searches: Mar 2019]])</f>
        <v>880</v>
      </c>
      <c r="BN123" s="9">
        <f>keyword_stats[[#This Row],[R1]]-keyword_stats[[#This Row],[R4]]</f>
        <v>45.833333333333329</v>
      </c>
      <c r="BO123" s="9" t="str">
        <f>INDEX('keyword-forecasts'!G:K,MATCH(keyword_stats[[#This Row],[Keyword]],'keyword-forecasts'!K:K,0),1)</f>
        <v>Plażowy</v>
      </c>
    </row>
    <row r="124" spans="1:67" x14ac:dyDescent="0.25">
      <c r="A124" t="s">
        <v>238</v>
      </c>
      <c r="B124" t="s">
        <v>15</v>
      </c>
      <c r="D124" s="8">
        <v>30</v>
      </c>
      <c r="E124" t="s">
        <v>17</v>
      </c>
      <c r="F124">
        <v>100</v>
      </c>
      <c r="G124">
        <v>0.25</v>
      </c>
      <c r="H124">
        <v>1.17</v>
      </c>
      <c r="M124">
        <v>10</v>
      </c>
      <c r="N124">
        <v>10</v>
      </c>
      <c r="O124">
        <v>10</v>
      </c>
      <c r="P124">
        <v>20</v>
      </c>
      <c r="Q124">
        <v>10</v>
      </c>
      <c r="R124">
        <v>10</v>
      </c>
      <c r="S124">
        <v>10</v>
      </c>
      <c r="T124">
        <v>10</v>
      </c>
      <c r="U124">
        <v>10</v>
      </c>
      <c r="V124">
        <v>10</v>
      </c>
      <c r="W124">
        <v>10</v>
      </c>
      <c r="X124">
        <v>10</v>
      </c>
      <c r="Y124">
        <v>10</v>
      </c>
      <c r="Z124">
        <v>20</v>
      </c>
      <c r="AA124">
        <v>20</v>
      </c>
      <c r="AB124">
        <v>10</v>
      </c>
      <c r="AC124">
        <v>10</v>
      </c>
      <c r="AD124">
        <v>10</v>
      </c>
      <c r="AE124">
        <v>10</v>
      </c>
      <c r="AF124">
        <v>10</v>
      </c>
      <c r="AG124">
        <v>10</v>
      </c>
      <c r="AH124">
        <v>10</v>
      </c>
      <c r="AI124">
        <v>10</v>
      </c>
      <c r="AJ124">
        <v>20</v>
      </c>
      <c r="AK124">
        <v>10</v>
      </c>
      <c r="AL124">
        <v>10</v>
      </c>
      <c r="AM124">
        <v>30</v>
      </c>
      <c r="AN124">
        <v>20</v>
      </c>
      <c r="AO124">
        <v>20</v>
      </c>
      <c r="AP124">
        <v>10</v>
      </c>
      <c r="AQ124">
        <v>10</v>
      </c>
      <c r="AR124">
        <v>10</v>
      </c>
      <c r="AS124">
        <v>10</v>
      </c>
      <c r="AT124">
        <v>10</v>
      </c>
      <c r="AU124">
        <v>10</v>
      </c>
      <c r="AV124">
        <v>20</v>
      </c>
      <c r="AW124">
        <v>30</v>
      </c>
      <c r="AX124">
        <v>30</v>
      </c>
      <c r="AY124">
        <v>50</v>
      </c>
      <c r="AZ124">
        <v>30</v>
      </c>
      <c r="BA124">
        <v>20</v>
      </c>
      <c r="BB124">
        <v>10</v>
      </c>
      <c r="BC124">
        <v>70</v>
      </c>
      <c r="BD124">
        <v>10</v>
      </c>
      <c r="BE124">
        <v>20</v>
      </c>
      <c r="BF124">
        <v>20</v>
      </c>
      <c r="BG124">
        <v>10</v>
      </c>
      <c r="BH124">
        <v>20</v>
      </c>
      <c r="BI124" s="9">
        <f>AVERAGE(keyword_stats[[#This Row],[Searches: Apr 2015]:[Searches: Mar 2016]])</f>
        <v>10.833333333333334</v>
      </c>
      <c r="BJ124" s="9">
        <f>AVERAGE(keyword_stats[[#This Row],[Searches: Apr 2016]:[Searches: Mar 2017]])</f>
        <v>12.5</v>
      </c>
      <c r="BK124" s="9">
        <f>AVERAGE(keyword_stats[[#This Row],[Searches: Apr 2017]:[Searches: Mar 2018]])</f>
        <v>14.166666666666666</v>
      </c>
      <c r="BL124" s="9">
        <f>AVERAGE(keyword_stats[[#This Row],[Searches: Apr 2018]:[Searches: Mar 2019]])</f>
        <v>26.666666666666668</v>
      </c>
      <c r="BM124" s="9">
        <f>SUM(keyword_stats[[#This Row],[Searches: Apr 2018]:[Searches: Mar 2019]])</f>
        <v>320</v>
      </c>
      <c r="BN124" s="9">
        <f>keyword_stats[[#This Row],[R1]]-keyword_stats[[#This Row],[R4]]</f>
        <v>15.833333333333334</v>
      </c>
      <c r="BO124" s="9" t="str">
        <f>INDEX('keyword-forecasts'!G:K,MATCH(keyword_stats[[#This Row],[Keyword]],'keyword-forecasts'!K:K,0),1)</f>
        <v>Bikini</v>
      </c>
    </row>
    <row r="125" spans="1:67" x14ac:dyDescent="0.25">
      <c r="A125" t="s">
        <v>239</v>
      </c>
      <c r="B125" t="s">
        <v>15</v>
      </c>
      <c r="D125" s="8">
        <v>30</v>
      </c>
      <c r="E125" t="s">
        <v>17</v>
      </c>
      <c r="F125">
        <v>100</v>
      </c>
      <c r="G125">
        <v>0.44</v>
      </c>
      <c r="H125">
        <v>1.27</v>
      </c>
      <c r="M125">
        <v>10</v>
      </c>
      <c r="N125">
        <v>20</v>
      </c>
      <c r="O125">
        <v>30</v>
      </c>
      <c r="P125">
        <v>30</v>
      </c>
      <c r="Q125">
        <v>20</v>
      </c>
      <c r="R125">
        <v>10</v>
      </c>
      <c r="S125">
        <v>10</v>
      </c>
      <c r="T125">
        <v>10</v>
      </c>
      <c r="U125">
        <v>10</v>
      </c>
      <c r="V125">
        <v>10</v>
      </c>
      <c r="W125">
        <v>10</v>
      </c>
      <c r="X125">
        <v>10</v>
      </c>
      <c r="Y125">
        <v>10</v>
      </c>
      <c r="Z125">
        <v>20</v>
      </c>
      <c r="AA125">
        <v>30</v>
      </c>
      <c r="AB125">
        <v>30</v>
      </c>
      <c r="AC125">
        <v>10</v>
      </c>
      <c r="AD125">
        <v>10</v>
      </c>
      <c r="AE125">
        <v>10</v>
      </c>
      <c r="AF125">
        <v>10</v>
      </c>
      <c r="AG125">
        <v>10</v>
      </c>
      <c r="AH125">
        <v>10</v>
      </c>
      <c r="AI125">
        <v>20</v>
      </c>
      <c r="AJ125">
        <v>20</v>
      </c>
      <c r="AK125">
        <v>10</v>
      </c>
      <c r="AL125">
        <v>20</v>
      </c>
      <c r="AM125">
        <v>70</v>
      </c>
      <c r="AN125">
        <v>70</v>
      </c>
      <c r="AO125">
        <v>40</v>
      </c>
      <c r="AP125">
        <v>20</v>
      </c>
      <c r="AQ125">
        <v>10</v>
      </c>
      <c r="AR125">
        <v>10</v>
      </c>
      <c r="AS125">
        <v>10</v>
      </c>
      <c r="AT125">
        <v>20</v>
      </c>
      <c r="AU125">
        <v>30</v>
      </c>
      <c r="AV125">
        <v>30</v>
      </c>
      <c r="AW125">
        <v>40</v>
      </c>
      <c r="AX125">
        <v>50</v>
      </c>
      <c r="AY125">
        <v>40</v>
      </c>
      <c r="AZ125">
        <v>40</v>
      </c>
      <c r="BA125">
        <v>30</v>
      </c>
      <c r="BB125">
        <v>20</v>
      </c>
      <c r="BC125">
        <v>10</v>
      </c>
      <c r="BD125">
        <v>10</v>
      </c>
      <c r="BE125">
        <v>20</v>
      </c>
      <c r="BF125">
        <v>20</v>
      </c>
      <c r="BG125">
        <v>70</v>
      </c>
      <c r="BH125">
        <v>40</v>
      </c>
      <c r="BI125" s="9">
        <f>AVERAGE(keyword_stats[[#This Row],[Searches: Apr 2015]:[Searches: Mar 2016]])</f>
        <v>15</v>
      </c>
      <c r="BJ125" s="9">
        <f>AVERAGE(keyword_stats[[#This Row],[Searches: Apr 2016]:[Searches: Mar 2017]])</f>
        <v>15.833333333333334</v>
      </c>
      <c r="BK125" s="9">
        <f>AVERAGE(keyword_stats[[#This Row],[Searches: Apr 2017]:[Searches: Mar 2018]])</f>
        <v>28.333333333333332</v>
      </c>
      <c r="BL125" s="9">
        <f>AVERAGE(keyword_stats[[#This Row],[Searches: Apr 2018]:[Searches: Mar 2019]])</f>
        <v>32.5</v>
      </c>
      <c r="BM125" s="9">
        <f>SUM(keyword_stats[[#This Row],[Searches: Apr 2018]:[Searches: Mar 2019]])</f>
        <v>390</v>
      </c>
      <c r="BN125" s="9">
        <f>keyword_stats[[#This Row],[R1]]-keyword_stats[[#This Row],[R4]]</f>
        <v>17.5</v>
      </c>
      <c r="BO125" s="9" t="str">
        <f>INDEX('keyword-forecasts'!G:K,MATCH(keyword_stats[[#This Row],[Keyword]],'keyword-forecasts'!K:K,0),1)</f>
        <v>Kostiumy Damskie</v>
      </c>
    </row>
    <row r="126" spans="1:67" x14ac:dyDescent="0.25">
      <c r="A126" t="s">
        <v>240</v>
      </c>
      <c r="B126" t="s">
        <v>15</v>
      </c>
      <c r="D126" s="8">
        <v>260</v>
      </c>
      <c r="E126" t="s">
        <v>17</v>
      </c>
      <c r="F126">
        <v>100</v>
      </c>
      <c r="G126">
        <v>0.36</v>
      </c>
      <c r="H126">
        <v>1.1399999999999999</v>
      </c>
      <c r="M126">
        <v>110</v>
      </c>
      <c r="N126">
        <v>170</v>
      </c>
      <c r="O126">
        <v>210</v>
      </c>
      <c r="P126">
        <v>210</v>
      </c>
      <c r="Q126">
        <v>140</v>
      </c>
      <c r="R126">
        <v>50</v>
      </c>
      <c r="S126">
        <v>50</v>
      </c>
      <c r="T126">
        <v>90</v>
      </c>
      <c r="U126">
        <v>110</v>
      </c>
      <c r="V126">
        <v>110</v>
      </c>
      <c r="W126">
        <v>210</v>
      </c>
      <c r="X126">
        <v>260</v>
      </c>
      <c r="Y126">
        <v>260</v>
      </c>
      <c r="Z126">
        <v>320</v>
      </c>
      <c r="AA126">
        <v>390</v>
      </c>
      <c r="AB126">
        <v>390</v>
      </c>
      <c r="AC126">
        <v>260</v>
      </c>
      <c r="AD126">
        <v>110</v>
      </c>
      <c r="AE126">
        <v>110</v>
      </c>
      <c r="AF126">
        <v>110</v>
      </c>
      <c r="AG126">
        <v>140</v>
      </c>
      <c r="AH126">
        <v>170</v>
      </c>
      <c r="AI126">
        <v>140</v>
      </c>
      <c r="AJ126">
        <v>210</v>
      </c>
      <c r="AK126">
        <v>260</v>
      </c>
      <c r="AL126">
        <v>260</v>
      </c>
      <c r="AM126">
        <v>390</v>
      </c>
      <c r="AN126">
        <v>320</v>
      </c>
      <c r="AO126">
        <v>140</v>
      </c>
      <c r="AP126">
        <v>70</v>
      </c>
      <c r="AQ126">
        <v>40</v>
      </c>
      <c r="AR126">
        <v>70</v>
      </c>
      <c r="AS126">
        <v>70</v>
      </c>
      <c r="AT126">
        <v>210</v>
      </c>
      <c r="AU126">
        <v>210</v>
      </c>
      <c r="AV126">
        <v>170</v>
      </c>
      <c r="AW126">
        <v>260</v>
      </c>
      <c r="AX126">
        <v>390</v>
      </c>
      <c r="AY126">
        <v>590</v>
      </c>
      <c r="AZ126">
        <v>480</v>
      </c>
      <c r="BA126">
        <v>390</v>
      </c>
      <c r="BB126">
        <v>70</v>
      </c>
      <c r="BC126">
        <v>110</v>
      </c>
      <c r="BD126">
        <v>170</v>
      </c>
      <c r="BE126">
        <v>140</v>
      </c>
      <c r="BF126">
        <v>260</v>
      </c>
      <c r="BG126">
        <v>260</v>
      </c>
      <c r="BH126">
        <v>260</v>
      </c>
      <c r="BI126" s="9">
        <f>AVERAGE(keyword_stats[[#This Row],[Searches: Apr 2015]:[Searches: Mar 2016]])</f>
        <v>143.33333333333334</v>
      </c>
      <c r="BJ126" s="9">
        <f>AVERAGE(keyword_stats[[#This Row],[Searches: Apr 2016]:[Searches: Mar 2017]])</f>
        <v>217.5</v>
      </c>
      <c r="BK126" s="9">
        <f>AVERAGE(keyword_stats[[#This Row],[Searches: Apr 2017]:[Searches: Mar 2018]])</f>
        <v>184.16666666666666</v>
      </c>
      <c r="BL126" s="9">
        <f>AVERAGE(keyword_stats[[#This Row],[Searches: Apr 2018]:[Searches: Mar 2019]])</f>
        <v>281.66666666666669</v>
      </c>
      <c r="BM126" s="9">
        <f>SUM(keyword_stats[[#This Row],[Searches: Apr 2018]:[Searches: Mar 2019]])</f>
        <v>3380</v>
      </c>
      <c r="BN126" s="9">
        <f>keyword_stats[[#This Row],[R1]]-keyword_stats[[#This Row],[R4]]</f>
        <v>138.33333333333334</v>
      </c>
      <c r="BO126" s="9" t="str">
        <f>INDEX('keyword-forecasts'!G:K,MATCH(keyword_stats[[#This Row],[Keyword]],'keyword-forecasts'!K:K,0),1)</f>
        <v>Kąpielowe Damskie</v>
      </c>
    </row>
    <row r="127" spans="1:67" x14ac:dyDescent="0.25">
      <c r="A127" t="s">
        <v>241</v>
      </c>
      <c r="B127" t="s">
        <v>15</v>
      </c>
      <c r="D127" s="8">
        <v>40</v>
      </c>
      <c r="E127" t="s">
        <v>17</v>
      </c>
      <c r="F127">
        <v>100</v>
      </c>
      <c r="G127">
        <v>0.32</v>
      </c>
      <c r="H127">
        <v>1.34</v>
      </c>
      <c r="M127">
        <v>10</v>
      </c>
      <c r="N127">
        <v>10</v>
      </c>
      <c r="O127">
        <v>20</v>
      </c>
      <c r="P127">
        <v>20</v>
      </c>
      <c r="Q127">
        <v>10</v>
      </c>
      <c r="R127">
        <v>10</v>
      </c>
      <c r="S127">
        <v>0</v>
      </c>
      <c r="T127">
        <v>10</v>
      </c>
      <c r="U127">
        <v>10</v>
      </c>
      <c r="V127">
        <v>10</v>
      </c>
      <c r="W127">
        <v>20</v>
      </c>
      <c r="X127">
        <v>10</v>
      </c>
      <c r="Y127">
        <v>10</v>
      </c>
      <c r="Z127">
        <v>20</v>
      </c>
      <c r="AA127">
        <v>20</v>
      </c>
      <c r="AB127">
        <v>20</v>
      </c>
      <c r="AC127">
        <v>10</v>
      </c>
      <c r="AD127">
        <v>0</v>
      </c>
      <c r="AE127">
        <v>10</v>
      </c>
      <c r="AF127">
        <v>10</v>
      </c>
      <c r="AG127">
        <v>10</v>
      </c>
      <c r="AH127">
        <v>20</v>
      </c>
      <c r="AI127">
        <v>10</v>
      </c>
      <c r="AJ127">
        <v>10</v>
      </c>
      <c r="AK127">
        <v>10</v>
      </c>
      <c r="AL127">
        <v>10</v>
      </c>
      <c r="AM127">
        <v>70</v>
      </c>
      <c r="AN127">
        <v>90</v>
      </c>
      <c r="AO127">
        <v>50</v>
      </c>
      <c r="AP127">
        <v>20</v>
      </c>
      <c r="AQ127">
        <v>10</v>
      </c>
      <c r="AR127">
        <v>10</v>
      </c>
      <c r="AS127">
        <v>10</v>
      </c>
      <c r="AT127">
        <v>20</v>
      </c>
      <c r="AU127">
        <v>10</v>
      </c>
      <c r="AV127">
        <v>10</v>
      </c>
      <c r="AW127">
        <v>30</v>
      </c>
      <c r="AX127">
        <v>40</v>
      </c>
      <c r="AY127">
        <v>70</v>
      </c>
      <c r="AZ127">
        <v>90</v>
      </c>
      <c r="BA127">
        <v>50</v>
      </c>
      <c r="BB127">
        <v>20</v>
      </c>
      <c r="BC127">
        <v>30</v>
      </c>
      <c r="BD127">
        <v>40</v>
      </c>
      <c r="BE127">
        <v>30</v>
      </c>
      <c r="BF127">
        <v>30</v>
      </c>
      <c r="BG127">
        <v>20</v>
      </c>
      <c r="BH127">
        <v>50</v>
      </c>
      <c r="BI127" s="9">
        <f>AVERAGE(keyword_stats[[#This Row],[Searches: Apr 2015]:[Searches: Mar 2016]])</f>
        <v>11.666666666666666</v>
      </c>
      <c r="BJ127" s="9">
        <f>AVERAGE(keyword_stats[[#This Row],[Searches: Apr 2016]:[Searches: Mar 2017]])</f>
        <v>12.5</v>
      </c>
      <c r="BK127" s="9">
        <f>AVERAGE(keyword_stats[[#This Row],[Searches: Apr 2017]:[Searches: Mar 2018]])</f>
        <v>26.666666666666668</v>
      </c>
      <c r="BL127" s="9">
        <f>AVERAGE(keyword_stats[[#This Row],[Searches: Apr 2018]:[Searches: Mar 2019]])</f>
        <v>41.666666666666664</v>
      </c>
      <c r="BM127" s="9">
        <f>SUM(keyword_stats[[#This Row],[Searches: Apr 2018]:[Searches: Mar 2019]])</f>
        <v>500</v>
      </c>
      <c r="BN127" s="9">
        <f>keyword_stats[[#This Row],[R1]]-keyword_stats[[#This Row],[R4]]</f>
        <v>30</v>
      </c>
      <c r="BO127" s="9" t="str">
        <f>INDEX('keyword-forecasts'!G:K,MATCH(keyword_stats[[#This Row],[Keyword]],'keyword-forecasts'!K:K,0),1)</f>
        <v>Dwuczęściowe Stroje</v>
      </c>
    </row>
    <row r="128" spans="1:67" x14ac:dyDescent="0.25">
      <c r="A128" t="s">
        <v>242</v>
      </c>
      <c r="B128" t="s">
        <v>15</v>
      </c>
      <c r="D128" s="8">
        <v>10</v>
      </c>
      <c r="E128" t="s">
        <v>17</v>
      </c>
      <c r="F128">
        <v>100</v>
      </c>
      <c r="G128">
        <v>0.22</v>
      </c>
      <c r="H128">
        <v>1.34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40</v>
      </c>
      <c r="AA128">
        <v>20</v>
      </c>
      <c r="AB128">
        <v>40</v>
      </c>
      <c r="AC128">
        <v>20</v>
      </c>
      <c r="AD128">
        <v>10</v>
      </c>
      <c r="AE128">
        <v>10</v>
      </c>
      <c r="AF128">
        <v>10</v>
      </c>
      <c r="AG128">
        <v>10</v>
      </c>
      <c r="AH128">
        <v>10</v>
      </c>
      <c r="AI128">
        <v>10</v>
      </c>
      <c r="AJ128">
        <v>10</v>
      </c>
      <c r="AK128">
        <v>10</v>
      </c>
      <c r="AL128">
        <v>10</v>
      </c>
      <c r="AM128">
        <v>40</v>
      </c>
      <c r="AN128">
        <v>10</v>
      </c>
      <c r="AO128">
        <v>10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10</v>
      </c>
      <c r="AY128">
        <v>20</v>
      </c>
      <c r="AZ128">
        <v>10</v>
      </c>
      <c r="BA128">
        <v>10</v>
      </c>
      <c r="BB128">
        <v>10</v>
      </c>
      <c r="BC128">
        <v>0</v>
      </c>
      <c r="BD128">
        <v>0</v>
      </c>
      <c r="BE128">
        <v>10</v>
      </c>
      <c r="BF128">
        <v>10</v>
      </c>
      <c r="BG128">
        <v>10</v>
      </c>
      <c r="BH128">
        <v>10</v>
      </c>
      <c r="BI128" s="9">
        <f>AVERAGE(keyword_stats[[#This Row],[Searches: Apr 2015]:[Searches: Mar 2016]])</f>
        <v>0</v>
      </c>
      <c r="BJ128" s="9">
        <f>AVERAGE(keyword_stats[[#This Row],[Searches: Apr 2016]:[Searches: Mar 2017]])</f>
        <v>15.833333333333334</v>
      </c>
      <c r="BK128" s="9">
        <f>AVERAGE(keyword_stats[[#This Row],[Searches: Apr 2017]:[Searches: Mar 2018]])</f>
        <v>6.666666666666667</v>
      </c>
      <c r="BL128" s="9">
        <f>AVERAGE(keyword_stats[[#This Row],[Searches: Apr 2018]:[Searches: Mar 2019]])</f>
        <v>8.3333333333333339</v>
      </c>
      <c r="BM128" s="9">
        <f>SUM(keyword_stats[[#This Row],[Searches: Apr 2018]:[Searches: Mar 2019]])</f>
        <v>100</v>
      </c>
      <c r="BN128" s="9">
        <f>keyword_stats[[#This Row],[R1]]-keyword_stats[[#This Row],[R4]]</f>
        <v>8.3333333333333339</v>
      </c>
      <c r="BO128" s="9" t="str">
        <f>INDEX('keyword-forecasts'!G:K,MATCH(keyword_stats[[#This Row],[Keyword]],'keyword-forecasts'!K:K,0),1)</f>
        <v>Dwuczęściowe Push</v>
      </c>
    </row>
    <row r="129" spans="1:67" x14ac:dyDescent="0.25">
      <c r="A129" t="s">
        <v>243</v>
      </c>
      <c r="B129" t="s">
        <v>15</v>
      </c>
      <c r="D129" s="8">
        <v>40</v>
      </c>
      <c r="E129" t="s">
        <v>17</v>
      </c>
      <c r="F129">
        <v>100</v>
      </c>
      <c r="G129">
        <v>0.44</v>
      </c>
      <c r="H129">
        <v>1.5</v>
      </c>
      <c r="M129">
        <v>20</v>
      </c>
      <c r="N129">
        <v>20</v>
      </c>
      <c r="O129">
        <v>20</v>
      </c>
      <c r="P129">
        <v>20</v>
      </c>
      <c r="Q129">
        <v>10</v>
      </c>
      <c r="R129">
        <v>20</v>
      </c>
      <c r="S129">
        <v>30</v>
      </c>
      <c r="T129">
        <v>20</v>
      </c>
      <c r="U129">
        <v>20</v>
      </c>
      <c r="V129">
        <v>40</v>
      </c>
      <c r="W129">
        <v>50</v>
      </c>
      <c r="X129">
        <v>40</v>
      </c>
      <c r="Y129">
        <v>20</v>
      </c>
      <c r="Z129">
        <v>30</v>
      </c>
      <c r="AA129">
        <v>30</v>
      </c>
      <c r="AB129">
        <v>40</v>
      </c>
      <c r="AC129">
        <v>10</v>
      </c>
      <c r="AD129">
        <v>20</v>
      </c>
      <c r="AE129">
        <v>10</v>
      </c>
      <c r="AF129">
        <v>20</v>
      </c>
      <c r="AG129">
        <v>30</v>
      </c>
      <c r="AH129">
        <v>30</v>
      </c>
      <c r="AI129">
        <v>30</v>
      </c>
      <c r="AJ129">
        <v>20</v>
      </c>
      <c r="AK129">
        <v>10</v>
      </c>
      <c r="AL129">
        <v>10</v>
      </c>
      <c r="AM129">
        <v>40</v>
      </c>
      <c r="AN129">
        <v>40</v>
      </c>
      <c r="AO129">
        <v>10</v>
      </c>
      <c r="AP129">
        <v>20</v>
      </c>
      <c r="AQ129">
        <v>20</v>
      </c>
      <c r="AR129">
        <v>10</v>
      </c>
      <c r="AS129">
        <v>20</v>
      </c>
      <c r="AT129">
        <v>50</v>
      </c>
      <c r="AU129">
        <v>50</v>
      </c>
      <c r="AV129">
        <v>30</v>
      </c>
      <c r="AW129">
        <v>20</v>
      </c>
      <c r="AX129">
        <v>40</v>
      </c>
      <c r="AY129">
        <v>70</v>
      </c>
      <c r="AZ129">
        <v>70</v>
      </c>
      <c r="BA129">
        <v>40</v>
      </c>
      <c r="BB129">
        <v>10</v>
      </c>
      <c r="BC129">
        <v>30</v>
      </c>
      <c r="BD129">
        <v>30</v>
      </c>
      <c r="BE129">
        <v>50</v>
      </c>
      <c r="BF129">
        <v>40</v>
      </c>
      <c r="BG129">
        <v>30</v>
      </c>
      <c r="BH129">
        <v>30</v>
      </c>
      <c r="BI129" s="9">
        <f>AVERAGE(keyword_stats[[#This Row],[Searches: Apr 2015]:[Searches: Mar 2016]])</f>
        <v>25.833333333333332</v>
      </c>
      <c r="BJ129" s="9">
        <f>AVERAGE(keyword_stats[[#This Row],[Searches: Apr 2016]:[Searches: Mar 2017]])</f>
        <v>24.166666666666668</v>
      </c>
      <c r="BK129" s="9">
        <f>AVERAGE(keyword_stats[[#This Row],[Searches: Apr 2017]:[Searches: Mar 2018]])</f>
        <v>25.833333333333332</v>
      </c>
      <c r="BL129" s="9">
        <f>AVERAGE(keyword_stats[[#This Row],[Searches: Apr 2018]:[Searches: Mar 2019]])</f>
        <v>38.333333333333336</v>
      </c>
      <c r="BM129" s="9">
        <f>SUM(keyword_stats[[#This Row],[Searches: Apr 2018]:[Searches: Mar 2019]])</f>
        <v>460</v>
      </c>
      <c r="BN129" s="9">
        <f>keyword_stats[[#This Row],[R1]]-keyword_stats[[#This Row],[R4]]</f>
        <v>12.500000000000004</v>
      </c>
      <c r="BO129" s="9" t="str">
        <f>INDEX('keyword-forecasts'!G:K,MATCH(keyword_stats[[#This Row],[Keyword]],'keyword-forecasts'!K:K,0),1)</f>
        <v>Stroje Jednoczęściowe</v>
      </c>
    </row>
    <row r="130" spans="1:67" x14ac:dyDescent="0.25">
      <c r="A130" t="s">
        <v>244</v>
      </c>
      <c r="B130" t="s">
        <v>15</v>
      </c>
      <c r="D130" s="8">
        <v>320</v>
      </c>
      <c r="E130" t="s">
        <v>17</v>
      </c>
      <c r="F130">
        <v>100</v>
      </c>
      <c r="G130">
        <v>0.23</v>
      </c>
      <c r="H130">
        <v>0.6</v>
      </c>
      <c r="M130">
        <v>210</v>
      </c>
      <c r="N130">
        <v>210</v>
      </c>
      <c r="O130">
        <v>170</v>
      </c>
      <c r="P130">
        <v>140</v>
      </c>
      <c r="Q130">
        <v>110</v>
      </c>
      <c r="R130">
        <v>90</v>
      </c>
      <c r="S130">
        <v>170</v>
      </c>
      <c r="T130">
        <v>210</v>
      </c>
      <c r="U130">
        <v>210</v>
      </c>
      <c r="V130">
        <v>260</v>
      </c>
      <c r="W130">
        <v>320</v>
      </c>
      <c r="X130">
        <v>320</v>
      </c>
      <c r="Y130">
        <v>390</v>
      </c>
      <c r="Z130">
        <v>320</v>
      </c>
      <c r="AA130">
        <v>320</v>
      </c>
      <c r="AB130">
        <v>260</v>
      </c>
      <c r="AC130">
        <v>210</v>
      </c>
      <c r="AD130">
        <v>170</v>
      </c>
      <c r="AE130">
        <v>170</v>
      </c>
      <c r="AF130">
        <v>260</v>
      </c>
      <c r="AG130">
        <v>320</v>
      </c>
      <c r="AH130">
        <v>260</v>
      </c>
      <c r="AI130">
        <v>260</v>
      </c>
      <c r="AJ130">
        <v>390</v>
      </c>
      <c r="AK130">
        <v>390</v>
      </c>
      <c r="AL130">
        <v>320</v>
      </c>
      <c r="AM130">
        <v>210</v>
      </c>
      <c r="AN130">
        <v>260</v>
      </c>
      <c r="AO130">
        <v>170</v>
      </c>
      <c r="AP130">
        <v>140</v>
      </c>
      <c r="AQ130">
        <v>170</v>
      </c>
      <c r="AR130">
        <v>260</v>
      </c>
      <c r="AS130">
        <v>260</v>
      </c>
      <c r="AT130">
        <v>260</v>
      </c>
      <c r="AU130">
        <v>260</v>
      </c>
      <c r="AV130">
        <v>390</v>
      </c>
      <c r="AW130">
        <v>390</v>
      </c>
      <c r="AX130">
        <v>390</v>
      </c>
      <c r="AY130">
        <v>260</v>
      </c>
      <c r="AZ130">
        <v>320</v>
      </c>
      <c r="BA130">
        <v>260</v>
      </c>
      <c r="BB130">
        <v>170</v>
      </c>
      <c r="BC130">
        <v>210</v>
      </c>
      <c r="BD130">
        <v>320</v>
      </c>
      <c r="BE130">
        <v>390</v>
      </c>
      <c r="BF130">
        <v>390</v>
      </c>
      <c r="BG130">
        <v>390</v>
      </c>
      <c r="BH130">
        <v>390</v>
      </c>
      <c r="BI130" s="9">
        <f>AVERAGE(keyword_stats[[#This Row],[Searches: Apr 2015]:[Searches: Mar 2016]])</f>
        <v>201.66666666666666</v>
      </c>
      <c r="BJ130" s="9">
        <f>AVERAGE(keyword_stats[[#This Row],[Searches: Apr 2016]:[Searches: Mar 2017]])</f>
        <v>277.5</v>
      </c>
      <c r="BK130" s="9">
        <f>AVERAGE(keyword_stats[[#This Row],[Searches: Apr 2017]:[Searches: Mar 2018]])</f>
        <v>257.5</v>
      </c>
      <c r="BL130" s="9">
        <f>AVERAGE(keyword_stats[[#This Row],[Searches: Apr 2018]:[Searches: Mar 2019]])</f>
        <v>323.33333333333331</v>
      </c>
      <c r="BM130" s="9">
        <f>SUM(keyword_stats[[#This Row],[Searches: Apr 2018]:[Searches: Mar 2019]])</f>
        <v>3880</v>
      </c>
      <c r="BN130" s="9">
        <f>keyword_stats[[#This Row],[R1]]-keyword_stats[[#This Row],[R4]]</f>
        <v>121.66666666666666</v>
      </c>
      <c r="BO130" s="9" t="str">
        <f>INDEX('keyword-forecasts'!G:K,MATCH(keyword_stats[[#This Row],[Keyword]],'keyword-forecasts'!K:K,0),1)</f>
        <v>Niezgrupowane słowa kluczowe</v>
      </c>
    </row>
    <row r="131" spans="1:67" x14ac:dyDescent="0.25">
      <c r="A131" t="s">
        <v>245</v>
      </c>
      <c r="B131" t="s">
        <v>15</v>
      </c>
      <c r="D131" s="8">
        <v>30</v>
      </c>
      <c r="E131" t="s">
        <v>17</v>
      </c>
      <c r="F131">
        <v>100</v>
      </c>
      <c r="G131">
        <v>0.39</v>
      </c>
      <c r="H131">
        <v>1.21</v>
      </c>
      <c r="M131">
        <v>10</v>
      </c>
      <c r="N131">
        <v>30</v>
      </c>
      <c r="O131">
        <v>40</v>
      </c>
      <c r="P131">
        <v>40</v>
      </c>
      <c r="Q131">
        <v>30</v>
      </c>
      <c r="R131">
        <v>10</v>
      </c>
      <c r="S131">
        <v>10</v>
      </c>
      <c r="T131">
        <v>10</v>
      </c>
      <c r="U131">
        <v>10</v>
      </c>
      <c r="V131">
        <v>20</v>
      </c>
      <c r="W131">
        <v>20</v>
      </c>
      <c r="X131">
        <v>10</v>
      </c>
      <c r="Y131">
        <v>20</v>
      </c>
      <c r="Z131">
        <v>20</v>
      </c>
      <c r="AA131">
        <v>40</v>
      </c>
      <c r="AB131">
        <v>30</v>
      </c>
      <c r="AC131">
        <v>10</v>
      </c>
      <c r="AD131">
        <v>10</v>
      </c>
      <c r="AE131">
        <v>10</v>
      </c>
      <c r="AF131">
        <v>10</v>
      </c>
      <c r="AG131">
        <v>10</v>
      </c>
      <c r="AH131">
        <v>10</v>
      </c>
      <c r="AI131">
        <v>10</v>
      </c>
      <c r="AJ131">
        <v>10</v>
      </c>
      <c r="AK131">
        <v>20</v>
      </c>
      <c r="AL131">
        <v>10</v>
      </c>
      <c r="AM131">
        <v>50</v>
      </c>
      <c r="AN131">
        <v>50</v>
      </c>
      <c r="AO131">
        <v>40</v>
      </c>
      <c r="AP131">
        <v>10</v>
      </c>
      <c r="AQ131">
        <v>10</v>
      </c>
      <c r="AR131">
        <v>10</v>
      </c>
      <c r="AS131">
        <v>10</v>
      </c>
      <c r="AT131">
        <v>30</v>
      </c>
      <c r="AU131">
        <v>10</v>
      </c>
      <c r="AV131">
        <v>20</v>
      </c>
      <c r="AW131">
        <v>30</v>
      </c>
      <c r="AX131">
        <v>50</v>
      </c>
      <c r="AY131">
        <v>50</v>
      </c>
      <c r="AZ131">
        <v>70</v>
      </c>
      <c r="BA131">
        <v>20</v>
      </c>
      <c r="BB131">
        <v>10</v>
      </c>
      <c r="BC131">
        <v>10</v>
      </c>
      <c r="BD131">
        <v>10</v>
      </c>
      <c r="BE131">
        <v>10</v>
      </c>
      <c r="BF131">
        <v>20</v>
      </c>
      <c r="BG131">
        <v>10</v>
      </c>
      <c r="BH131">
        <v>20</v>
      </c>
      <c r="BI131" s="9">
        <f>AVERAGE(keyword_stats[[#This Row],[Searches: Apr 2015]:[Searches: Mar 2016]])</f>
        <v>20</v>
      </c>
      <c r="BJ131" s="9">
        <f>AVERAGE(keyword_stats[[#This Row],[Searches: Apr 2016]:[Searches: Mar 2017]])</f>
        <v>15.833333333333334</v>
      </c>
      <c r="BK131" s="9">
        <f>AVERAGE(keyword_stats[[#This Row],[Searches: Apr 2017]:[Searches: Mar 2018]])</f>
        <v>22.5</v>
      </c>
      <c r="BL131" s="9">
        <f>AVERAGE(keyword_stats[[#This Row],[Searches: Apr 2018]:[Searches: Mar 2019]])</f>
        <v>25.833333333333332</v>
      </c>
      <c r="BM131" s="9">
        <f>SUM(keyword_stats[[#This Row],[Searches: Apr 2018]:[Searches: Mar 2019]])</f>
        <v>310</v>
      </c>
      <c r="BN131" s="9">
        <f>keyword_stats[[#This Row],[R1]]-keyword_stats[[#This Row],[R4]]</f>
        <v>5.8333333333333321</v>
      </c>
      <c r="BO131" s="9" t="str">
        <f>INDEX('keyword-forecasts'!G:K,MATCH(keyword_stats[[#This Row],[Keyword]],'keyword-forecasts'!K:K,0),1)</f>
        <v>Stroje Kąpielowe</v>
      </c>
    </row>
    <row r="132" spans="1:67" x14ac:dyDescent="0.25">
      <c r="A132" t="s">
        <v>246</v>
      </c>
      <c r="B132" t="s">
        <v>15</v>
      </c>
      <c r="D132" s="8">
        <v>20</v>
      </c>
      <c r="E132" t="s">
        <v>17</v>
      </c>
      <c r="F132">
        <v>100</v>
      </c>
      <c r="G132">
        <v>0.23</v>
      </c>
      <c r="H132">
        <v>1.1000000000000001</v>
      </c>
      <c r="M132">
        <v>10</v>
      </c>
      <c r="N132">
        <v>10</v>
      </c>
      <c r="O132">
        <v>20</v>
      </c>
      <c r="P132">
        <v>20</v>
      </c>
      <c r="Q132">
        <v>20</v>
      </c>
      <c r="R132">
        <v>10</v>
      </c>
      <c r="S132">
        <v>10</v>
      </c>
      <c r="T132">
        <v>0</v>
      </c>
      <c r="U132">
        <v>10</v>
      </c>
      <c r="V132">
        <v>10</v>
      </c>
      <c r="W132">
        <v>10</v>
      </c>
      <c r="X132">
        <v>10</v>
      </c>
      <c r="Y132">
        <v>10</v>
      </c>
      <c r="Z132">
        <v>30</v>
      </c>
      <c r="AA132">
        <v>30</v>
      </c>
      <c r="AB132">
        <v>20</v>
      </c>
      <c r="AC132">
        <v>10</v>
      </c>
      <c r="AD132">
        <v>10</v>
      </c>
      <c r="AE132">
        <v>0</v>
      </c>
      <c r="AF132">
        <v>10</v>
      </c>
      <c r="AG132">
        <v>10</v>
      </c>
      <c r="AH132">
        <v>10</v>
      </c>
      <c r="AI132">
        <v>10</v>
      </c>
      <c r="AJ132">
        <v>10</v>
      </c>
      <c r="AK132">
        <v>10</v>
      </c>
      <c r="AL132">
        <v>10</v>
      </c>
      <c r="AM132">
        <v>20</v>
      </c>
      <c r="AN132">
        <v>20</v>
      </c>
      <c r="AO132">
        <v>20</v>
      </c>
      <c r="AP132">
        <v>10</v>
      </c>
      <c r="AQ132">
        <v>10</v>
      </c>
      <c r="AR132">
        <v>10</v>
      </c>
      <c r="AS132">
        <v>10</v>
      </c>
      <c r="AT132">
        <v>10</v>
      </c>
      <c r="AU132">
        <v>10</v>
      </c>
      <c r="AV132">
        <v>10</v>
      </c>
      <c r="AW132">
        <v>10</v>
      </c>
      <c r="AX132">
        <v>10</v>
      </c>
      <c r="AY132">
        <v>40</v>
      </c>
      <c r="AZ132">
        <v>70</v>
      </c>
      <c r="BA132">
        <v>30</v>
      </c>
      <c r="BB132">
        <v>30</v>
      </c>
      <c r="BC132">
        <v>10</v>
      </c>
      <c r="BD132">
        <v>10</v>
      </c>
      <c r="BE132">
        <v>10</v>
      </c>
      <c r="BF132">
        <v>10</v>
      </c>
      <c r="BG132">
        <v>10</v>
      </c>
      <c r="BH132">
        <v>10</v>
      </c>
      <c r="BI132" s="9">
        <f>AVERAGE(keyword_stats[[#This Row],[Searches: Apr 2015]:[Searches: Mar 2016]])</f>
        <v>11.666666666666666</v>
      </c>
      <c r="BJ132" s="9">
        <f>AVERAGE(keyword_stats[[#This Row],[Searches: Apr 2016]:[Searches: Mar 2017]])</f>
        <v>13.333333333333334</v>
      </c>
      <c r="BK132" s="9">
        <f>AVERAGE(keyword_stats[[#This Row],[Searches: Apr 2017]:[Searches: Mar 2018]])</f>
        <v>12.5</v>
      </c>
      <c r="BL132" s="9">
        <f>AVERAGE(keyword_stats[[#This Row],[Searches: Apr 2018]:[Searches: Mar 2019]])</f>
        <v>20.833333333333332</v>
      </c>
      <c r="BM132" s="9">
        <f>SUM(keyword_stats[[#This Row],[Searches: Apr 2018]:[Searches: Mar 2019]])</f>
        <v>250</v>
      </c>
      <c r="BN132" s="9">
        <f>keyword_stats[[#This Row],[R1]]-keyword_stats[[#This Row],[R4]]</f>
        <v>9.1666666666666661</v>
      </c>
      <c r="BO132" s="9" t="str">
        <f>INDEX('keyword-forecasts'!G:K,MATCH(keyword_stats[[#This Row],[Keyword]],'keyword-forecasts'!K:K,0),1)</f>
        <v>Niezgrupowane słowa kluczowe</v>
      </c>
    </row>
    <row r="133" spans="1:67" x14ac:dyDescent="0.25">
      <c r="A133" t="s">
        <v>247</v>
      </c>
      <c r="B133" t="s">
        <v>15</v>
      </c>
      <c r="D133" s="8">
        <v>20</v>
      </c>
      <c r="E133" t="s">
        <v>17</v>
      </c>
      <c r="F133">
        <v>100</v>
      </c>
      <c r="G133">
        <v>0.38</v>
      </c>
      <c r="H133">
        <v>0.7</v>
      </c>
      <c r="M133">
        <v>10</v>
      </c>
      <c r="N133">
        <v>20</v>
      </c>
      <c r="O133">
        <v>50</v>
      </c>
      <c r="P133">
        <v>10</v>
      </c>
      <c r="Q133">
        <v>10</v>
      </c>
      <c r="R133">
        <v>10</v>
      </c>
      <c r="S133">
        <v>10</v>
      </c>
      <c r="T133">
        <v>10</v>
      </c>
      <c r="U133">
        <v>10</v>
      </c>
      <c r="V133">
        <v>10</v>
      </c>
      <c r="W133">
        <v>10</v>
      </c>
      <c r="X133">
        <v>10</v>
      </c>
      <c r="Y133">
        <v>10</v>
      </c>
      <c r="Z133">
        <v>10</v>
      </c>
      <c r="AA133">
        <v>20</v>
      </c>
      <c r="AB133">
        <v>20</v>
      </c>
      <c r="AC133">
        <v>10</v>
      </c>
      <c r="AD133">
        <v>10</v>
      </c>
      <c r="AE133">
        <v>10</v>
      </c>
      <c r="AF133">
        <v>10</v>
      </c>
      <c r="AG133">
        <v>10</v>
      </c>
      <c r="AH133">
        <v>20</v>
      </c>
      <c r="AI133">
        <v>10</v>
      </c>
      <c r="AJ133">
        <v>10</v>
      </c>
      <c r="AK133">
        <v>10</v>
      </c>
      <c r="AL133">
        <v>70</v>
      </c>
      <c r="AM133">
        <v>30</v>
      </c>
      <c r="AN133">
        <v>50</v>
      </c>
      <c r="AO133">
        <v>20</v>
      </c>
      <c r="AP133">
        <v>10</v>
      </c>
      <c r="AQ133">
        <v>0</v>
      </c>
      <c r="AR133">
        <v>10</v>
      </c>
      <c r="AS133">
        <v>10</v>
      </c>
      <c r="AT133">
        <v>20</v>
      </c>
      <c r="AU133">
        <v>10</v>
      </c>
      <c r="AV133">
        <v>10</v>
      </c>
      <c r="AW133">
        <v>10</v>
      </c>
      <c r="AX133">
        <v>30</v>
      </c>
      <c r="AY133">
        <v>20</v>
      </c>
      <c r="AZ133">
        <v>40</v>
      </c>
      <c r="BA133">
        <v>20</v>
      </c>
      <c r="BB133">
        <v>10</v>
      </c>
      <c r="BC133">
        <v>10</v>
      </c>
      <c r="BD133">
        <v>10</v>
      </c>
      <c r="BE133">
        <v>10</v>
      </c>
      <c r="BF133">
        <v>30</v>
      </c>
      <c r="BG133">
        <v>10</v>
      </c>
      <c r="BH133">
        <v>10</v>
      </c>
      <c r="BI133" s="9">
        <f>AVERAGE(keyword_stats[[#This Row],[Searches: Apr 2015]:[Searches: Mar 2016]])</f>
        <v>14.166666666666666</v>
      </c>
      <c r="BJ133" s="9">
        <f>AVERAGE(keyword_stats[[#This Row],[Searches: Apr 2016]:[Searches: Mar 2017]])</f>
        <v>12.5</v>
      </c>
      <c r="BK133" s="9">
        <f>AVERAGE(keyword_stats[[#This Row],[Searches: Apr 2017]:[Searches: Mar 2018]])</f>
        <v>20.833333333333332</v>
      </c>
      <c r="BL133" s="9">
        <f>AVERAGE(keyword_stats[[#This Row],[Searches: Apr 2018]:[Searches: Mar 2019]])</f>
        <v>17.5</v>
      </c>
      <c r="BM133" s="9">
        <f>SUM(keyword_stats[[#This Row],[Searches: Apr 2018]:[Searches: Mar 2019]])</f>
        <v>210</v>
      </c>
      <c r="BN133" s="9">
        <f>keyword_stats[[#This Row],[R1]]-keyword_stats[[#This Row],[R4]]</f>
        <v>3.3333333333333339</v>
      </c>
      <c r="BO133" s="9" t="str">
        <f>INDEX('keyword-forecasts'!G:K,MATCH(keyword_stats[[#This Row],[Keyword]],'keyword-forecasts'!K:K,0),1)</f>
        <v>Stroju Kąpielowego Dol</v>
      </c>
    </row>
    <row r="134" spans="1:67" x14ac:dyDescent="0.25">
      <c r="A134" t="s">
        <v>248</v>
      </c>
      <c r="B134" t="s">
        <v>15</v>
      </c>
      <c r="D134" s="8">
        <v>20</v>
      </c>
      <c r="E134" t="s">
        <v>17</v>
      </c>
      <c r="F134">
        <v>100</v>
      </c>
      <c r="G134">
        <v>0.17</v>
      </c>
      <c r="H134">
        <v>0.69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10</v>
      </c>
      <c r="V134">
        <v>0</v>
      </c>
      <c r="W134">
        <v>0</v>
      </c>
      <c r="X134">
        <v>0</v>
      </c>
      <c r="Y134">
        <v>0</v>
      </c>
      <c r="Z134">
        <v>10</v>
      </c>
      <c r="AA134">
        <v>20</v>
      </c>
      <c r="AB134">
        <v>10</v>
      </c>
      <c r="AC134">
        <v>10</v>
      </c>
      <c r="AD134">
        <v>10</v>
      </c>
      <c r="AE134">
        <v>10</v>
      </c>
      <c r="AF134">
        <v>10</v>
      </c>
      <c r="AG134">
        <v>10</v>
      </c>
      <c r="AH134">
        <v>10</v>
      </c>
      <c r="AI134">
        <v>10</v>
      </c>
      <c r="AJ134">
        <v>10</v>
      </c>
      <c r="AK134">
        <v>10</v>
      </c>
      <c r="AL134">
        <v>10</v>
      </c>
      <c r="AM134">
        <v>20</v>
      </c>
      <c r="AN134">
        <v>30</v>
      </c>
      <c r="AO134">
        <v>20</v>
      </c>
      <c r="AP134">
        <v>10</v>
      </c>
      <c r="AQ134">
        <v>10</v>
      </c>
      <c r="AR134">
        <v>10</v>
      </c>
      <c r="AS134">
        <v>10</v>
      </c>
      <c r="AT134">
        <v>20</v>
      </c>
      <c r="AU134">
        <v>10</v>
      </c>
      <c r="AV134">
        <v>20</v>
      </c>
      <c r="AW134">
        <v>10</v>
      </c>
      <c r="AX134">
        <v>70</v>
      </c>
      <c r="AY134">
        <v>50</v>
      </c>
      <c r="AZ134">
        <v>50</v>
      </c>
      <c r="BA134">
        <v>30</v>
      </c>
      <c r="BB134">
        <v>10</v>
      </c>
      <c r="BC134">
        <v>10</v>
      </c>
      <c r="BD134">
        <v>10</v>
      </c>
      <c r="BE134">
        <v>10</v>
      </c>
      <c r="BF134">
        <v>10</v>
      </c>
      <c r="BG134">
        <v>10</v>
      </c>
      <c r="BH134">
        <v>10</v>
      </c>
      <c r="BI134" s="9">
        <f>AVERAGE(keyword_stats[[#This Row],[Searches: Apr 2015]:[Searches: Mar 2016]])</f>
        <v>0.83333333333333337</v>
      </c>
      <c r="BJ134" s="9">
        <f>AVERAGE(keyword_stats[[#This Row],[Searches: Apr 2016]:[Searches: Mar 2017]])</f>
        <v>10</v>
      </c>
      <c r="BK134" s="9">
        <f>AVERAGE(keyword_stats[[#This Row],[Searches: Apr 2017]:[Searches: Mar 2018]])</f>
        <v>15</v>
      </c>
      <c r="BL134" s="9">
        <f>AVERAGE(keyword_stats[[#This Row],[Searches: Apr 2018]:[Searches: Mar 2019]])</f>
        <v>23.333333333333332</v>
      </c>
      <c r="BM134" s="9">
        <f>SUM(keyword_stats[[#This Row],[Searches: Apr 2018]:[Searches: Mar 2019]])</f>
        <v>280</v>
      </c>
      <c r="BN134" s="9">
        <f>keyword_stats[[#This Row],[R1]]-keyword_stats[[#This Row],[R4]]</f>
        <v>22.5</v>
      </c>
      <c r="BO134" s="9" t="str">
        <f>INDEX('keyword-forecasts'!G:K,MATCH(keyword_stats[[#This Row],[Keyword]],'keyword-forecasts'!K:K,0),1)</f>
        <v>Stroju Kąpielowego Dol</v>
      </c>
    </row>
    <row r="135" spans="1:67" x14ac:dyDescent="0.25">
      <c r="A135" t="s">
        <v>264</v>
      </c>
      <c r="B135" t="s">
        <v>15</v>
      </c>
      <c r="D135" s="8">
        <v>20</v>
      </c>
      <c r="E135" t="s">
        <v>17</v>
      </c>
      <c r="F135">
        <v>100</v>
      </c>
      <c r="M135">
        <v>10</v>
      </c>
      <c r="N135">
        <v>10</v>
      </c>
      <c r="O135">
        <v>20</v>
      </c>
      <c r="P135">
        <v>50</v>
      </c>
      <c r="Q135">
        <v>10</v>
      </c>
      <c r="R135">
        <v>10</v>
      </c>
      <c r="S135">
        <v>10</v>
      </c>
      <c r="T135">
        <v>10</v>
      </c>
      <c r="U135">
        <v>10</v>
      </c>
      <c r="V135">
        <v>10</v>
      </c>
      <c r="W135">
        <v>10</v>
      </c>
      <c r="X135">
        <v>10</v>
      </c>
      <c r="Y135">
        <v>10</v>
      </c>
      <c r="Z135">
        <v>20</v>
      </c>
      <c r="AA135">
        <v>30</v>
      </c>
      <c r="AB135">
        <v>20</v>
      </c>
      <c r="AC135">
        <v>10</v>
      </c>
      <c r="AD135">
        <v>0</v>
      </c>
      <c r="AE135">
        <v>0</v>
      </c>
      <c r="AF135">
        <v>10</v>
      </c>
      <c r="AG135">
        <v>0</v>
      </c>
      <c r="AH135">
        <v>10</v>
      </c>
      <c r="AI135">
        <v>10</v>
      </c>
      <c r="AJ135">
        <v>0</v>
      </c>
      <c r="AK135">
        <v>10</v>
      </c>
      <c r="AL135">
        <v>10</v>
      </c>
      <c r="AM135">
        <v>30</v>
      </c>
      <c r="AN135">
        <v>70</v>
      </c>
      <c r="AO135">
        <v>20</v>
      </c>
      <c r="AP135">
        <v>10</v>
      </c>
      <c r="AQ135">
        <v>10</v>
      </c>
      <c r="AR135">
        <v>10</v>
      </c>
      <c r="AS135">
        <v>10</v>
      </c>
      <c r="AT135">
        <v>10</v>
      </c>
      <c r="AU135">
        <v>20</v>
      </c>
      <c r="AV135">
        <v>20</v>
      </c>
      <c r="AW135">
        <v>10</v>
      </c>
      <c r="AX135">
        <v>40</v>
      </c>
      <c r="AY135">
        <v>30</v>
      </c>
      <c r="AZ135">
        <v>70</v>
      </c>
      <c r="BA135">
        <v>30</v>
      </c>
      <c r="BB135">
        <v>0</v>
      </c>
      <c r="BC135">
        <v>10</v>
      </c>
      <c r="BD135">
        <v>10</v>
      </c>
      <c r="BE135">
        <v>10</v>
      </c>
      <c r="BF135">
        <v>10</v>
      </c>
      <c r="BG135">
        <v>10</v>
      </c>
      <c r="BH135">
        <v>10</v>
      </c>
      <c r="BI135" s="9">
        <f>AVERAGE(keyword_stats[[#This Row],[Searches: Apr 2015]:[Searches: Mar 2016]])</f>
        <v>14.166666666666666</v>
      </c>
      <c r="BJ135" s="9">
        <f>AVERAGE(keyword_stats[[#This Row],[Searches: Apr 2016]:[Searches: Mar 2017]])</f>
        <v>10</v>
      </c>
      <c r="BK135" s="9">
        <f>AVERAGE(keyword_stats[[#This Row],[Searches: Apr 2017]:[Searches: Mar 2018]])</f>
        <v>19.166666666666668</v>
      </c>
      <c r="BL135" s="9">
        <f>AVERAGE(keyword_stats[[#This Row],[Searches: Apr 2018]:[Searches: Mar 2019]])</f>
        <v>20</v>
      </c>
      <c r="BM135" s="9">
        <f>SUM(keyword_stats[[#This Row],[Searches: Apr 2018]:[Searches: Mar 2019]])</f>
        <v>240</v>
      </c>
      <c r="BN135" s="9">
        <f>keyword_stats[[#This Row],[R1]]-keyword_stats[[#This Row],[R4]]</f>
        <v>5.8333333333333339</v>
      </c>
      <c r="BO135" s="9" t="str">
        <f>INDEX('keyword-forecasts'!G:K,MATCH(keyword_stats[[#This Row],[Keyword]],'keyword-forecasts'!K:K,0),1)</f>
        <v>Stroju Kąpielowego Dol</v>
      </c>
    </row>
    <row r="136" spans="1:67" x14ac:dyDescent="0.25">
      <c r="A136" t="s">
        <v>265</v>
      </c>
      <c r="B136" t="s">
        <v>15</v>
      </c>
      <c r="D136" s="8">
        <v>260</v>
      </c>
      <c r="E136" t="s">
        <v>17</v>
      </c>
      <c r="F136">
        <v>100</v>
      </c>
      <c r="G136">
        <v>0.21</v>
      </c>
      <c r="H136">
        <v>0.92</v>
      </c>
      <c r="M136">
        <v>30</v>
      </c>
      <c r="N136">
        <v>70</v>
      </c>
      <c r="O136">
        <v>90</v>
      </c>
      <c r="P136">
        <v>110</v>
      </c>
      <c r="Q136">
        <v>70</v>
      </c>
      <c r="R136">
        <v>20</v>
      </c>
      <c r="S136">
        <v>10</v>
      </c>
      <c r="T136">
        <v>20</v>
      </c>
      <c r="U136">
        <v>10</v>
      </c>
      <c r="V136">
        <v>20</v>
      </c>
      <c r="W136">
        <v>20</v>
      </c>
      <c r="X136">
        <v>30</v>
      </c>
      <c r="Y136">
        <v>30</v>
      </c>
      <c r="Z136">
        <v>110</v>
      </c>
      <c r="AA136">
        <v>260</v>
      </c>
      <c r="AB136">
        <v>210</v>
      </c>
      <c r="AC136">
        <v>90</v>
      </c>
      <c r="AD136">
        <v>40</v>
      </c>
      <c r="AE136">
        <v>20</v>
      </c>
      <c r="AF136">
        <v>20</v>
      </c>
      <c r="AG136">
        <v>10</v>
      </c>
      <c r="AH136">
        <v>40</v>
      </c>
      <c r="AI136">
        <v>50</v>
      </c>
      <c r="AJ136">
        <v>70</v>
      </c>
      <c r="AK136">
        <v>70</v>
      </c>
      <c r="AL136">
        <v>70</v>
      </c>
      <c r="AM136">
        <v>260</v>
      </c>
      <c r="AN136">
        <v>480</v>
      </c>
      <c r="AO136">
        <v>260</v>
      </c>
      <c r="AP136">
        <v>50</v>
      </c>
      <c r="AQ136">
        <v>30</v>
      </c>
      <c r="AR136">
        <v>40</v>
      </c>
      <c r="AS136">
        <v>10</v>
      </c>
      <c r="AT136">
        <v>90</v>
      </c>
      <c r="AU136">
        <v>70</v>
      </c>
      <c r="AV136">
        <v>90</v>
      </c>
      <c r="AW136">
        <v>170</v>
      </c>
      <c r="AX136">
        <v>480</v>
      </c>
      <c r="AY136">
        <v>880</v>
      </c>
      <c r="AZ136">
        <v>720</v>
      </c>
      <c r="BA136">
        <v>320</v>
      </c>
      <c r="BB136">
        <v>90</v>
      </c>
      <c r="BC136">
        <v>50</v>
      </c>
      <c r="BD136">
        <v>70</v>
      </c>
      <c r="BE136">
        <v>70</v>
      </c>
      <c r="BF136">
        <v>140</v>
      </c>
      <c r="BG136">
        <v>110</v>
      </c>
      <c r="BH136">
        <v>170</v>
      </c>
      <c r="BI136" s="9">
        <f>AVERAGE(keyword_stats[[#This Row],[Searches: Apr 2015]:[Searches: Mar 2016]])</f>
        <v>41.666666666666664</v>
      </c>
      <c r="BJ136" s="9">
        <f>AVERAGE(keyword_stats[[#This Row],[Searches: Apr 2016]:[Searches: Mar 2017]])</f>
        <v>79.166666666666671</v>
      </c>
      <c r="BK136" s="9">
        <f>AVERAGE(keyword_stats[[#This Row],[Searches: Apr 2017]:[Searches: Mar 2018]])</f>
        <v>126.66666666666667</v>
      </c>
      <c r="BL136" s="9">
        <f>AVERAGE(keyword_stats[[#This Row],[Searches: Apr 2018]:[Searches: Mar 2019]])</f>
        <v>272.5</v>
      </c>
      <c r="BM136" s="9">
        <f>SUM(keyword_stats[[#This Row],[Searches: Apr 2018]:[Searches: Mar 2019]])</f>
        <v>3270</v>
      </c>
      <c r="BN136" s="9">
        <f>keyword_stats[[#This Row],[R1]]-keyword_stats[[#This Row],[R4]]</f>
        <v>230.83333333333334</v>
      </c>
      <c r="BO136" s="9" t="str">
        <f>INDEX('keyword-forecasts'!G:K,MATCH(keyword_stats[[#This Row],[Keyword]],'keyword-forecasts'!K:K,0),1)</f>
        <v>Stroju Kąpielowego Dol</v>
      </c>
    </row>
    <row r="137" spans="1:67" x14ac:dyDescent="0.25">
      <c r="A137" t="s">
        <v>266</v>
      </c>
      <c r="B137" t="s">
        <v>15</v>
      </c>
      <c r="D137" s="8">
        <v>20</v>
      </c>
      <c r="E137" t="s">
        <v>17</v>
      </c>
      <c r="F137">
        <v>100</v>
      </c>
      <c r="M137">
        <v>10</v>
      </c>
      <c r="N137">
        <v>30</v>
      </c>
      <c r="O137">
        <v>20</v>
      </c>
      <c r="P137">
        <v>40</v>
      </c>
      <c r="Q137">
        <v>10</v>
      </c>
      <c r="R137">
        <v>10</v>
      </c>
      <c r="S137">
        <v>0</v>
      </c>
      <c r="T137">
        <v>10</v>
      </c>
      <c r="U137">
        <v>10</v>
      </c>
      <c r="V137">
        <v>0</v>
      </c>
      <c r="W137">
        <v>10</v>
      </c>
      <c r="X137">
        <v>10</v>
      </c>
      <c r="Y137">
        <v>10</v>
      </c>
      <c r="Z137">
        <v>10</v>
      </c>
      <c r="AA137">
        <v>30</v>
      </c>
      <c r="AB137">
        <v>20</v>
      </c>
      <c r="AC137">
        <v>10</v>
      </c>
      <c r="AD137">
        <v>10</v>
      </c>
      <c r="AE137">
        <v>0</v>
      </c>
      <c r="AF137">
        <v>10</v>
      </c>
      <c r="AG137">
        <v>10</v>
      </c>
      <c r="AH137">
        <v>0</v>
      </c>
      <c r="AI137">
        <v>10</v>
      </c>
      <c r="AJ137">
        <v>10</v>
      </c>
      <c r="AK137">
        <v>10</v>
      </c>
      <c r="AL137">
        <v>10</v>
      </c>
      <c r="AM137">
        <v>20</v>
      </c>
      <c r="AN137">
        <v>20</v>
      </c>
      <c r="AO137">
        <v>10</v>
      </c>
      <c r="AP137">
        <v>10</v>
      </c>
      <c r="AQ137">
        <v>10</v>
      </c>
      <c r="AR137">
        <v>10</v>
      </c>
      <c r="AS137">
        <v>10</v>
      </c>
      <c r="AT137">
        <v>10</v>
      </c>
      <c r="AU137">
        <v>10</v>
      </c>
      <c r="AV137">
        <v>10</v>
      </c>
      <c r="AW137">
        <v>10</v>
      </c>
      <c r="AX137">
        <v>30</v>
      </c>
      <c r="AY137">
        <v>50</v>
      </c>
      <c r="AZ137">
        <v>70</v>
      </c>
      <c r="BA137">
        <v>30</v>
      </c>
      <c r="BB137">
        <v>10</v>
      </c>
      <c r="BC137">
        <v>10</v>
      </c>
      <c r="BD137">
        <v>10</v>
      </c>
      <c r="BE137">
        <v>10</v>
      </c>
      <c r="BF137">
        <v>10</v>
      </c>
      <c r="BG137">
        <v>10</v>
      </c>
      <c r="BH137">
        <v>10</v>
      </c>
      <c r="BI137" s="9">
        <f>AVERAGE(keyword_stats[[#This Row],[Searches: Apr 2015]:[Searches: Mar 2016]])</f>
        <v>13.333333333333334</v>
      </c>
      <c r="BJ137" s="9">
        <f>AVERAGE(keyword_stats[[#This Row],[Searches: Apr 2016]:[Searches: Mar 2017]])</f>
        <v>10.833333333333334</v>
      </c>
      <c r="BK137" s="9">
        <f>AVERAGE(keyword_stats[[#This Row],[Searches: Apr 2017]:[Searches: Mar 2018]])</f>
        <v>11.666666666666666</v>
      </c>
      <c r="BL137" s="9">
        <f>AVERAGE(keyword_stats[[#This Row],[Searches: Apr 2018]:[Searches: Mar 2019]])</f>
        <v>21.666666666666668</v>
      </c>
      <c r="BM137" s="9">
        <f>SUM(keyword_stats[[#This Row],[Searches: Apr 2018]:[Searches: Mar 2019]])</f>
        <v>260</v>
      </c>
      <c r="BN137" s="9">
        <f>keyword_stats[[#This Row],[R1]]-keyword_stats[[#This Row],[R4]]</f>
        <v>8.3333333333333339</v>
      </c>
      <c r="BO137" s="9" t="str">
        <f>INDEX('keyword-forecasts'!G:K,MATCH(keyword_stats[[#This Row],[Keyword]],'keyword-forecasts'!K:K,0),1)</f>
        <v>Stroju Kąpielowego Dol</v>
      </c>
    </row>
    <row r="138" spans="1:67" x14ac:dyDescent="0.25">
      <c r="A138" t="s">
        <v>267</v>
      </c>
      <c r="B138" t="s">
        <v>15</v>
      </c>
      <c r="D138" s="8">
        <v>50</v>
      </c>
      <c r="E138" t="s">
        <v>17</v>
      </c>
      <c r="F138">
        <v>100</v>
      </c>
      <c r="G138">
        <v>0.52</v>
      </c>
      <c r="H138">
        <v>1.43</v>
      </c>
      <c r="M138">
        <v>10</v>
      </c>
      <c r="N138">
        <v>10</v>
      </c>
      <c r="O138">
        <v>20</v>
      </c>
      <c r="P138">
        <v>50</v>
      </c>
      <c r="Q138">
        <v>20</v>
      </c>
      <c r="R138">
        <v>10</v>
      </c>
      <c r="S138">
        <v>10</v>
      </c>
      <c r="T138">
        <v>10</v>
      </c>
      <c r="U138">
        <v>10</v>
      </c>
      <c r="V138">
        <v>10</v>
      </c>
      <c r="W138">
        <v>10</v>
      </c>
      <c r="X138">
        <v>10</v>
      </c>
      <c r="Y138">
        <v>10</v>
      </c>
      <c r="Z138">
        <v>10</v>
      </c>
      <c r="AA138">
        <v>20</v>
      </c>
      <c r="AB138">
        <v>30</v>
      </c>
      <c r="AC138">
        <v>20</v>
      </c>
      <c r="AD138">
        <v>10</v>
      </c>
      <c r="AE138">
        <v>0</v>
      </c>
      <c r="AF138">
        <v>10</v>
      </c>
      <c r="AG138">
        <v>0</v>
      </c>
      <c r="AH138">
        <v>10</v>
      </c>
      <c r="AI138">
        <v>10</v>
      </c>
      <c r="AJ138">
        <v>10</v>
      </c>
      <c r="AK138">
        <v>10</v>
      </c>
      <c r="AL138">
        <v>30</v>
      </c>
      <c r="AM138">
        <v>90</v>
      </c>
      <c r="AN138">
        <v>170</v>
      </c>
      <c r="AO138">
        <v>110</v>
      </c>
      <c r="AP138">
        <v>40</v>
      </c>
      <c r="AQ138">
        <v>20</v>
      </c>
      <c r="AR138">
        <v>20</v>
      </c>
      <c r="AS138">
        <v>30</v>
      </c>
      <c r="AT138">
        <v>30</v>
      </c>
      <c r="AU138">
        <v>50</v>
      </c>
      <c r="AV138">
        <v>10</v>
      </c>
      <c r="AW138">
        <v>20</v>
      </c>
      <c r="AX138">
        <v>90</v>
      </c>
      <c r="AY138">
        <v>110</v>
      </c>
      <c r="AZ138">
        <v>170</v>
      </c>
      <c r="BA138">
        <v>170</v>
      </c>
      <c r="BB138">
        <v>20</v>
      </c>
      <c r="BC138">
        <v>10</v>
      </c>
      <c r="BD138">
        <v>10</v>
      </c>
      <c r="BE138">
        <v>10</v>
      </c>
      <c r="BF138">
        <v>20</v>
      </c>
      <c r="BG138">
        <v>10</v>
      </c>
      <c r="BH138">
        <v>10</v>
      </c>
      <c r="BI138" s="9">
        <f>AVERAGE(keyword_stats[[#This Row],[Searches: Apr 2015]:[Searches: Mar 2016]])</f>
        <v>15</v>
      </c>
      <c r="BJ138" s="9">
        <f>AVERAGE(keyword_stats[[#This Row],[Searches: Apr 2016]:[Searches: Mar 2017]])</f>
        <v>11.666666666666666</v>
      </c>
      <c r="BK138" s="9">
        <f>AVERAGE(keyword_stats[[#This Row],[Searches: Apr 2017]:[Searches: Mar 2018]])</f>
        <v>50.833333333333336</v>
      </c>
      <c r="BL138" s="9">
        <f>AVERAGE(keyword_stats[[#This Row],[Searches: Apr 2018]:[Searches: Mar 2019]])</f>
        <v>54.166666666666664</v>
      </c>
      <c r="BM138" s="9">
        <f>SUM(keyword_stats[[#This Row],[Searches: Apr 2018]:[Searches: Mar 2019]])</f>
        <v>650</v>
      </c>
      <c r="BN138" s="9">
        <f>keyword_stats[[#This Row],[R1]]-keyword_stats[[#This Row],[R4]]</f>
        <v>39.166666666666664</v>
      </c>
      <c r="BO138" s="9" t="str">
        <f>INDEX('keyword-forecasts'!G:K,MATCH(keyword_stats[[#This Row],[Keyword]],'keyword-forecasts'!K:K,0),1)</f>
        <v>Stroju Kąpielowego Dol</v>
      </c>
    </row>
    <row r="139" spans="1:67" x14ac:dyDescent="0.25">
      <c r="A139" t="s">
        <v>268</v>
      </c>
      <c r="B139" t="s">
        <v>15</v>
      </c>
      <c r="D139" s="8">
        <v>110</v>
      </c>
      <c r="E139" t="s">
        <v>17</v>
      </c>
      <c r="F139">
        <v>100</v>
      </c>
      <c r="G139">
        <v>0.27</v>
      </c>
      <c r="H139">
        <v>0.91</v>
      </c>
      <c r="M139">
        <v>10</v>
      </c>
      <c r="N139">
        <v>50</v>
      </c>
      <c r="O139">
        <v>70</v>
      </c>
      <c r="P139">
        <v>170</v>
      </c>
      <c r="Q139">
        <v>50</v>
      </c>
      <c r="R139">
        <v>10</v>
      </c>
      <c r="S139">
        <v>10</v>
      </c>
      <c r="T139">
        <v>10</v>
      </c>
      <c r="U139">
        <v>10</v>
      </c>
      <c r="V139">
        <v>10</v>
      </c>
      <c r="W139">
        <v>10</v>
      </c>
      <c r="X139">
        <v>20</v>
      </c>
      <c r="Y139">
        <v>30</v>
      </c>
      <c r="Z139">
        <v>50</v>
      </c>
      <c r="AA139">
        <v>110</v>
      </c>
      <c r="AB139">
        <v>140</v>
      </c>
      <c r="AC139">
        <v>30</v>
      </c>
      <c r="AD139">
        <v>10</v>
      </c>
      <c r="AE139">
        <v>10</v>
      </c>
      <c r="AF139">
        <v>10</v>
      </c>
      <c r="AG139">
        <v>10</v>
      </c>
      <c r="AH139">
        <v>20</v>
      </c>
      <c r="AI139">
        <v>20</v>
      </c>
      <c r="AJ139">
        <v>20</v>
      </c>
      <c r="AK139">
        <v>30</v>
      </c>
      <c r="AL139">
        <v>90</v>
      </c>
      <c r="AM139">
        <v>170</v>
      </c>
      <c r="AN139">
        <v>210</v>
      </c>
      <c r="AO139">
        <v>140</v>
      </c>
      <c r="AP139">
        <v>30</v>
      </c>
      <c r="AQ139">
        <v>20</v>
      </c>
      <c r="AR139">
        <v>20</v>
      </c>
      <c r="AS139">
        <v>10</v>
      </c>
      <c r="AT139">
        <v>10</v>
      </c>
      <c r="AU139">
        <v>50</v>
      </c>
      <c r="AV139">
        <v>50</v>
      </c>
      <c r="AW139">
        <v>70</v>
      </c>
      <c r="AX139">
        <v>110</v>
      </c>
      <c r="AY139">
        <v>210</v>
      </c>
      <c r="AZ139">
        <v>390</v>
      </c>
      <c r="BA139">
        <v>210</v>
      </c>
      <c r="BB139">
        <v>30</v>
      </c>
      <c r="BC139">
        <v>20</v>
      </c>
      <c r="BD139">
        <v>30</v>
      </c>
      <c r="BE139">
        <v>20</v>
      </c>
      <c r="BF139">
        <v>70</v>
      </c>
      <c r="BG139">
        <v>70</v>
      </c>
      <c r="BH139">
        <v>90</v>
      </c>
      <c r="BI139" s="9">
        <f>AVERAGE(keyword_stats[[#This Row],[Searches: Apr 2015]:[Searches: Mar 2016]])</f>
        <v>35.833333333333336</v>
      </c>
      <c r="BJ139" s="9">
        <f>AVERAGE(keyword_stats[[#This Row],[Searches: Apr 2016]:[Searches: Mar 2017]])</f>
        <v>38.333333333333336</v>
      </c>
      <c r="BK139" s="9">
        <f>AVERAGE(keyword_stats[[#This Row],[Searches: Apr 2017]:[Searches: Mar 2018]])</f>
        <v>69.166666666666671</v>
      </c>
      <c r="BL139" s="9">
        <f>AVERAGE(keyword_stats[[#This Row],[Searches: Apr 2018]:[Searches: Mar 2019]])</f>
        <v>110</v>
      </c>
      <c r="BM139" s="9">
        <f>SUM(keyword_stats[[#This Row],[Searches: Apr 2018]:[Searches: Mar 2019]])</f>
        <v>1320</v>
      </c>
      <c r="BN139" s="9">
        <f>keyword_stats[[#This Row],[R1]]-keyword_stats[[#This Row],[R4]]</f>
        <v>74.166666666666657</v>
      </c>
      <c r="BO139" s="9" t="str">
        <f>INDEX('keyword-forecasts'!G:K,MATCH(keyword_stats[[#This Row],[Keyword]],'keyword-forecasts'!K:K,0),1)</f>
        <v>Stroju Kąpielowego Dol</v>
      </c>
    </row>
    <row r="140" spans="1:67" x14ac:dyDescent="0.25">
      <c r="A140" t="s">
        <v>249</v>
      </c>
      <c r="B140" t="s">
        <v>15</v>
      </c>
      <c r="D140" s="8">
        <v>40</v>
      </c>
      <c r="E140" t="s">
        <v>17</v>
      </c>
      <c r="F140">
        <v>100</v>
      </c>
      <c r="G140">
        <v>0.66</v>
      </c>
      <c r="H140">
        <v>2.25</v>
      </c>
      <c r="M140">
        <v>20</v>
      </c>
      <c r="N140">
        <v>50</v>
      </c>
      <c r="O140">
        <v>70</v>
      </c>
      <c r="P140">
        <v>70</v>
      </c>
      <c r="Q140">
        <v>50</v>
      </c>
      <c r="R140">
        <v>10</v>
      </c>
      <c r="S140">
        <v>10</v>
      </c>
      <c r="T140">
        <v>10</v>
      </c>
      <c r="U140">
        <v>10</v>
      </c>
      <c r="V140">
        <v>10</v>
      </c>
      <c r="W140">
        <v>20</v>
      </c>
      <c r="X140">
        <v>10</v>
      </c>
      <c r="Y140">
        <v>30</v>
      </c>
      <c r="Z140">
        <v>70</v>
      </c>
      <c r="AA140">
        <v>90</v>
      </c>
      <c r="AB140">
        <v>70</v>
      </c>
      <c r="AC140">
        <v>50</v>
      </c>
      <c r="AD140">
        <v>10</v>
      </c>
      <c r="AE140">
        <v>10</v>
      </c>
      <c r="AF140">
        <v>10</v>
      </c>
      <c r="AG140">
        <v>10</v>
      </c>
      <c r="AH140">
        <v>10</v>
      </c>
      <c r="AI140">
        <v>20</v>
      </c>
      <c r="AJ140">
        <v>20</v>
      </c>
      <c r="AK140">
        <v>30</v>
      </c>
      <c r="AL140">
        <v>50</v>
      </c>
      <c r="AM140">
        <v>110</v>
      </c>
      <c r="AN140">
        <v>140</v>
      </c>
      <c r="AO140">
        <v>50</v>
      </c>
      <c r="AP140">
        <v>10</v>
      </c>
      <c r="AQ140">
        <v>10</v>
      </c>
      <c r="AR140">
        <v>10</v>
      </c>
      <c r="AS140">
        <v>10</v>
      </c>
      <c r="AT140">
        <v>20</v>
      </c>
      <c r="AU140">
        <v>30</v>
      </c>
      <c r="AV140">
        <v>30</v>
      </c>
      <c r="AW140">
        <v>40</v>
      </c>
      <c r="AX140">
        <v>90</v>
      </c>
      <c r="AY140">
        <v>70</v>
      </c>
      <c r="AZ140">
        <v>110</v>
      </c>
      <c r="BA140">
        <v>50</v>
      </c>
      <c r="BB140">
        <v>10</v>
      </c>
      <c r="BC140">
        <v>10</v>
      </c>
      <c r="BD140">
        <v>10</v>
      </c>
      <c r="BE140">
        <v>10</v>
      </c>
      <c r="BF140">
        <v>20</v>
      </c>
      <c r="BG140">
        <v>40</v>
      </c>
      <c r="BH140">
        <v>50</v>
      </c>
      <c r="BI140" s="9">
        <f>AVERAGE(keyword_stats[[#This Row],[Searches: Apr 2015]:[Searches: Mar 2016]])</f>
        <v>28.333333333333332</v>
      </c>
      <c r="BJ140" s="9">
        <f>AVERAGE(keyword_stats[[#This Row],[Searches: Apr 2016]:[Searches: Mar 2017]])</f>
        <v>33.333333333333336</v>
      </c>
      <c r="BK140" s="9">
        <f>AVERAGE(keyword_stats[[#This Row],[Searches: Apr 2017]:[Searches: Mar 2018]])</f>
        <v>41.666666666666664</v>
      </c>
      <c r="BL140" s="9">
        <f>AVERAGE(keyword_stats[[#This Row],[Searches: Apr 2018]:[Searches: Mar 2019]])</f>
        <v>42.5</v>
      </c>
      <c r="BM140" s="9">
        <f>SUM(keyword_stats[[#This Row],[Searches: Apr 2018]:[Searches: Mar 2019]])</f>
        <v>510</v>
      </c>
      <c r="BN140" s="9">
        <f>keyword_stats[[#This Row],[R1]]-keyword_stats[[#This Row],[R4]]</f>
        <v>14.166666666666668</v>
      </c>
      <c r="BO140" s="9" t="str">
        <f>INDEX('keyword-forecasts'!G:K,MATCH(keyword_stats[[#This Row],[Keyword]],'keyword-forecasts'!K:K,0),1)</f>
        <v>Kostiumy Kąpielowe</v>
      </c>
    </row>
    <row r="141" spans="1:67" x14ac:dyDescent="0.25">
      <c r="A141" t="s">
        <v>250</v>
      </c>
      <c r="B141" t="s">
        <v>15</v>
      </c>
      <c r="D141" s="8">
        <v>10</v>
      </c>
      <c r="E141" t="s">
        <v>17</v>
      </c>
      <c r="F141">
        <v>100</v>
      </c>
      <c r="G141">
        <v>0.41</v>
      </c>
      <c r="H141">
        <v>1.06</v>
      </c>
      <c r="M141">
        <v>20</v>
      </c>
      <c r="N141">
        <v>20</v>
      </c>
      <c r="O141">
        <v>50</v>
      </c>
      <c r="P141">
        <v>30</v>
      </c>
      <c r="Q141">
        <v>20</v>
      </c>
      <c r="R141">
        <v>10</v>
      </c>
      <c r="S141">
        <v>10</v>
      </c>
      <c r="T141">
        <v>10</v>
      </c>
      <c r="U141">
        <v>10</v>
      </c>
      <c r="V141">
        <v>10</v>
      </c>
      <c r="W141">
        <v>10</v>
      </c>
      <c r="X141">
        <v>20</v>
      </c>
      <c r="Y141">
        <v>30</v>
      </c>
      <c r="Z141">
        <v>20</v>
      </c>
      <c r="AA141">
        <v>40</v>
      </c>
      <c r="AB141">
        <v>40</v>
      </c>
      <c r="AC141">
        <v>20</v>
      </c>
      <c r="AD141">
        <v>10</v>
      </c>
      <c r="AE141">
        <v>10</v>
      </c>
      <c r="AF141">
        <v>10</v>
      </c>
      <c r="AG141">
        <v>10</v>
      </c>
      <c r="AH141">
        <v>10</v>
      </c>
      <c r="AI141">
        <v>10</v>
      </c>
      <c r="AJ141">
        <v>10</v>
      </c>
      <c r="AK141">
        <v>20</v>
      </c>
      <c r="AL141">
        <v>20</v>
      </c>
      <c r="AM141">
        <v>50</v>
      </c>
      <c r="AN141">
        <v>30</v>
      </c>
      <c r="AO141">
        <v>20</v>
      </c>
      <c r="AP141">
        <v>10</v>
      </c>
      <c r="AQ141">
        <v>10</v>
      </c>
      <c r="AR141">
        <v>10</v>
      </c>
      <c r="AS141">
        <v>10</v>
      </c>
      <c r="AT141">
        <v>10</v>
      </c>
      <c r="AU141">
        <v>20</v>
      </c>
      <c r="AV141">
        <v>10</v>
      </c>
      <c r="AW141">
        <v>10</v>
      </c>
      <c r="AX141">
        <v>10</v>
      </c>
      <c r="AY141">
        <v>30</v>
      </c>
      <c r="AZ141">
        <v>50</v>
      </c>
      <c r="BA141">
        <v>30</v>
      </c>
      <c r="BB141">
        <v>10</v>
      </c>
      <c r="BC141">
        <v>10</v>
      </c>
      <c r="BD141">
        <v>10</v>
      </c>
      <c r="BE141">
        <v>10</v>
      </c>
      <c r="BF141">
        <v>10</v>
      </c>
      <c r="BG141">
        <v>10</v>
      </c>
      <c r="BH141">
        <v>10</v>
      </c>
      <c r="BI141" s="9">
        <f>AVERAGE(keyword_stats[[#This Row],[Searches: Apr 2015]:[Searches: Mar 2016]])</f>
        <v>18.333333333333332</v>
      </c>
      <c r="BJ141" s="9">
        <f>AVERAGE(keyword_stats[[#This Row],[Searches: Apr 2016]:[Searches: Mar 2017]])</f>
        <v>18.333333333333332</v>
      </c>
      <c r="BK141" s="9">
        <f>AVERAGE(keyword_stats[[#This Row],[Searches: Apr 2017]:[Searches: Mar 2018]])</f>
        <v>18.333333333333332</v>
      </c>
      <c r="BL141" s="9">
        <f>AVERAGE(keyword_stats[[#This Row],[Searches: Apr 2018]:[Searches: Mar 2019]])</f>
        <v>16.666666666666668</v>
      </c>
      <c r="BM141" s="9">
        <f>SUM(keyword_stats[[#This Row],[Searches: Apr 2018]:[Searches: Mar 2019]])</f>
        <v>200</v>
      </c>
      <c r="BN141" s="9">
        <f>keyword_stats[[#This Row],[R1]]-keyword_stats[[#This Row],[R4]]</f>
        <v>-1.6666666666666643</v>
      </c>
      <c r="BO141" s="9" t="str">
        <f>INDEX('keyword-forecasts'!G:K,MATCH(keyword_stats[[#This Row],[Keyword]],'keyword-forecasts'!K:K,0),1)</f>
        <v>Kostiumy Jednoczęściowe</v>
      </c>
    </row>
    <row r="142" spans="1:67" x14ac:dyDescent="0.25">
      <c r="A142" t="s">
        <v>251</v>
      </c>
      <c r="B142" t="s">
        <v>15</v>
      </c>
      <c r="D142" s="8">
        <v>260</v>
      </c>
      <c r="E142" t="s">
        <v>17</v>
      </c>
      <c r="F142">
        <v>100</v>
      </c>
      <c r="G142">
        <v>0.56000000000000005</v>
      </c>
      <c r="H142">
        <v>2.2999999999999998</v>
      </c>
      <c r="M142">
        <v>70</v>
      </c>
      <c r="N142">
        <v>140</v>
      </c>
      <c r="O142">
        <v>260</v>
      </c>
      <c r="P142">
        <v>320</v>
      </c>
      <c r="Q142">
        <v>170</v>
      </c>
      <c r="R142">
        <v>30</v>
      </c>
      <c r="S142">
        <v>30</v>
      </c>
      <c r="T142">
        <v>30</v>
      </c>
      <c r="U142">
        <v>20</v>
      </c>
      <c r="V142">
        <v>40</v>
      </c>
      <c r="W142">
        <v>50</v>
      </c>
      <c r="X142">
        <v>70</v>
      </c>
      <c r="Y142">
        <v>110</v>
      </c>
      <c r="Z142">
        <v>170</v>
      </c>
      <c r="AA142">
        <v>390</v>
      </c>
      <c r="AB142">
        <v>390</v>
      </c>
      <c r="AC142">
        <v>170</v>
      </c>
      <c r="AD142">
        <v>50</v>
      </c>
      <c r="AE142">
        <v>20</v>
      </c>
      <c r="AF142">
        <v>30</v>
      </c>
      <c r="AG142">
        <v>20</v>
      </c>
      <c r="AH142">
        <v>70</v>
      </c>
      <c r="AI142">
        <v>70</v>
      </c>
      <c r="AJ142">
        <v>90</v>
      </c>
      <c r="AK142">
        <v>90</v>
      </c>
      <c r="AL142">
        <v>170</v>
      </c>
      <c r="AM142">
        <v>390</v>
      </c>
      <c r="AN142">
        <v>480</v>
      </c>
      <c r="AO142">
        <v>170</v>
      </c>
      <c r="AP142">
        <v>50</v>
      </c>
      <c r="AQ142">
        <v>40</v>
      </c>
      <c r="AR142">
        <v>30</v>
      </c>
      <c r="AS142">
        <v>30</v>
      </c>
      <c r="AT142">
        <v>70</v>
      </c>
      <c r="AU142">
        <v>90</v>
      </c>
      <c r="AV142">
        <v>50</v>
      </c>
      <c r="AW142">
        <v>170</v>
      </c>
      <c r="AX142">
        <v>320</v>
      </c>
      <c r="AY142">
        <v>590</v>
      </c>
      <c r="AZ142">
        <v>590</v>
      </c>
      <c r="BA142">
        <v>320</v>
      </c>
      <c r="BB142">
        <v>70</v>
      </c>
      <c r="BC142">
        <v>70</v>
      </c>
      <c r="BD142">
        <v>90</v>
      </c>
      <c r="BE142">
        <v>110</v>
      </c>
      <c r="BF142">
        <v>260</v>
      </c>
      <c r="BG142">
        <v>260</v>
      </c>
      <c r="BH142">
        <v>320</v>
      </c>
      <c r="BI142" s="9">
        <f>AVERAGE(keyword_stats[[#This Row],[Searches: Apr 2015]:[Searches: Mar 2016]])</f>
        <v>102.5</v>
      </c>
      <c r="BJ142" s="9">
        <f>AVERAGE(keyword_stats[[#This Row],[Searches: Apr 2016]:[Searches: Mar 2017]])</f>
        <v>131.66666666666666</v>
      </c>
      <c r="BK142" s="9">
        <f>AVERAGE(keyword_stats[[#This Row],[Searches: Apr 2017]:[Searches: Mar 2018]])</f>
        <v>138.33333333333334</v>
      </c>
      <c r="BL142" s="9">
        <f>AVERAGE(keyword_stats[[#This Row],[Searches: Apr 2018]:[Searches: Mar 2019]])</f>
        <v>264.16666666666669</v>
      </c>
      <c r="BM142" s="9">
        <f>SUM(keyword_stats[[#This Row],[Searches: Apr 2018]:[Searches: Mar 2019]])</f>
        <v>3170</v>
      </c>
      <c r="BN142" s="9">
        <f>keyword_stats[[#This Row],[R1]]-keyword_stats[[#This Row],[R4]]</f>
        <v>161.66666666666669</v>
      </c>
      <c r="BO142" s="9" t="str">
        <f>INDEX('keyword-forecasts'!G:K,MATCH(keyword_stats[[#This Row],[Keyword]],'keyword-forecasts'!K:K,0),1)</f>
        <v>Duże Stroje</v>
      </c>
    </row>
    <row r="143" spans="1:67" x14ac:dyDescent="0.25">
      <c r="A143" t="s">
        <v>252</v>
      </c>
      <c r="B143" t="s">
        <v>15</v>
      </c>
      <c r="D143" s="8">
        <v>30</v>
      </c>
      <c r="E143" t="s">
        <v>17</v>
      </c>
      <c r="F143">
        <v>95</v>
      </c>
      <c r="G143">
        <v>0.99</v>
      </c>
      <c r="H143">
        <v>1.48</v>
      </c>
      <c r="M143">
        <v>30</v>
      </c>
      <c r="N143">
        <v>70</v>
      </c>
      <c r="O143">
        <v>110</v>
      </c>
      <c r="P143">
        <v>110</v>
      </c>
      <c r="Q143">
        <v>70</v>
      </c>
      <c r="R143">
        <v>10</v>
      </c>
      <c r="S143">
        <v>10</v>
      </c>
      <c r="T143">
        <v>10</v>
      </c>
      <c r="U143">
        <v>10</v>
      </c>
      <c r="V143">
        <v>10</v>
      </c>
      <c r="W143">
        <v>20</v>
      </c>
      <c r="X143">
        <v>20</v>
      </c>
      <c r="Y143">
        <v>30</v>
      </c>
      <c r="Z143">
        <v>90</v>
      </c>
      <c r="AA143">
        <v>170</v>
      </c>
      <c r="AB143">
        <v>140</v>
      </c>
      <c r="AC143">
        <v>30</v>
      </c>
      <c r="AD143">
        <v>20</v>
      </c>
      <c r="AE143">
        <v>10</v>
      </c>
      <c r="AF143">
        <v>10</v>
      </c>
      <c r="AG143">
        <v>10</v>
      </c>
      <c r="AH143">
        <v>20</v>
      </c>
      <c r="AI143">
        <v>10</v>
      </c>
      <c r="AJ143">
        <v>40</v>
      </c>
      <c r="AK143">
        <v>30</v>
      </c>
      <c r="AL143">
        <v>140</v>
      </c>
      <c r="AM143">
        <v>90</v>
      </c>
      <c r="AN143">
        <v>110</v>
      </c>
      <c r="AO143">
        <v>70</v>
      </c>
      <c r="AP143">
        <v>10</v>
      </c>
      <c r="AQ143">
        <v>10</v>
      </c>
      <c r="AR143">
        <v>10</v>
      </c>
      <c r="AS143">
        <v>10</v>
      </c>
      <c r="AT143">
        <v>40</v>
      </c>
      <c r="AU143">
        <v>30</v>
      </c>
      <c r="AV143">
        <v>30</v>
      </c>
      <c r="AW143">
        <v>70</v>
      </c>
      <c r="AX143">
        <v>90</v>
      </c>
      <c r="AY143">
        <v>90</v>
      </c>
      <c r="AZ143">
        <v>70</v>
      </c>
      <c r="BA143">
        <v>50</v>
      </c>
      <c r="BB143">
        <v>10</v>
      </c>
      <c r="BC143">
        <v>10</v>
      </c>
      <c r="BD143">
        <v>10</v>
      </c>
      <c r="BE143">
        <v>10</v>
      </c>
      <c r="BF143">
        <v>10</v>
      </c>
      <c r="BG143">
        <v>10</v>
      </c>
      <c r="BH143">
        <v>20</v>
      </c>
      <c r="BI143" s="9">
        <f>AVERAGE(keyword_stats[[#This Row],[Searches: Apr 2015]:[Searches: Mar 2016]])</f>
        <v>40</v>
      </c>
      <c r="BJ143" s="9">
        <f>AVERAGE(keyword_stats[[#This Row],[Searches: Apr 2016]:[Searches: Mar 2017]])</f>
        <v>48.333333333333336</v>
      </c>
      <c r="BK143" s="9">
        <f>AVERAGE(keyword_stats[[#This Row],[Searches: Apr 2017]:[Searches: Mar 2018]])</f>
        <v>48.333333333333336</v>
      </c>
      <c r="BL143" s="9">
        <f>AVERAGE(keyword_stats[[#This Row],[Searches: Apr 2018]:[Searches: Mar 2019]])</f>
        <v>37.5</v>
      </c>
      <c r="BM143" s="9">
        <f>SUM(keyword_stats[[#This Row],[Searches: Apr 2018]:[Searches: Mar 2019]])</f>
        <v>450</v>
      </c>
      <c r="BN143" s="9">
        <f>keyword_stats[[#This Row],[R1]]-keyword_stats[[#This Row],[R4]]</f>
        <v>-2.5</v>
      </c>
      <c r="BO143" s="9" t="str">
        <f>INDEX('keyword-forecasts'!G:K,MATCH(keyword_stats[[#This Row],[Keyword]],'keyword-forecasts'!K:K,0),1)</f>
        <v>Duże Stroje</v>
      </c>
    </row>
    <row r="144" spans="1:67" x14ac:dyDescent="0.25">
      <c r="A144" t="s">
        <v>253</v>
      </c>
      <c r="B144" t="s">
        <v>15</v>
      </c>
      <c r="D144" s="8">
        <v>30</v>
      </c>
      <c r="E144" t="s">
        <v>17</v>
      </c>
      <c r="F144">
        <v>100</v>
      </c>
      <c r="G144">
        <v>1.27</v>
      </c>
      <c r="H144">
        <v>3.8</v>
      </c>
      <c r="M144">
        <v>40</v>
      </c>
      <c r="N144">
        <v>50</v>
      </c>
      <c r="O144">
        <v>110</v>
      </c>
      <c r="P144">
        <v>90</v>
      </c>
      <c r="Q144">
        <v>50</v>
      </c>
      <c r="R144">
        <v>30</v>
      </c>
      <c r="S144">
        <v>10</v>
      </c>
      <c r="T144">
        <v>10</v>
      </c>
      <c r="U144">
        <v>10</v>
      </c>
      <c r="V144">
        <v>20</v>
      </c>
      <c r="W144">
        <v>30</v>
      </c>
      <c r="X144">
        <v>30</v>
      </c>
      <c r="Y144">
        <v>50</v>
      </c>
      <c r="Z144">
        <v>70</v>
      </c>
      <c r="AA144">
        <v>110</v>
      </c>
      <c r="AB144">
        <v>140</v>
      </c>
      <c r="AC144">
        <v>50</v>
      </c>
      <c r="AD144">
        <v>20</v>
      </c>
      <c r="AE144">
        <v>10</v>
      </c>
      <c r="AF144">
        <v>10</v>
      </c>
      <c r="AG144">
        <v>10</v>
      </c>
      <c r="AH144">
        <v>20</v>
      </c>
      <c r="AI144">
        <v>40</v>
      </c>
      <c r="AJ144">
        <v>40</v>
      </c>
      <c r="AK144">
        <v>50</v>
      </c>
      <c r="AL144">
        <v>70</v>
      </c>
      <c r="AM144">
        <v>110</v>
      </c>
      <c r="AN144">
        <v>40</v>
      </c>
      <c r="AO144">
        <v>110</v>
      </c>
      <c r="AP144">
        <v>20</v>
      </c>
      <c r="AQ144">
        <v>10</v>
      </c>
      <c r="AR144">
        <v>10</v>
      </c>
      <c r="AS144">
        <v>10</v>
      </c>
      <c r="AT144">
        <v>30</v>
      </c>
      <c r="AU144">
        <v>40</v>
      </c>
      <c r="AV144">
        <v>40</v>
      </c>
      <c r="AW144">
        <v>30</v>
      </c>
      <c r="AX144">
        <v>70</v>
      </c>
      <c r="AY144">
        <v>90</v>
      </c>
      <c r="AZ144">
        <v>70</v>
      </c>
      <c r="BA144">
        <v>50</v>
      </c>
      <c r="BB144">
        <v>10</v>
      </c>
      <c r="BC144">
        <v>10</v>
      </c>
      <c r="BD144">
        <v>10</v>
      </c>
      <c r="BE144">
        <v>10</v>
      </c>
      <c r="BF144">
        <v>10</v>
      </c>
      <c r="BG144">
        <v>20</v>
      </c>
      <c r="BH144">
        <v>20</v>
      </c>
      <c r="BI144" s="9">
        <f>AVERAGE(keyword_stats[[#This Row],[Searches: Apr 2015]:[Searches: Mar 2016]])</f>
        <v>40</v>
      </c>
      <c r="BJ144" s="9">
        <f>AVERAGE(keyword_stats[[#This Row],[Searches: Apr 2016]:[Searches: Mar 2017]])</f>
        <v>47.5</v>
      </c>
      <c r="BK144" s="9">
        <f>AVERAGE(keyword_stats[[#This Row],[Searches: Apr 2017]:[Searches: Mar 2018]])</f>
        <v>45</v>
      </c>
      <c r="BL144" s="9">
        <f>AVERAGE(keyword_stats[[#This Row],[Searches: Apr 2018]:[Searches: Mar 2019]])</f>
        <v>33.333333333333336</v>
      </c>
      <c r="BM144" s="9">
        <f>SUM(keyword_stats[[#This Row],[Searches: Apr 2018]:[Searches: Mar 2019]])</f>
        <v>400</v>
      </c>
      <c r="BN144" s="9">
        <f>keyword_stats[[#This Row],[R1]]-keyword_stats[[#This Row],[R4]]</f>
        <v>-6.6666666666666643</v>
      </c>
      <c r="BO144" s="9" t="str">
        <f>INDEX('keyword-forecasts'!G:K,MATCH(keyword_stats[[#This Row],[Keyword]],'keyword-forecasts'!K:K,0),1)</f>
        <v>Duże Stroje</v>
      </c>
    </row>
    <row r="145" spans="1:67" x14ac:dyDescent="0.25">
      <c r="A145" t="s">
        <v>254</v>
      </c>
      <c r="B145" t="s">
        <v>15</v>
      </c>
      <c r="D145" s="8">
        <v>40</v>
      </c>
      <c r="E145" t="s">
        <v>17</v>
      </c>
      <c r="F145">
        <v>100</v>
      </c>
      <c r="G145">
        <v>0.45</v>
      </c>
      <c r="H145">
        <v>1.3</v>
      </c>
      <c r="M145">
        <v>20</v>
      </c>
      <c r="N145">
        <v>30</v>
      </c>
      <c r="O145">
        <v>50</v>
      </c>
      <c r="P145">
        <v>20</v>
      </c>
      <c r="Q145">
        <v>20</v>
      </c>
      <c r="R145">
        <v>10</v>
      </c>
      <c r="S145">
        <v>10</v>
      </c>
      <c r="T145">
        <v>110</v>
      </c>
      <c r="U145">
        <v>10</v>
      </c>
      <c r="V145">
        <v>20</v>
      </c>
      <c r="W145">
        <v>30</v>
      </c>
      <c r="X145">
        <v>20</v>
      </c>
      <c r="Y145">
        <v>20</v>
      </c>
      <c r="Z145">
        <v>30</v>
      </c>
      <c r="AA145">
        <v>40</v>
      </c>
      <c r="AB145">
        <v>40</v>
      </c>
      <c r="AC145">
        <v>10</v>
      </c>
      <c r="AD145">
        <v>10</v>
      </c>
      <c r="AE145">
        <v>10</v>
      </c>
      <c r="AF145">
        <v>10</v>
      </c>
      <c r="AG145">
        <v>10</v>
      </c>
      <c r="AH145">
        <v>10</v>
      </c>
      <c r="AI145">
        <v>10</v>
      </c>
      <c r="AJ145">
        <v>30</v>
      </c>
      <c r="AK145">
        <v>30</v>
      </c>
      <c r="AL145">
        <v>50</v>
      </c>
      <c r="AM145">
        <v>90</v>
      </c>
      <c r="AN145">
        <v>90</v>
      </c>
      <c r="AO145">
        <v>30</v>
      </c>
      <c r="AP145">
        <v>10</v>
      </c>
      <c r="AQ145">
        <v>10</v>
      </c>
      <c r="AR145">
        <v>10</v>
      </c>
      <c r="AS145">
        <v>10</v>
      </c>
      <c r="AT145">
        <v>10</v>
      </c>
      <c r="AU145">
        <v>20</v>
      </c>
      <c r="AV145">
        <v>30</v>
      </c>
      <c r="AW145">
        <v>40</v>
      </c>
      <c r="AX145">
        <v>40</v>
      </c>
      <c r="AY145">
        <v>50</v>
      </c>
      <c r="AZ145">
        <v>90</v>
      </c>
      <c r="BA145">
        <v>90</v>
      </c>
      <c r="BB145">
        <v>10</v>
      </c>
      <c r="BC145">
        <v>20</v>
      </c>
      <c r="BD145">
        <v>20</v>
      </c>
      <c r="BE145">
        <v>10</v>
      </c>
      <c r="BF145">
        <v>20</v>
      </c>
      <c r="BG145">
        <v>30</v>
      </c>
      <c r="BH145">
        <v>40</v>
      </c>
      <c r="BI145" s="9">
        <f>AVERAGE(keyword_stats[[#This Row],[Searches: Apr 2015]:[Searches: Mar 2016]])</f>
        <v>29.166666666666668</v>
      </c>
      <c r="BJ145" s="9">
        <f>AVERAGE(keyword_stats[[#This Row],[Searches: Apr 2016]:[Searches: Mar 2017]])</f>
        <v>19.166666666666668</v>
      </c>
      <c r="BK145" s="9">
        <f>AVERAGE(keyword_stats[[#This Row],[Searches: Apr 2017]:[Searches: Mar 2018]])</f>
        <v>32.5</v>
      </c>
      <c r="BL145" s="9">
        <f>AVERAGE(keyword_stats[[#This Row],[Searches: Apr 2018]:[Searches: Mar 2019]])</f>
        <v>38.333333333333336</v>
      </c>
      <c r="BM145" s="9">
        <f>SUM(keyword_stats[[#This Row],[Searches: Apr 2018]:[Searches: Mar 2019]])</f>
        <v>460</v>
      </c>
      <c r="BN145" s="9">
        <f>keyword_stats[[#This Row],[R1]]-keyword_stats[[#This Row],[R4]]</f>
        <v>9.1666666666666679</v>
      </c>
      <c r="BO145" s="9" t="str">
        <f>INDEX('keyword-forecasts'!G:K,MATCH(keyword_stats[[#This Row],[Keyword]],'keyword-forecasts'!K:K,0),1)</f>
        <v>Kąpielowe Dwuczęściowe</v>
      </c>
    </row>
    <row r="146" spans="1:67" x14ac:dyDescent="0.25">
      <c r="A146" t="s">
        <v>255</v>
      </c>
      <c r="B146" t="s">
        <v>15</v>
      </c>
      <c r="D146" s="8">
        <v>260</v>
      </c>
      <c r="E146" t="s">
        <v>17</v>
      </c>
      <c r="F146">
        <v>100</v>
      </c>
      <c r="G146">
        <v>0.35</v>
      </c>
      <c r="H146">
        <v>1.29</v>
      </c>
      <c r="M146">
        <v>140</v>
      </c>
      <c r="N146">
        <v>210</v>
      </c>
      <c r="O146">
        <v>390</v>
      </c>
      <c r="P146">
        <v>390</v>
      </c>
      <c r="Q146">
        <v>210</v>
      </c>
      <c r="R146">
        <v>70</v>
      </c>
      <c r="S146">
        <v>40</v>
      </c>
      <c r="T146">
        <v>30</v>
      </c>
      <c r="U146">
        <v>30</v>
      </c>
      <c r="V146">
        <v>40</v>
      </c>
      <c r="W146">
        <v>70</v>
      </c>
      <c r="X146">
        <v>90</v>
      </c>
      <c r="Y146">
        <v>170</v>
      </c>
      <c r="Z146">
        <v>260</v>
      </c>
      <c r="AA146">
        <v>480</v>
      </c>
      <c r="AB146">
        <v>260</v>
      </c>
      <c r="AC146">
        <v>70</v>
      </c>
      <c r="AD146">
        <v>40</v>
      </c>
      <c r="AE146">
        <v>40</v>
      </c>
      <c r="AF146">
        <v>50</v>
      </c>
      <c r="AG146">
        <v>40</v>
      </c>
      <c r="AH146">
        <v>140</v>
      </c>
      <c r="AI146">
        <v>210</v>
      </c>
      <c r="AJ146">
        <v>170</v>
      </c>
      <c r="AK146">
        <v>210</v>
      </c>
      <c r="AL146">
        <v>390</v>
      </c>
      <c r="AM146">
        <v>480</v>
      </c>
      <c r="AN146">
        <v>390</v>
      </c>
      <c r="AO146">
        <v>210</v>
      </c>
      <c r="AP146">
        <v>50</v>
      </c>
      <c r="AQ146">
        <v>30</v>
      </c>
      <c r="AR146">
        <v>30</v>
      </c>
      <c r="AS146">
        <v>40</v>
      </c>
      <c r="AT146">
        <v>110</v>
      </c>
      <c r="AU146">
        <v>110</v>
      </c>
      <c r="AV146">
        <v>140</v>
      </c>
      <c r="AW146">
        <v>210</v>
      </c>
      <c r="AX146">
        <v>320</v>
      </c>
      <c r="AY146">
        <v>320</v>
      </c>
      <c r="AZ146">
        <v>390</v>
      </c>
      <c r="BA146">
        <v>210</v>
      </c>
      <c r="BB146">
        <v>90</v>
      </c>
      <c r="BC146">
        <v>110</v>
      </c>
      <c r="BD146">
        <v>140</v>
      </c>
      <c r="BE146">
        <v>210</v>
      </c>
      <c r="BF146">
        <v>260</v>
      </c>
      <c r="BG146">
        <v>320</v>
      </c>
      <c r="BH146">
        <v>260</v>
      </c>
      <c r="BI146" s="9">
        <f>AVERAGE(keyword_stats[[#This Row],[Searches: Apr 2015]:[Searches: Mar 2016]])</f>
        <v>142.5</v>
      </c>
      <c r="BJ146" s="9">
        <f>AVERAGE(keyword_stats[[#This Row],[Searches: Apr 2016]:[Searches: Mar 2017]])</f>
        <v>160.83333333333334</v>
      </c>
      <c r="BK146" s="9">
        <f>AVERAGE(keyword_stats[[#This Row],[Searches: Apr 2017]:[Searches: Mar 2018]])</f>
        <v>182.5</v>
      </c>
      <c r="BL146" s="9">
        <f>AVERAGE(keyword_stats[[#This Row],[Searches: Apr 2018]:[Searches: Mar 2019]])</f>
        <v>236.66666666666666</v>
      </c>
      <c r="BM146" s="9">
        <f>SUM(keyword_stats[[#This Row],[Searches: Apr 2018]:[Searches: Mar 2019]])</f>
        <v>2840</v>
      </c>
      <c r="BN146" s="9">
        <f>keyword_stats[[#This Row],[R1]]-keyword_stats[[#This Row],[R4]]</f>
        <v>94.166666666666657</v>
      </c>
      <c r="BO146" s="9" t="str">
        <f>INDEX('keyword-forecasts'!G:K,MATCH(keyword_stats[[#This Row],[Keyword]],'keyword-forecasts'!K:K,0),1)</f>
        <v>Dwuczęściowe Stroje</v>
      </c>
    </row>
    <row r="147" spans="1:67" x14ac:dyDescent="0.25">
      <c r="A147" t="s">
        <v>256</v>
      </c>
      <c r="B147" t="s">
        <v>15</v>
      </c>
      <c r="D147" s="8">
        <v>40</v>
      </c>
      <c r="E147" t="s">
        <v>17</v>
      </c>
      <c r="F147">
        <v>100</v>
      </c>
      <c r="G147">
        <v>0.28999999999999998</v>
      </c>
      <c r="H147">
        <v>1.31</v>
      </c>
      <c r="M147">
        <v>30</v>
      </c>
      <c r="N147">
        <v>40</v>
      </c>
      <c r="O147">
        <v>90</v>
      </c>
      <c r="P147">
        <v>90</v>
      </c>
      <c r="Q147">
        <v>30</v>
      </c>
      <c r="R147">
        <v>10</v>
      </c>
      <c r="S147">
        <v>10</v>
      </c>
      <c r="T147">
        <v>10</v>
      </c>
      <c r="U147">
        <v>10</v>
      </c>
      <c r="V147">
        <v>10</v>
      </c>
      <c r="W147">
        <v>20</v>
      </c>
      <c r="X147">
        <v>30</v>
      </c>
      <c r="Y147">
        <v>50</v>
      </c>
      <c r="Z147">
        <v>70</v>
      </c>
      <c r="AA147">
        <v>110</v>
      </c>
      <c r="AB147">
        <v>90</v>
      </c>
      <c r="AC147">
        <v>30</v>
      </c>
      <c r="AD147">
        <v>10</v>
      </c>
      <c r="AE147">
        <v>10</v>
      </c>
      <c r="AF147">
        <v>20</v>
      </c>
      <c r="AG147">
        <v>10</v>
      </c>
      <c r="AH147">
        <v>30</v>
      </c>
      <c r="AI147">
        <v>20</v>
      </c>
      <c r="AJ147">
        <v>30</v>
      </c>
      <c r="AK147">
        <v>40</v>
      </c>
      <c r="AL147">
        <v>70</v>
      </c>
      <c r="AM147">
        <v>70</v>
      </c>
      <c r="AN147">
        <v>90</v>
      </c>
      <c r="AO147">
        <v>20</v>
      </c>
      <c r="AP147">
        <v>10</v>
      </c>
      <c r="AQ147">
        <v>10</v>
      </c>
      <c r="AR147">
        <v>10</v>
      </c>
      <c r="AS147">
        <v>20</v>
      </c>
      <c r="AT147">
        <v>50</v>
      </c>
      <c r="AU147">
        <v>50</v>
      </c>
      <c r="AV147">
        <v>40</v>
      </c>
      <c r="AW147">
        <v>90</v>
      </c>
      <c r="AX147">
        <v>110</v>
      </c>
      <c r="AY147">
        <v>110</v>
      </c>
      <c r="AZ147">
        <v>30</v>
      </c>
      <c r="BA147">
        <v>30</v>
      </c>
      <c r="BB147">
        <v>10</v>
      </c>
      <c r="BC147">
        <v>10</v>
      </c>
      <c r="BD147">
        <v>10</v>
      </c>
      <c r="BE147">
        <v>10</v>
      </c>
      <c r="BF147">
        <v>10</v>
      </c>
      <c r="BG147">
        <v>20</v>
      </c>
      <c r="BH147">
        <v>30</v>
      </c>
      <c r="BI147" s="9">
        <f>AVERAGE(keyword_stats[[#This Row],[Searches: Apr 2015]:[Searches: Mar 2016]])</f>
        <v>31.666666666666668</v>
      </c>
      <c r="BJ147" s="9">
        <f>AVERAGE(keyword_stats[[#This Row],[Searches: Apr 2016]:[Searches: Mar 2017]])</f>
        <v>40</v>
      </c>
      <c r="BK147" s="9">
        <f>AVERAGE(keyword_stats[[#This Row],[Searches: Apr 2017]:[Searches: Mar 2018]])</f>
        <v>40</v>
      </c>
      <c r="BL147" s="9">
        <f>AVERAGE(keyword_stats[[#This Row],[Searches: Apr 2018]:[Searches: Mar 2019]])</f>
        <v>39.166666666666664</v>
      </c>
      <c r="BM147" s="9">
        <f>SUM(keyword_stats[[#This Row],[Searches: Apr 2018]:[Searches: Mar 2019]])</f>
        <v>470</v>
      </c>
      <c r="BN147" s="9">
        <f>keyword_stats[[#This Row],[R1]]-keyword_stats[[#This Row],[R4]]</f>
        <v>7.4999999999999964</v>
      </c>
      <c r="BO147" s="9" t="str">
        <f>INDEX('keyword-forecasts'!G:K,MATCH(keyword_stats[[#This Row],[Keyword]],'keyword-forecasts'!K:K,0),1)</f>
        <v>Majtkami</v>
      </c>
    </row>
    <row r="148" spans="1:67" x14ac:dyDescent="0.25">
      <c r="A148" t="s">
        <v>258</v>
      </c>
      <c r="B148" t="s">
        <v>15</v>
      </c>
      <c r="D148" s="8">
        <v>30</v>
      </c>
      <c r="E148" t="s">
        <v>17</v>
      </c>
      <c r="F148">
        <v>100</v>
      </c>
      <c r="G148">
        <v>0.33</v>
      </c>
      <c r="H148">
        <v>1.32</v>
      </c>
      <c r="M148">
        <v>10</v>
      </c>
      <c r="N148">
        <v>20</v>
      </c>
      <c r="O148">
        <v>20</v>
      </c>
      <c r="P148">
        <v>10</v>
      </c>
      <c r="Q148">
        <v>10</v>
      </c>
      <c r="R148">
        <v>10</v>
      </c>
      <c r="S148">
        <v>10</v>
      </c>
      <c r="T148">
        <v>20</v>
      </c>
      <c r="U148">
        <v>10</v>
      </c>
      <c r="V148">
        <v>10</v>
      </c>
      <c r="W148">
        <v>20</v>
      </c>
      <c r="X148">
        <v>20</v>
      </c>
      <c r="Y148">
        <v>20</v>
      </c>
      <c r="Z148">
        <v>10</v>
      </c>
      <c r="AA148">
        <v>20</v>
      </c>
      <c r="AB148">
        <v>40</v>
      </c>
      <c r="AC148">
        <v>10</v>
      </c>
      <c r="AD148">
        <v>10</v>
      </c>
      <c r="AE148">
        <v>10</v>
      </c>
      <c r="AF148">
        <v>10</v>
      </c>
      <c r="AG148">
        <v>10</v>
      </c>
      <c r="AH148">
        <v>30</v>
      </c>
      <c r="AI148">
        <v>20</v>
      </c>
      <c r="AJ148">
        <v>20</v>
      </c>
      <c r="AK148">
        <v>20</v>
      </c>
      <c r="AL148">
        <v>20</v>
      </c>
      <c r="AM148">
        <v>40</v>
      </c>
      <c r="AN148">
        <v>30</v>
      </c>
      <c r="AO148">
        <v>20</v>
      </c>
      <c r="AP148">
        <v>10</v>
      </c>
      <c r="AQ148">
        <v>10</v>
      </c>
      <c r="AR148">
        <v>10</v>
      </c>
      <c r="AS148">
        <v>10</v>
      </c>
      <c r="AT148">
        <v>10</v>
      </c>
      <c r="AU148">
        <v>20</v>
      </c>
      <c r="AV148">
        <v>10</v>
      </c>
      <c r="AW148">
        <v>40</v>
      </c>
      <c r="AX148">
        <v>50</v>
      </c>
      <c r="AY148">
        <v>50</v>
      </c>
      <c r="AZ148">
        <v>50</v>
      </c>
      <c r="BA148">
        <v>30</v>
      </c>
      <c r="BB148">
        <v>20</v>
      </c>
      <c r="BC148">
        <v>10</v>
      </c>
      <c r="BD148">
        <v>10</v>
      </c>
      <c r="BE148">
        <v>10</v>
      </c>
      <c r="BF148">
        <v>30</v>
      </c>
      <c r="BG148">
        <v>40</v>
      </c>
      <c r="BH148">
        <v>30</v>
      </c>
      <c r="BI148" s="9">
        <f>AVERAGE(keyword_stats[[#This Row],[Searches: Apr 2015]:[Searches: Mar 2016]])</f>
        <v>14.166666666666666</v>
      </c>
      <c r="BJ148" s="9">
        <f>AVERAGE(keyword_stats[[#This Row],[Searches: Apr 2016]:[Searches: Mar 2017]])</f>
        <v>17.5</v>
      </c>
      <c r="BK148" s="9">
        <f>AVERAGE(keyword_stats[[#This Row],[Searches: Apr 2017]:[Searches: Mar 2018]])</f>
        <v>17.5</v>
      </c>
      <c r="BL148" s="9">
        <f>AVERAGE(keyword_stats[[#This Row],[Searches: Apr 2018]:[Searches: Mar 2019]])</f>
        <v>30.833333333333332</v>
      </c>
      <c r="BM148" s="9">
        <f>SUM(keyword_stats[[#This Row],[Searches: Apr 2018]:[Searches: Mar 2019]])</f>
        <v>370</v>
      </c>
      <c r="BN148" s="9">
        <f>keyword_stats[[#This Row],[R1]]-keyword_stats[[#This Row],[R4]]</f>
        <v>16.666666666666664</v>
      </c>
      <c r="BO148" s="9" t="str">
        <f>INDEX('keyword-forecasts'!G:K,MATCH(keyword_stats[[#This Row],[Keyword]],'keyword-forecasts'!K:K,0),1)</f>
        <v>Dwuczęściowy Kostium</v>
      </c>
    </row>
    <row r="149" spans="1:67" x14ac:dyDescent="0.25">
      <c r="A149" t="s">
        <v>257</v>
      </c>
      <c r="B149" t="s">
        <v>15</v>
      </c>
      <c r="D149" s="8">
        <v>10</v>
      </c>
      <c r="E149" t="s">
        <v>17</v>
      </c>
      <c r="F149">
        <v>100</v>
      </c>
      <c r="M149">
        <v>10</v>
      </c>
      <c r="N149">
        <v>10</v>
      </c>
      <c r="O149">
        <v>10</v>
      </c>
      <c r="P149">
        <v>10</v>
      </c>
      <c r="Q149">
        <v>10</v>
      </c>
      <c r="R149">
        <v>10</v>
      </c>
      <c r="S149">
        <v>140</v>
      </c>
      <c r="T149">
        <v>170</v>
      </c>
      <c r="U149">
        <v>40</v>
      </c>
      <c r="V149">
        <v>70</v>
      </c>
      <c r="W149">
        <v>110</v>
      </c>
      <c r="X149">
        <v>50</v>
      </c>
      <c r="Y149">
        <v>20</v>
      </c>
      <c r="Z149">
        <v>20</v>
      </c>
      <c r="AA149">
        <v>20</v>
      </c>
      <c r="AB149">
        <v>40</v>
      </c>
      <c r="AC149">
        <v>10</v>
      </c>
      <c r="AD149">
        <v>10</v>
      </c>
      <c r="AE149">
        <v>10</v>
      </c>
      <c r="AF149">
        <v>10</v>
      </c>
      <c r="AG149">
        <v>10</v>
      </c>
      <c r="AH149">
        <v>10</v>
      </c>
      <c r="AI149">
        <v>10</v>
      </c>
      <c r="AJ149">
        <v>20</v>
      </c>
      <c r="AK149">
        <v>30</v>
      </c>
      <c r="AL149">
        <v>20</v>
      </c>
      <c r="AM149">
        <v>10</v>
      </c>
      <c r="AN149">
        <v>20</v>
      </c>
      <c r="AO149">
        <v>10</v>
      </c>
      <c r="AP149">
        <v>10</v>
      </c>
      <c r="AQ149">
        <v>10</v>
      </c>
      <c r="AR149">
        <v>10</v>
      </c>
      <c r="AS149">
        <v>20</v>
      </c>
      <c r="AT149">
        <v>20</v>
      </c>
      <c r="AU149">
        <v>10</v>
      </c>
      <c r="AV149">
        <v>20</v>
      </c>
      <c r="AW149">
        <v>70</v>
      </c>
      <c r="AX149">
        <v>20</v>
      </c>
      <c r="AY149">
        <v>10</v>
      </c>
      <c r="AZ149">
        <v>10</v>
      </c>
      <c r="BA149">
        <v>10</v>
      </c>
      <c r="BB149">
        <v>10</v>
      </c>
      <c r="BC149">
        <v>10</v>
      </c>
      <c r="BD149">
        <v>10</v>
      </c>
      <c r="BE149">
        <v>10</v>
      </c>
      <c r="BF149">
        <v>10</v>
      </c>
      <c r="BG149">
        <v>10</v>
      </c>
      <c r="BH149">
        <v>10</v>
      </c>
      <c r="BI149" s="9">
        <f>AVERAGE(keyword_stats[[#This Row],[Searches: Apr 2015]:[Searches: Mar 2016]])</f>
        <v>53.333333333333336</v>
      </c>
      <c r="BJ149" s="9">
        <f>AVERAGE(keyword_stats[[#This Row],[Searches: Apr 2016]:[Searches: Mar 2017]])</f>
        <v>15.833333333333334</v>
      </c>
      <c r="BK149" s="9">
        <f>AVERAGE(keyword_stats[[#This Row],[Searches: Apr 2017]:[Searches: Mar 2018]])</f>
        <v>15.833333333333334</v>
      </c>
      <c r="BL149" s="9">
        <f>AVERAGE(keyword_stats[[#This Row],[Searches: Apr 2018]:[Searches: Mar 2019]])</f>
        <v>15.833333333333334</v>
      </c>
      <c r="BM149" s="9">
        <f>SUM(keyword_stats[[#This Row],[Searches: Apr 2018]:[Searches: Mar 2019]])</f>
        <v>190</v>
      </c>
      <c r="BN149" s="9">
        <f>keyword_stats[[#This Row],[R1]]-keyword_stats[[#This Row],[R4]]</f>
        <v>-37.5</v>
      </c>
      <c r="BO149" s="9" t="str">
        <f>INDEX('keyword-forecasts'!G:K,MATCH(keyword_stats[[#This Row],[Keyword]],'keyword-forecasts'!K:K,0),1)</f>
        <v>Dwuczęściowy Kostium</v>
      </c>
    </row>
    <row r="150" spans="1:67" x14ac:dyDescent="0.25">
      <c r="A150" t="s">
        <v>259</v>
      </c>
      <c r="B150" t="s">
        <v>15</v>
      </c>
      <c r="D150" s="8">
        <v>480</v>
      </c>
      <c r="E150" t="s">
        <v>17</v>
      </c>
      <c r="F150">
        <v>100</v>
      </c>
      <c r="G150">
        <v>0.35</v>
      </c>
      <c r="H150">
        <v>1.34</v>
      </c>
      <c r="M150">
        <v>140</v>
      </c>
      <c r="N150">
        <v>170</v>
      </c>
      <c r="O150">
        <v>210</v>
      </c>
      <c r="P150">
        <v>320</v>
      </c>
      <c r="Q150">
        <v>140</v>
      </c>
      <c r="R150">
        <v>10</v>
      </c>
      <c r="S150">
        <v>40</v>
      </c>
      <c r="T150">
        <v>70</v>
      </c>
      <c r="U150">
        <v>70</v>
      </c>
      <c r="V150">
        <v>110</v>
      </c>
      <c r="W150">
        <v>90</v>
      </c>
      <c r="X150">
        <v>140</v>
      </c>
      <c r="Y150">
        <v>210</v>
      </c>
      <c r="Z150">
        <v>260</v>
      </c>
      <c r="AA150">
        <v>390</v>
      </c>
      <c r="AB150">
        <v>480</v>
      </c>
      <c r="AC150">
        <v>210</v>
      </c>
      <c r="AD150">
        <v>140</v>
      </c>
      <c r="AE150">
        <v>110</v>
      </c>
      <c r="AF150">
        <v>90</v>
      </c>
      <c r="AG150">
        <v>70</v>
      </c>
      <c r="AH150">
        <v>140</v>
      </c>
      <c r="AI150">
        <v>170</v>
      </c>
      <c r="AJ150">
        <v>320</v>
      </c>
      <c r="AK150">
        <v>320</v>
      </c>
      <c r="AL150">
        <v>480</v>
      </c>
      <c r="AM150">
        <v>590</v>
      </c>
      <c r="AN150">
        <v>390</v>
      </c>
      <c r="AO150">
        <v>320</v>
      </c>
      <c r="AP150">
        <v>90</v>
      </c>
      <c r="AQ150">
        <v>90</v>
      </c>
      <c r="AR150">
        <v>110</v>
      </c>
      <c r="AS150">
        <v>110</v>
      </c>
      <c r="AT150">
        <v>320</v>
      </c>
      <c r="AU150">
        <v>320</v>
      </c>
      <c r="AV150">
        <v>390</v>
      </c>
      <c r="AW150">
        <v>590</v>
      </c>
      <c r="AX150">
        <v>590</v>
      </c>
      <c r="AY150">
        <v>720</v>
      </c>
      <c r="AZ150">
        <v>880</v>
      </c>
      <c r="BA150">
        <v>590</v>
      </c>
      <c r="BB150">
        <v>170</v>
      </c>
      <c r="BC150">
        <v>170</v>
      </c>
      <c r="BD150">
        <v>90</v>
      </c>
      <c r="BE150">
        <v>110</v>
      </c>
      <c r="BF150">
        <v>390</v>
      </c>
      <c r="BG150">
        <v>590</v>
      </c>
      <c r="BH150">
        <v>480</v>
      </c>
      <c r="BI150" s="9">
        <f>AVERAGE(keyword_stats[[#This Row],[Searches: Apr 2015]:[Searches: Mar 2016]])</f>
        <v>125.83333333333333</v>
      </c>
      <c r="BJ150" s="9">
        <f>AVERAGE(keyword_stats[[#This Row],[Searches: Apr 2016]:[Searches: Mar 2017]])</f>
        <v>215.83333333333334</v>
      </c>
      <c r="BK150" s="9">
        <f>AVERAGE(keyword_stats[[#This Row],[Searches: Apr 2017]:[Searches: Mar 2018]])</f>
        <v>294.16666666666669</v>
      </c>
      <c r="BL150" s="9">
        <f>AVERAGE(keyword_stats[[#This Row],[Searches: Apr 2018]:[Searches: Mar 2019]])</f>
        <v>447.5</v>
      </c>
      <c r="BM150" s="9">
        <f>SUM(keyword_stats[[#This Row],[Searches: Apr 2018]:[Searches: Mar 2019]])</f>
        <v>5370</v>
      </c>
      <c r="BN150" s="9">
        <f>keyword_stats[[#This Row],[R1]]-keyword_stats[[#This Row],[R4]]</f>
        <v>321.66666666666669</v>
      </c>
      <c r="BO150" s="9" t="str">
        <f>INDEX('keyword-forecasts'!G:K,MATCH(keyword_stats[[#This Row],[Keyword]],'keyword-forecasts'!K:K,0),1)</f>
        <v>Dwuczęściowy Strój Kapielowy</v>
      </c>
    </row>
    <row r="151" spans="1:67" x14ac:dyDescent="0.25">
      <c r="A151" t="s">
        <v>260</v>
      </c>
      <c r="B151" t="s">
        <v>15</v>
      </c>
      <c r="D151" s="8">
        <v>40</v>
      </c>
      <c r="E151" t="s">
        <v>17</v>
      </c>
      <c r="F151">
        <v>100</v>
      </c>
      <c r="G151">
        <v>0.32</v>
      </c>
      <c r="H151">
        <v>1.26</v>
      </c>
      <c r="M151">
        <v>40</v>
      </c>
      <c r="N151">
        <v>40</v>
      </c>
      <c r="O151">
        <v>50</v>
      </c>
      <c r="P151">
        <v>50</v>
      </c>
      <c r="Q151">
        <v>30</v>
      </c>
      <c r="R151">
        <v>10</v>
      </c>
      <c r="S151">
        <v>10</v>
      </c>
      <c r="T151">
        <v>20</v>
      </c>
      <c r="U151">
        <v>20</v>
      </c>
      <c r="V151">
        <v>20</v>
      </c>
      <c r="W151">
        <v>20</v>
      </c>
      <c r="X151">
        <v>20</v>
      </c>
      <c r="Y151">
        <v>20</v>
      </c>
      <c r="Z151">
        <v>20</v>
      </c>
      <c r="AA151">
        <v>40</v>
      </c>
      <c r="AB151">
        <v>40</v>
      </c>
      <c r="AC151">
        <v>40</v>
      </c>
      <c r="AD151">
        <v>30</v>
      </c>
      <c r="AE151">
        <v>30</v>
      </c>
      <c r="AF151">
        <v>10</v>
      </c>
      <c r="AG151">
        <v>30</v>
      </c>
      <c r="AH151">
        <v>70</v>
      </c>
      <c r="AI151">
        <v>70</v>
      </c>
      <c r="AJ151">
        <v>40</v>
      </c>
      <c r="AK151">
        <v>20</v>
      </c>
      <c r="AL151">
        <v>40</v>
      </c>
      <c r="AM151">
        <v>90</v>
      </c>
      <c r="AN151">
        <v>140</v>
      </c>
      <c r="AO151">
        <v>50</v>
      </c>
      <c r="AP151">
        <v>20</v>
      </c>
      <c r="AQ151">
        <v>30</v>
      </c>
      <c r="AR151">
        <v>20</v>
      </c>
      <c r="AS151">
        <v>30</v>
      </c>
      <c r="AT151">
        <v>40</v>
      </c>
      <c r="AU151">
        <v>40</v>
      </c>
      <c r="AV151">
        <v>20</v>
      </c>
      <c r="AW151">
        <v>40</v>
      </c>
      <c r="AX151">
        <v>30</v>
      </c>
      <c r="AY151">
        <v>40</v>
      </c>
      <c r="AZ151">
        <v>30</v>
      </c>
      <c r="BA151">
        <v>10</v>
      </c>
      <c r="BB151">
        <v>20</v>
      </c>
      <c r="BC151">
        <v>30</v>
      </c>
      <c r="BD151">
        <v>70</v>
      </c>
      <c r="BE151">
        <v>70</v>
      </c>
      <c r="BF151">
        <v>70</v>
      </c>
      <c r="BG151">
        <v>50</v>
      </c>
      <c r="BH151">
        <v>30</v>
      </c>
      <c r="BI151" s="9">
        <f>AVERAGE(keyword_stats[[#This Row],[Searches: Apr 2015]:[Searches: Mar 2016]])</f>
        <v>27.5</v>
      </c>
      <c r="BJ151" s="9">
        <f>AVERAGE(keyword_stats[[#This Row],[Searches: Apr 2016]:[Searches: Mar 2017]])</f>
        <v>36.666666666666664</v>
      </c>
      <c r="BK151" s="9">
        <f>AVERAGE(keyword_stats[[#This Row],[Searches: Apr 2017]:[Searches: Mar 2018]])</f>
        <v>45</v>
      </c>
      <c r="BL151" s="9">
        <f>AVERAGE(keyword_stats[[#This Row],[Searches: Apr 2018]:[Searches: Mar 2019]])</f>
        <v>40.833333333333336</v>
      </c>
      <c r="BM151" s="9">
        <f>SUM(keyword_stats[[#This Row],[Searches: Apr 2018]:[Searches: Mar 2019]])</f>
        <v>490</v>
      </c>
      <c r="BN151" s="9">
        <f>keyword_stats[[#This Row],[R1]]-keyword_stats[[#This Row],[R4]]</f>
        <v>13.333333333333336</v>
      </c>
      <c r="BO151" s="9" t="str">
        <f>INDEX('keyword-forecasts'!G:K,MATCH(keyword_stats[[#This Row],[Keyword]],'keyword-forecasts'!K:K,0),1)</f>
        <v>Kąpielowy Sportowy Dwuczesciowy</v>
      </c>
    </row>
    <row r="152" spans="1:67" x14ac:dyDescent="0.25">
      <c r="A152" t="s">
        <v>261</v>
      </c>
      <c r="B152" t="s">
        <v>15</v>
      </c>
      <c r="D152" s="8">
        <v>10</v>
      </c>
      <c r="E152" t="s">
        <v>17</v>
      </c>
      <c r="F152">
        <v>76</v>
      </c>
      <c r="M152">
        <v>10</v>
      </c>
      <c r="N152">
        <v>10</v>
      </c>
      <c r="O152">
        <v>10</v>
      </c>
      <c r="P152">
        <v>10</v>
      </c>
      <c r="Q152">
        <v>10</v>
      </c>
      <c r="R152">
        <v>0</v>
      </c>
      <c r="S152">
        <v>10</v>
      </c>
      <c r="T152">
        <v>10</v>
      </c>
      <c r="U152">
        <v>0</v>
      </c>
      <c r="V152">
        <v>10</v>
      </c>
      <c r="W152">
        <v>10</v>
      </c>
      <c r="X152">
        <v>10</v>
      </c>
      <c r="Y152">
        <v>10</v>
      </c>
      <c r="Z152">
        <v>10</v>
      </c>
      <c r="AA152">
        <v>10</v>
      </c>
      <c r="AB152">
        <v>10</v>
      </c>
      <c r="AC152">
        <v>10</v>
      </c>
      <c r="AD152">
        <v>0</v>
      </c>
      <c r="AE152">
        <v>0</v>
      </c>
      <c r="AF152">
        <v>10</v>
      </c>
      <c r="AG152">
        <v>0</v>
      </c>
      <c r="AH152">
        <v>10</v>
      </c>
      <c r="AI152">
        <v>10</v>
      </c>
      <c r="AJ152">
        <v>10</v>
      </c>
      <c r="AK152">
        <v>10</v>
      </c>
      <c r="AL152">
        <v>10</v>
      </c>
      <c r="AM152">
        <v>10</v>
      </c>
      <c r="AN152">
        <v>10</v>
      </c>
      <c r="AO152">
        <v>10</v>
      </c>
      <c r="AP152">
        <v>10</v>
      </c>
      <c r="AQ152">
        <v>0</v>
      </c>
      <c r="AR152">
        <v>10</v>
      </c>
      <c r="AS152">
        <v>10</v>
      </c>
      <c r="AT152">
        <v>10</v>
      </c>
      <c r="AU152">
        <v>10</v>
      </c>
      <c r="AV152">
        <v>10</v>
      </c>
      <c r="AW152">
        <v>10</v>
      </c>
      <c r="AX152">
        <v>10</v>
      </c>
      <c r="AY152">
        <v>30</v>
      </c>
      <c r="AZ152">
        <v>40</v>
      </c>
      <c r="BA152">
        <v>10</v>
      </c>
      <c r="BB152">
        <v>10</v>
      </c>
      <c r="BC152">
        <v>10</v>
      </c>
      <c r="BD152">
        <v>10</v>
      </c>
      <c r="BE152">
        <v>10</v>
      </c>
      <c r="BF152">
        <v>10</v>
      </c>
      <c r="BG152">
        <v>10</v>
      </c>
      <c r="BH152">
        <v>10</v>
      </c>
      <c r="BI152" s="9">
        <f>AVERAGE(keyword_stats[[#This Row],[Searches: Apr 2015]:[Searches: Mar 2016]])</f>
        <v>8.3333333333333339</v>
      </c>
      <c r="BJ152" s="9">
        <f>AVERAGE(keyword_stats[[#This Row],[Searches: Apr 2016]:[Searches: Mar 2017]])</f>
        <v>7.5</v>
      </c>
      <c r="BK152" s="9">
        <f>AVERAGE(keyword_stats[[#This Row],[Searches: Apr 2017]:[Searches: Mar 2018]])</f>
        <v>9.1666666666666661</v>
      </c>
      <c r="BL152" s="9">
        <f>AVERAGE(keyword_stats[[#This Row],[Searches: Apr 2018]:[Searches: Mar 2019]])</f>
        <v>14.166666666666666</v>
      </c>
      <c r="BM152" s="9">
        <f>SUM(keyword_stats[[#This Row],[Searches: Apr 2018]:[Searches: Mar 2019]])</f>
        <v>170</v>
      </c>
      <c r="BN152" s="9">
        <f>keyword_stats[[#This Row],[R1]]-keyword_stats[[#This Row],[R4]]</f>
        <v>5.8333333333333321</v>
      </c>
      <c r="BO152" s="9" t="str">
        <f>INDEX('keyword-forecasts'!G:K,MATCH(keyword_stats[[#This Row],[Keyword]],'keyword-forecasts'!K:K,0),1)</f>
        <v>Dwuczęściowy Strój Kapielowy</v>
      </c>
    </row>
    <row r="153" spans="1:67" x14ac:dyDescent="0.25">
      <c r="A153" t="s">
        <v>263</v>
      </c>
      <c r="B153" t="s">
        <v>15</v>
      </c>
      <c r="D153" s="8">
        <v>70</v>
      </c>
      <c r="E153" t="s">
        <v>17</v>
      </c>
      <c r="F153">
        <v>99</v>
      </c>
      <c r="G153">
        <v>0.39</v>
      </c>
      <c r="H153">
        <v>1.62</v>
      </c>
      <c r="M153">
        <v>30</v>
      </c>
      <c r="N153">
        <v>30</v>
      </c>
      <c r="O153">
        <v>50</v>
      </c>
      <c r="P153">
        <v>40</v>
      </c>
      <c r="Q153">
        <v>50</v>
      </c>
      <c r="R153">
        <v>20</v>
      </c>
      <c r="S153">
        <v>20</v>
      </c>
      <c r="T153">
        <v>20</v>
      </c>
      <c r="U153">
        <v>20</v>
      </c>
      <c r="V153">
        <v>30</v>
      </c>
      <c r="W153">
        <v>30</v>
      </c>
      <c r="X153">
        <v>30</v>
      </c>
      <c r="Y153">
        <v>20</v>
      </c>
      <c r="Z153">
        <v>30</v>
      </c>
      <c r="AA153">
        <v>50</v>
      </c>
      <c r="AB153">
        <v>90</v>
      </c>
      <c r="AC153">
        <v>40</v>
      </c>
      <c r="AD153">
        <v>10</v>
      </c>
      <c r="AE153">
        <v>20</v>
      </c>
      <c r="AF153">
        <v>20</v>
      </c>
      <c r="AG153">
        <v>20</v>
      </c>
      <c r="AH153">
        <v>30</v>
      </c>
      <c r="AI153">
        <v>40</v>
      </c>
      <c r="AJ153">
        <v>50</v>
      </c>
      <c r="AK153">
        <v>50</v>
      </c>
      <c r="AL153">
        <v>70</v>
      </c>
      <c r="AM153">
        <v>70</v>
      </c>
      <c r="AN153">
        <v>90</v>
      </c>
      <c r="AO153">
        <v>70</v>
      </c>
      <c r="AP153">
        <v>40</v>
      </c>
      <c r="AQ153">
        <v>40</v>
      </c>
      <c r="AR153">
        <v>30</v>
      </c>
      <c r="AS153">
        <v>30</v>
      </c>
      <c r="AT153">
        <v>50</v>
      </c>
      <c r="AU153">
        <v>50</v>
      </c>
      <c r="AV153">
        <v>50</v>
      </c>
      <c r="AW153">
        <v>40</v>
      </c>
      <c r="AX153">
        <v>70</v>
      </c>
      <c r="AY153">
        <v>110</v>
      </c>
      <c r="AZ153">
        <v>170</v>
      </c>
      <c r="BA153">
        <v>70</v>
      </c>
      <c r="BB153">
        <v>40</v>
      </c>
      <c r="BC153">
        <v>50</v>
      </c>
      <c r="BD153">
        <v>70</v>
      </c>
      <c r="BE153">
        <v>70</v>
      </c>
      <c r="BF153">
        <v>70</v>
      </c>
      <c r="BG153">
        <v>70</v>
      </c>
      <c r="BH153">
        <v>110</v>
      </c>
      <c r="BI153" s="9">
        <f>AVERAGE(keyword_stats[[#This Row],[Searches: Apr 2015]:[Searches: Mar 2016]])</f>
        <v>30.833333333333332</v>
      </c>
      <c r="BJ153" s="9">
        <f>AVERAGE(keyword_stats[[#This Row],[Searches: Apr 2016]:[Searches: Mar 2017]])</f>
        <v>35</v>
      </c>
      <c r="BK153" s="9">
        <f>AVERAGE(keyword_stats[[#This Row],[Searches: Apr 2017]:[Searches: Mar 2018]])</f>
        <v>53.333333333333336</v>
      </c>
      <c r="BL153" s="9">
        <f>AVERAGE(keyword_stats[[#This Row],[Searches: Apr 2018]:[Searches: Mar 2019]])</f>
        <v>78.333333333333329</v>
      </c>
      <c r="BM153" s="9">
        <f>SUM(keyword_stats[[#This Row],[Searches: Apr 2018]:[Searches: Mar 2019]])</f>
        <v>940</v>
      </c>
      <c r="BN153" s="9">
        <f>keyword_stats[[#This Row],[R1]]-keyword_stats[[#This Row],[R4]]</f>
        <v>47.5</v>
      </c>
      <c r="BO153" s="9" t="str">
        <f>INDEX('keyword-forecasts'!G:K,MATCH(keyword_stats[[#This Row],[Keyword]],'keyword-forecasts'!K:K,0),1)</f>
        <v>Stroje Kąpielowe</v>
      </c>
    </row>
    <row r="154" spans="1:67" x14ac:dyDescent="0.25">
      <c r="A154" t="s">
        <v>262</v>
      </c>
      <c r="B154" t="s">
        <v>15</v>
      </c>
      <c r="D154" s="8">
        <v>140</v>
      </c>
      <c r="E154" t="s">
        <v>18</v>
      </c>
      <c r="F154">
        <v>5</v>
      </c>
      <c r="G154">
        <v>0.88</v>
      </c>
      <c r="H154">
        <v>15.92</v>
      </c>
      <c r="M154">
        <v>210</v>
      </c>
      <c r="N154">
        <v>260</v>
      </c>
      <c r="O154">
        <v>260</v>
      </c>
      <c r="P154">
        <v>210</v>
      </c>
      <c r="Q154">
        <v>210</v>
      </c>
      <c r="R154">
        <v>110</v>
      </c>
      <c r="S154">
        <v>210</v>
      </c>
      <c r="T154">
        <v>260</v>
      </c>
      <c r="U154">
        <v>210</v>
      </c>
      <c r="V154">
        <v>390</v>
      </c>
      <c r="W154">
        <v>390</v>
      </c>
      <c r="X154">
        <v>260</v>
      </c>
      <c r="Y154">
        <v>170</v>
      </c>
      <c r="Z154">
        <v>170</v>
      </c>
      <c r="AA154">
        <v>390</v>
      </c>
      <c r="AB154">
        <v>210</v>
      </c>
      <c r="AC154">
        <v>210</v>
      </c>
      <c r="AD154">
        <v>210</v>
      </c>
      <c r="AE154">
        <v>210</v>
      </c>
      <c r="AF154">
        <v>140</v>
      </c>
      <c r="AG154">
        <v>140</v>
      </c>
      <c r="AH154">
        <v>170</v>
      </c>
      <c r="AI154">
        <v>170</v>
      </c>
      <c r="AJ154">
        <v>170</v>
      </c>
      <c r="AK154">
        <v>210</v>
      </c>
      <c r="AL154">
        <v>170</v>
      </c>
      <c r="AM154">
        <v>170</v>
      </c>
      <c r="AN154">
        <v>140</v>
      </c>
      <c r="AO154">
        <v>110</v>
      </c>
      <c r="AP154">
        <v>140</v>
      </c>
      <c r="AQ154">
        <v>110</v>
      </c>
      <c r="AR154">
        <v>140</v>
      </c>
      <c r="AS154">
        <v>90</v>
      </c>
      <c r="AT154">
        <v>210</v>
      </c>
      <c r="AU154">
        <v>140</v>
      </c>
      <c r="AV154">
        <v>140</v>
      </c>
      <c r="AW154">
        <v>110</v>
      </c>
      <c r="AX154">
        <v>140</v>
      </c>
      <c r="AY154">
        <v>140</v>
      </c>
      <c r="AZ154">
        <v>170</v>
      </c>
      <c r="BA154">
        <v>140</v>
      </c>
      <c r="BB154">
        <v>110</v>
      </c>
      <c r="BC154">
        <v>110</v>
      </c>
      <c r="BD154">
        <v>110</v>
      </c>
      <c r="BE154">
        <v>110</v>
      </c>
      <c r="BF154">
        <v>140</v>
      </c>
      <c r="BG154">
        <v>140</v>
      </c>
      <c r="BH154">
        <v>140</v>
      </c>
      <c r="BI154" s="9">
        <f>AVERAGE(keyword_stats[[#This Row],[Searches: Apr 2015]:[Searches: Mar 2016]])</f>
        <v>248.33333333333334</v>
      </c>
      <c r="BJ154" s="9">
        <f>AVERAGE(keyword_stats[[#This Row],[Searches: Apr 2016]:[Searches: Mar 2017]])</f>
        <v>196.66666666666666</v>
      </c>
      <c r="BK154" s="9">
        <f>AVERAGE(keyword_stats[[#This Row],[Searches: Apr 2017]:[Searches: Mar 2018]])</f>
        <v>147.5</v>
      </c>
      <c r="BL154" s="9">
        <f>AVERAGE(keyword_stats[[#This Row],[Searches: Apr 2018]:[Searches: Mar 2019]])</f>
        <v>130</v>
      </c>
      <c r="BM154" s="9">
        <f>SUM(keyword_stats[[#This Row],[Searches: Apr 2018]:[Searches: Mar 2019]])</f>
        <v>1560</v>
      </c>
      <c r="BN154" s="9">
        <f>keyword_stats[[#This Row],[R1]]-keyword_stats[[#This Row],[R4]]</f>
        <v>-118.33333333333334</v>
      </c>
      <c r="BO154" s="9" t="str">
        <f>INDEX('keyword-forecasts'!G:K,MATCH(keyword_stats[[#This Row],[Keyword]],'keyword-forecasts'!K:K,0),1)</f>
        <v>Kąpielowych</v>
      </c>
    </row>
    <row r="155" spans="1:67" x14ac:dyDescent="0.25">
      <c r="A155" t="s">
        <v>269</v>
      </c>
      <c r="B155" t="s">
        <v>15</v>
      </c>
      <c r="D155" s="8">
        <v>4400</v>
      </c>
      <c r="E155" t="s">
        <v>16</v>
      </c>
      <c r="F155">
        <v>45</v>
      </c>
      <c r="G155">
        <v>0.79</v>
      </c>
      <c r="H155">
        <v>3.48</v>
      </c>
      <c r="M155">
        <v>5400</v>
      </c>
      <c r="N155">
        <v>4400</v>
      </c>
      <c r="O155">
        <v>5400</v>
      </c>
      <c r="P155">
        <v>4400</v>
      </c>
      <c r="Q155">
        <v>4400</v>
      </c>
      <c r="R155">
        <v>5400</v>
      </c>
      <c r="S155">
        <v>3600</v>
      </c>
      <c r="T155">
        <v>4400</v>
      </c>
      <c r="U155">
        <v>4400</v>
      </c>
      <c r="V155">
        <v>4400</v>
      </c>
      <c r="W155">
        <v>4400</v>
      </c>
      <c r="X155">
        <v>5400</v>
      </c>
      <c r="Y155">
        <v>5400</v>
      </c>
      <c r="Z155">
        <v>4400</v>
      </c>
      <c r="AA155">
        <v>5400</v>
      </c>
      <c r="AB155">
        <v>5400</v>
      </c>
      <c r="AC155">
        <v>4400</v>
      </c>
      <c r="AD155">
        <v>4400</v>
      </c>
      <c r="AE155">
        <v>5400</v>
      </c>
      <c r="AF155">
        <v>5400</v>
      </c>
      <c r="AG155">
        <v>5400</v>
      </c>
      <c r="AH155">
        <v>4400</v>
      </c>
      <c r="AI155">
        <v>4400</v>
      </c>
      <c r="AJ155">
        <v>5400</v>
      </c>
      <c r="AK155">
        <v>4400</v>
      </c>
      <c r="AL155">
        <v>4400</v>
      </c>
      <c r="AM155">
        <v>5400</v>
      </c>
      <c r="AN155">
        <v>5400</v>
      </c>
      <c r="AO155">
        <v>4400</v>
      </c>
      <c r="AP155">
        <v>4400</v>
      </c>
      <c r="AQ155">
        <v>3600</v>
      </c>
      <c r="AR155">
        <v>5400</v>
      </c>
      <c r="AS155">
        <v>4400</v>
      </c>
      <c r="AT155">
        <v>4400</v>
      </c>
      <c r="AU155">
        <v>3600</v>
      </c>
      <c r="AV155">
        <v>3600</v>
      </c>
      <c r="AW155">
        <v>5400</v>
      </c>
      <c r="AX155">
        <v>4400</v>
      </c>
      <c r="AY155">
        <v>4400</v>
      </c>
      <c r="AZ155">
        <v>5400</v>
      </c>
      <c r="BA155">
        <v>4400</v>
      </c>
      <c r="BB155">
        <v>4400</v>
      </c>
      <c r="BC155">
        <v>3600</v>
      </c>
      <c r="BD155">
        <v>5400</v>
      </c>
      <c r="BE155">
        <v>4400</v>
      </c>
      <c r="BF155">
        <v>4400</v>
      </c>
      <c r="BG155">
        <v>4400</v>
      </c>
      <c r="BH155">
        <v>4400</v>
      </c>
      <c r="BI155" s="9">
        <f>AVERAGE(keyword_stats[[#This Row],[Searches: Apr 2015]:[Searches: Mar 2016]])</f>
        <v>4666.666666666667</v>
      </c>
      <c r="BJ155" s="9">
        <f>AVERAGE(keyword_stats[[#This Row],[Searches: Apr 2016]:[Searches: Mar 2017]])</f>
        <v>4983.333333333333</v>
      </c>
      <c r="BK155" s="9">
        <f>AVERAGE(keyword_stats[[#This Row],[Searches: Apr 2017]:[Searches: Mar 2018]])</f>
        <v>4450</v>
      </c>
      <c r="BL155" s="9">
        <f>AVERAGE(keyword_stats[[#This Row],[Searches: Apr 2018]:[Searches: Mar 2019]])</f>
        <v>4583.333333333333</v>
      </c>
      <c r="BM155" s="9">
        <f>SUM(keyword_stats[[#This Row],[Searches: Apr 2018]:[Searches: Mar 2019]])</f>
        <v>55000</v>
      </c>
      <c r="BN155" s="9">
        <f>keyword_stats[[#This Row],[R1]]-keyword_stats[[#This Row],[R4]]</f>
        <v>-83.33333333333394</v>
      </c>
      <c r="BO155" s="9" t="str">
        <f>INDEX('keyword-forecasts'!G:K,MATCH(keyword_stats[[#This Row],[Keyword]],'keyword-forecasts'!K:K,0),1)</f>
        <v>Niezgrupowane słowa kluczowe</v>
      </c>
    </row>
    <row r="156" spans="1:67" x14ac:dyDescent="0.25">
      <c r="A156" t="s">
        <v>270</v>
      </c>
      <c r="B156" t="s">
        <v>15</v>
      </c>
      <c r="D156" s="8">
        <v>70</v>
      </c>
      <c r="E156" t="s">
        <v>17</v>
      </c>
      <c r="F156">
        <v>100</v>
      </c>
      <c r="G156">
        <v>0.93</v>
      </c>
      <c r="H156">
        <v>2.5499999999999998</v>
      </c>
      <c r="M156">
        <v>110</v>
      </c>
      <c r="N156">
        <v>110</v>
      </c>
      <c r="O156">
        <v>90</v>
      </c>
      <c r="P156">
        <v>90</v>
      </c>
      <c r="Q156">
        <v>70</v>
      </c>
      <c r="R156">
        <v>40</v>
      </c>
      <c r="S156">
        <v>10</v>
      </c>
      <c r="T156">
        <v>20</v>
      </c>
      <c r="U156">
        <v>10</v>
      </c>
      <c r="V156">
        <v>50</v>
      </c>
      <c r="W156">
        <v>70</v>
      </c>
      <c r="X156">
        <v>70</v>
      </c>
      <c r="Y156">
        <v>70</v>
      </c>
      <c r="Z156">
        <v>90</v>
      </c>
      <c r="AA156">
        <v>70</v>
      </c>
      <c r="AB156">
        <v>90</v>
      </c>
      <c r="AC156">
        <v>50</v>
      </c>
      <c r="AD156">
        <v>30</v>
      </c>
      <c r="AE156">
        <v>30</v>
      </c>
      <c r="AF156">
        <v>10</v>
      </c>
      <c r="AG156">
        <v>10</v>
      </c>
      <c r="AH156">
        <v>50</v>
      </c>
      <c r="AI156">
        <v>50</v>
      </c>
      <c r="AJ156">
        <v>40</v>
      </c>
      <c r="AK156">
        <v>50</v>
      </c>
      <c r="AL156">
        <v>110</v>
      </c>
      <c r="AM156">
        <v>110</v>
      </c>
      <c r="AN156">
        <v>90</v>
      </c>
      <c r="AO156">
        <v>50</v>
      </c>
      <c r="AP156">
        <v>30</v>
      </c>
      <c r="AQ156">
        <v>10</v>
      </c>
      <c r="AR156">
        <v>10</v>
      </c>
      <c r="AS156">
        <v>20</v>
      </c>
      <c r="AT156">
        <v>50</v>
      </c>
      <c r="AU156">
        <v>50</v>
      </c>
      <c r="AV156">
        <v>70</v>
      </c>
      <c r="AW156">
        <v>70</v>
      </c>
      <c r="AX156">
        <v>90</v>
      </c>
      <c r="AY156">
        <v>140</v>
      </c>
      <c r="AZ156">
        <v>90</v>
      </c>
      <c r="BA156">
        <v>70</v>
      </c>
      <c r="BB156">
        <v>30</v>
      </c>
      <c r="BC156">
        <v>30</v>
      </c>
      <c r="BD156">
        <v>40</v>
      </c>
      <c r="BE156">
        <v>40</v>
      </c>
      <c r="BF156">
        <v>90</v>
      </c>
      <c r="BG156">
        <v>90</v>
      </c>
      <c r="BH156">
        <v>90</v>
      </c>
      <c r="BI156" s="9">
        <f>AVERAGE(keyword_stats[[#This Row],[Searches: Apr 2015]:[Searches: Mar 2016]])</f>
        <v>61.666666666666664</v>
      </c>
      <c r="BJ156" s="9">
        <f>AVERAGE(keyword_stats[[#This Row],[Searches: Apr 2016]:[Searches: Mar 2017]])</f>
        <v>49.166666666666664</v>
      </c>
      <c r="BK156" s="9">
        <f>AVERAGE(keyword_stats[[#This Row],[Searches: Apr 2017]:[Searches: Mar 2018]])</f>
        <v>54.166666666666664</v>
      </c>
      <c r="BL156" s="9">
        <f>AVERAGE(keyword_stats[[#This Row],[Searches: Apr 2018]:[Searches: Mar 2019]])</f>
        <v>72.5</v>
      </c>
      <c r="BM156" s="9">
        <f>SUM(keyword_stats[[#This Row],[Searches: Apr 2018]:[Searches: Mar 2019]])</f>
        <v>870</v>
      </c>
      <c r="BN156" s="9">
        <f>keyword_stats[[#This Row],[R1]]-keyword_stats[[#This Row],[R4]]</f>
        <v>10.833333333333336</v>
      </c>
      <c r="BO156" s="9" t="str">
        <f>INDEX('keyword-forecasts'!G:K,MATCH(keyword_stats[[#This Row],[Keyword]],'keyword-forecasts'!K:K,0),1)</f>
        <v>Kostiumy Kąpielowe</v>
      </c>
    </row>
    <row r="157" spans="1:67" x14ac:dyDescent="0.25">
      <c r="A157" t="s">
        <v>271</v>
      </c>
      <c r="B157" t="s">
        <v>15</v>
      </c>
      <c r="D157" s="8">
        <v>210</v>
      </c>
      <c r="E157" t="s">
        <v>17</v>
      </c>
      <c r="F157">
        <v>100</v>
      </c>
      <c r="G157">
        <v>0.77</v>
      </c>
      <c r="H157">
        <v>2.13</v>
      </c>
      <c r="M157">
        <v>260</v>
      </c>
      <c r="N157">
        <v>320</v>
      </c>
      <c r="O157">
        <v>390</v>
      </c>
      <c r="P157">
        <v>390</v>
      </c>
      <c r="Q157">
        <v>320</v>
      </c>
      <c r="R157">
        <v>170</v>
      </c>
      <c r="S157">
        <v>70</v>
      </c>
      <c r="T157">
        <v>90</v>
      </c>
      <c r="U157">
        <v>50</v>
      </c>
      <c r="V157">
        <v>170</v>
      </c>
      <c r="W157">
        <v>210</v>
      </c>
      <c r="X157">
        <v>260</v>
      </c>
      <c r="Y157">
        <v>260</v>
      </c>
      <c r="Z157">
        <v>320</v>
      </c>
      <c r="AA157">
        <v>480</v>
      </c>
      <c r="AB157">
        <v>390</v>
      </c>
      <c r="AC157">
        <v>210</v>
      </c>
      <c r="AD157">
        <v>90</v>
      </c>
      <c r="AE157">
        <v>90</v>
      </c>
      <c r="AF157">
        <v>90</v>
      </c>
      <c r="AG157">
        <v>110</v>
      </c>
      <c r="AH157">
        <v>210</v>
      </c>
      <c r="AI157">
        <v>210</v>
      </c>
      <c r="AJ157">
        <v>320</v>
      </c>
      <c r="AK157">
        <v>260</v>
      </c>
      <c r="AL157">
        <v>390</v>
      </c>
      <c r="AM157">
        <v>390</v>
      </c>
      <c r="AN157">
        <v>480</v>
      </c>
      <c r="AO157">
        <v>320</v>
      </c>
      <c r="AP157">
        <v>70</v>
      </c>
      <c r="AQ157">
        <v>90</v>
      </c>
      <c r="AR157">
        <v>90</v>
      </c>
      <c r="AS157">
        <v>90</v>
      </c>
      <c r="AT157">
        <v>260</v>
      </c>
      <c r="AU157">
        <v>110</v>
      </c>
      <c r="AV157">
        <v>110</v>
      </c>
      <c r="AW157">
        <v>170</v>
      </c>
      <c r="AX157">
        <v>260</v>
      </c>
      <c r="AY157">
        <v>260</v>
      </c>
      <c r="AZ157">
        <v>320</v>
      </c>
      <c r="BA157">
        <v>390</v>
      </c>
      <c r="BB157">
        <v>70</v>
      </c>
      <c r="BC157">
        <v>70</v>
      </c>
      <c r="BD157">
        <v>110</v>
      </c>
      <c r="BE157">
        <v>210</v>
      </c>
      <c r="BF157">
        <v>260</v>
      </c>
      <c r="BG157">
        <v>260</v>
      </c>
      <c r="BH157">
        <v>320</v>
      </c>
      <c r="BI157" s="9">
        <f>AVERAGE(keyword_stats[[#This Row],[Searches: Apr 2015]:[Searches: Mar 2016]])</f>
        <v>225</v>
      </c>
      <c r="BJ157" s="9">
        <f>AVERAGE(keyword_stats[[#This Row],[Searches: Apr 2016]:[Searches: Mar 2017]])</f>
        <v>231.66666666666666</v>
      </c>
      <c r="BK157" s="9">
        <f>AVERAGE(keyword_stats[[#This Row],[Searches: Apr 2017]:[Searches: Mar 2018]])</f>
        <v>221.66666666666666</v>
      </c>
      <c r="BL157" s="9">
        <f>AVERAGE(keyword_stats[[#This Row],[Searches: Apr 2018]:[Searches: Mar 2019]])</f>
        <v>225</v>
      </c>
      <c r="BM157" s="9">
        <f>SUM(keyword_stats[[#This Row],[Searches: Apr 2018]:[Searches: Mar 2019]])</f>
        <v>2700</v>
      </c>
      <c r="BN157" s="9">
        <f>keyword_stats[[#This Row],[R1]]-keyword_stats[[#This Row],[R4]]</f>
        <v>0</v>
      </c>
      <c r="BO157" s="9" t="str">
        <f>INDEX('keyword-forecasts'!G:K,MATCH(keyword_stats[[#This Row],[Keyword]],'keyword-forecasts'!K:K,0),1)</f>
        <v>Stroje Kąpielowe</v>
      </c>
    </row>
    <row r="158" spans="1:67" x14ac:dyDescent="0.25">
      <c r="A158" t="s">
        <v>272</v>
      </c>
      <c r="B158" t="s">
        <v>15</v>
      </c>
      <c r="D158" s="8">
        <v>40</v>
      </c>
      <c r="E158" t="s">
        <v>17</v>
      </c>
      <c r="F158">
        <v>100</v>
      </c>
      <c r="G158">
        <v>0.73</v>
      </c>
      <c r="H158">
        <v>2.23</v>
      </c>
      <c r="M158">
        <v>30</v>
      </c>
      <c r="N158">
        <v>70</v>
      </c>
      <c r="O158">
        <v>30</v>
      </c>
      <c r="P158">
        <v>90</v>
      </c>
      <c r="Q158">
        <v>40</v>
      </c>
      <c r="R158">
        <v>30</v>
      </c>
      <c r="S158">
        <v>10</v>
      </c>
      <c r="T158">
        <v>20</v>
      </c>
      <c r="U158">
        <v>10</v>
      </c>
      <c r="V158">
        <v>50</v>
      </c>
      <c r="W158">
        <v>50</v>
      </c>
      <c r="X158">
        <v>40</v>
      </c>
      <c r="Y158">
        <v>20</v>
      </c>
      <c r="Z158">
        <v>70</v>
      </c>
      <c r="AA158">
        <v>40</v>
      </c>
      <c r="AB158">
        <v>30</v>
      </c>
      <c r="AC158">
        <v>50</v>
      </c>
      <c r="AD158">
        <v>20</v>
      </c>
      <c r="AE158">
        <v>10</v>
      </c>
      <c r="AF158">
        <v>30</v>
      </c>
      <c r="AG158">
        <v>10</v>
      </c>
      <c r="AH158">
        <v>20</v>
      </c>
      <c r="AI158">
        <v>40</v>
      </c>
      <c r="AJ158">
        <v>70</v>
      </c>
      <c r="AK158">
        <v>30</v>
      </c>
      <c r="AL158">
        <v>50</v>
      </c>
      <c r="AM158">
        <v>50</v>
      </c>
      <c r="AN158">
        <v>90</v>
      </c>
      <c r="AO158">
        <v>50</v>
      </c>
      <c r="AP158">
        <v>20</v>
      </c>
      <c r="AQ158">
        <v>20</v>
      </c>
      <c r="AR158">
        <v>20</v>
      </c>
      <c r="AS158">
        <v>20</v>
      </c>
      <c r="AT158">
        <v>50</v>
      </c>
      <c r="AU158">
        <v>30</v>
      </c>
      <c r="AV158">
        <v>20</v>
      </c>
      <c r="AW158">
        <v>50</v>
      </c>
      <c r="AX158">
        <v>90</v>
      </c>
      <c r="AY158">
        <v>50</v>
      </c>
      <c r="AZ158">
        <v>50</v>
      </c>
      <c r="BA158">
        <v>20</v>
      </c>
      <c r="BB158">
        <v>10</v>
      </c>
      <c r="BC158">
        <v>20</v>
      </c>
      <c r="BD158">
        <v>40</v>
      </c>
      <c r="BE158">
        <v>40</v>
      </c>
      <c r="BF158">
        <v>50</v>
      </c>
      <c r="BG158">
        <v>40</v>
      </c>
      <c r="BH158">
        <v>30</v>
      </c>
      <c r="BI158" s="9">
        <f>AVERAGE(keyword_stats[[#This Row],[Searches: Apr 2015]:[Searches: Mar 2016]])</f>
        <v>39.166666666666664</v>
      </c>
      <c r="BJ158" s="9">
        <f>AVERAGE(keyword_stats[[#This Row],[Searches: Apr 2016]:[Searches: Mar 2017]])</f>
        <v>34.166666666666664</v>
      </c>
      <c r="BK158" s="9">
        <f>AVERAGE(keyword_stats[[#This Row],[Searches: Apr 2017]:[Searches: Mar 2018]])</f>
        <v>37.5</v>
      </c>
      <c r="BL158" s="9">
        <f>AVERAGE(keyword_stats[[#This Row],[Searches: Apr 2018]:[Searches: Mar 2019]])</f>
        <v>40.833333333333336</v>
      </c>
      <c r="BM158" s="9">
        <f>SUM(keyword_stats[[#This Row],[Searches: Apr 2018]:[Searches: Mar 2019]])</f>
        <v>490</v>
      </c>
      <c r="BN158" s="9">
        <f>keyword_stats[[#This Row],[R1]]-keyword_stats[[#This Row],[R4]]</f>
        <v>1.6666666666666714</v>
      </c>
      <c r="BO158" s="9" t="str">
        <f>INDEX('keyword-forecasts'!G:K,MATCH(keyword_stats[[#This Row],[Keyword]],'keyword-forecasts'!K:K,0),1)</f>
        <v>Stroje Jednoczęściowe</v>
      </c>
    </row>
    <row r="159" spans="1:67" x14ac:dyDescent="0.25">
      <c r="A159" t="s">
        <v>273</v>
      </c>
      <c r="B159" t="s">
        <v>15</v>
      </c>
      <c r="D159" s="8">
        <v>70</v>
      </c>
      <c r="E159" t="s">
        <v>17</v>
      </c>
      <c r="F159">
        <v>100</v>
      </c>
      <c r="G159">
        <v>0.32</v>
      </c>
      <c r="H159">
        <v>0.83</v>
      </c>
      <c r="M159">
        <v>50</v>
      </c>
      <c r="N159">
        <v>50</v>
      </c>
      <c r="O159">
        <v>50</v>
      </c>
      <c r="P159">
        <v>50</v>
      </c>
      <c r="Q159">
        <v>70</v>
      </c>
      <c r="R159">
        <v>50</v>
      </c>
      <c r="S159">
        <v>50</v>
      </c>
      <c r="T159">
        <v>90</v>
      </c>
      <c r="U159">
        <v>110</v>
      </c>
      <c r="V159">
        <v>110</v>
      </c>
      <c r="W159">
        <v>170</v>
      </c>
      <c r="X159">
        <v>90</v>
      </c>
      <c r="Y159">
        <v>50</v>
      </c>
      <c r="Z159">
        <v>40</v>
      </c>
      <c r="AA159">
        <v>50</v>
      </c>
      <c r="AB159">
        <v>90</v>
      </c>
      <c r="AC159">
        <v>70</v>
      </c>
      <c r="AD159">
        <v>90</v>
      </c>
      <c r="AE159">
        <v>90</v>
      </c>
      <c r="AF159">
        <v>140</v>
      </c>
      <c r="AG159">
        <v>170</v>
      </c>
      <c r="AH159">
        <v>140</v>
      </c>
      <c r="AI159">
        <v>140</v>
      </c>
      <c r="AJ159">
        <v>140</v>
      </c>
      <c r="AK159">
        <v>140</v>
      </c>
      <c r="AL159">
        <v>110</v>
      </c>
      <c r="AM159">
        <v>110</v>
      </c>
      <c r="AN159">
        <v>110</v>
      </c>
      <c r="AO159">
        <v>90</v>
      </c>
      <c r="AP159">
        <v>70</v>
      </c>
      <c r="AQ159">
        <v>110</v>
      </c>
      <c r="AR159">
        <v>140</v>
      </c>
      <c r="AS159">
        <v>140</v>
      </c>
      <c r="AT159">
        <v>140</v>
      </c>
      <c r="AU159">
        <v>110</v>
      </c>
      <c r="AV159">
        <v>70</v>
      </c>
      <c r="AW159">
        <v>70</v>
      </c>
      <c r="AX159">
        <v>50</v>
      </c>
      <c r="AY159">
        <v>70</v>
      </c>
      <c r="AZ159">
        <v>110</v>
      </c>
      <c r="BA159">
        <v>50</v>
      </c>
      <c r="BB159">
        <v>40</v>
      </c>
      <c r="BC159">
        <v>40</v>
      </c>
      <c r="BD159">
        <v>50</v>
      </c>
      <c r="BE159">
        <v>90</v>
      </c>
      <c r="BF159">
        <v>70</v>
      </c>
      <c r="BG159">
        <v>70</v>
      </c>
      <c r="BH159">
        <v>70</v>
      </c>
      <c r="BI159" s="9">
        <f>AVERAGE(keyword_stats[[#This Row],[Searches: Apr 2015]:[Searches: Mar 2016]])</f>
        <v>78.333333333333329</v>
      </c>
      <c r="BJ159" s="9">
        <f>AVERAGE(keyword_stats[[#This Row],[Searches: Apr 2016]:[Searches: Mar 2017]])</f>
        <v>100.83333333333333</v>
      </c>
      <c r="BK159" s="9">
        <f>AVERAGE(keyword_stats[[#This Row],[Searches: Apr 2017]:[Searches: Mar 2018]])</f>
        <v>111.66666666666667</v>
      </c>
      <c r="BL159" s="9">
        <f>AVERAGE(keyword_stats[[#This Row],[Searches: Apr 2018]:[Searches: Mar 2019]])</f>
        <v>65</v>
      </c>
      <c r="BM159" s="9">
        <f>SUM(keyword_stats[[#This Row],[Searches: Apr 2018]:[Searches: Mar 2019]])</f>
        <v>780</v>
      </c>
      <c r="BN159" s="9">
        <f>keyword_stats[[#This Row],[R1]]-keyword_stats[[#This Row],[R4]]</f>
        <v>-13.333333333333329</v>
      </c>
      <c r="BO159" s="9" t="str">
        <f>INDEX('keyword-forecasts'!G:K,MATCH(keyword_stats[[#This Row],[Keyword]],'keyword-forecasts'!K:K,0),1)</f>
        <v>Bielizna Damska</v>
      </c>
    </row>
    <row r="160" spans="1:67" x14ac:dyDescent="0.25">
      <c r="A160" t="s">
        <v>274</v>
      </c>
      <c r="B160" t="s">
        <v>15</v>
      </c>
      <c r="D160" s="8">
        <v>10</v>
      </c>
      <c r="E160" t="s">
        <v>17</v>
      </c>
      <c r="F160">
        <v>100</v>
      </c>
      <c r="M160">
        <v>10</v>
      </c>
      <c r="N160">
        <v>10</v>
      </c>
      <c r="O160">
        <v>10</v>
      </c>
      <c r="P160">
        <v>10</v>
      </c>
      <c r="Q160">
        <v>10</v>
      </c>
      <c r="R160">
        <v>10</v>
      </c>
      <c r="S160">
        <v>10</v>
      </c>
      <c r="T160">
        <v>10</v>
      </c>
      <c r="U160">
        <v>10</v>
      </c>
      <c r="V160">
        <v>10</v>
      </c>
      <c r="W160">
        <v>10</v>
      </c>
      <c r="X160">
        <v>10</v>
      </c>
      <c r="Y160">
        <v>10</v>
      </c>
      <c r="Z160">
        <v>10</v>
      </c>
      <c r="AA160">
        <v>10</v>
      </c>
      <c r="AB160">
        <v>20</v>
      </c>
      <c r="AC160">
        <v>10</v>
      </c>
      <c r="AD160">
        <v>10</v>
      </c>
      <c r="AE160">
        <v>10</v>
      </c>
      <c r="AF160">
        <v>10</v>
      </c>
      <c r="AG160">
        <v>10</v>
      </c>
      <c r="AH160">
        <v>10</v>
      </c>
      <c r="AI160">
        <v>10</v>
      </c>
      <c r="AJ160">
        <v>10</v>
      </c>
      <c r="AK160">
        <v>10</v>
      </c>
      <c r="AL160">
        <v>20</v>
      </c>
      <c r="AM160">
        <v>10</v>
      </c>
      <c r="AN160">
        <v>10</v>
      </c>
      <c r="AO160">
        <v>20</v>
      </c>
      <c r="AP160">
        <v>10</v>
      </c>
      <c r="AQ160">
        <v>10</v>
      </c>
      <c r="AR160">
        <v>10</v>
      </c>
      <c r="AS160">
        <v>10</v>
      </c>
      <c r="AT160">
        <v>10</v>
      </c>
      <c r="AU160">
        <v>10</v>
      </c>
      <c r="AV160">
        <v>10</v>
      </c>
      <c r="AW160">
        <v>10</v>
      </c>
      <c r="AX160">
        <v>10</v>
      </c>
      <c r="AY160">
        <v>30</v>
      </c>
      <c r="AZ160">
        <v>30</v>
      </c>
      <c r="BA160">
        <v>30</v>
      </c>
      <c r="BB160">
        <v>10</v>
      </c>
      <c r="BC160">
        <v>10</v>
      </c>
      <c r="BD160">
        <v>10</v>
      </c>
      <c r="BE160">
        <v>10</v>
      </c>
      <c r="BF160">
        <v>10</v>
      </c>
      <c r="BG160">
        <v>10</v>
      </c>
      <c r="BH160">
        <v>10</v>
      </c>
      <c r="BI160" s="9">
        <f>AVERAGE(keyword_stats[[#This Row],[Searches: Apr 2015]:[Searches: Mar 2016]])</f>
        <v>10</v>
      </c>
      <c r="BJ160" s="9">
        <f>AVERAGE(keyword_stats[[#This Row],[Searches: Apr 2016]:[Searches: Mar 2017]])</f>
        <v>10.833333333333334</v>
      </c>
      <c r="BK160" s="9">
        <f>AVERAGE(keyword_stats[[#This Row],[Searches: Apr 2017]:[Searches: Mar 2018]])</f>
        <v>11.666666666666666</v>
      </c>
      <c r="BL160" s="9">
        <f>AVERAGE(keyword_stats[[#This Row],[Searches: Apr 2018]:[Searches: Mar 2019]])</f>
        <v>15</v>
      </c>
      <c r="BM160" s="9">
        <f>SUM(keyword_stats[[#This Row],[Searches: Apr 2018]:[Searches: Mar 2019]])</f>
        <v>180</v>
      </c>
      <c r="BN160" s="9">
        <f>keyword_stats[[#This Row],[R1]]-keyword_stats[[#This Row],[R4]]</f>
        <v>5</v>
      </c>
      <c r="BO160" s="9" t="str">
        <f>INDEX('keyword-forecasts'!G:K,MATCH(keyword_stats[[#This Row],[Keyword]],'keyword-forecasts'!K:K,0),1)</f>
        <v>Strój Kąpielowy</v>
      </c>
    </row>
    <row r="161" spans="1:67" x14ac:dyDescent="0.25">
      <c r="A161" t="s">
        <v>275</v>
      </c>
      <c r="B161" t="s">
        <v>15</v>
      </c>
      <c r="D161" s="8">
        <v>10</v>
      </c>
      <c r="E161" t="s">
        <v>17</v>
      </c>
      <c r="F161">
        <v>100</v>
      </c>
      <c r="G161">
        <v>0.45</v>
      </c>
      <c r="H161">
        <v>1.24</v>
      </c>
      <c r="M161">
        <v>10</v>
      </c>
      <c r="N161">
        <v>20</v>
      </c>
      <c r="O161">
        <v>40</v>
      </c>
      <c r="P161">
        <v>30</v>
      </c>
      <c r="Q161">
        <v>10</v>
      </c>
      <c r="R161">
        <v>10</v>
      </c>
      <c r="S161">
        <v>10</v>
      </c>
      <c r="T161">
        <v>10</v>
      </c>
      <c r="U161">
        <v>10</v>
      </c>
      <c r="V161">
        <v>10</v>
      </c>
      <c r="W161">
        <v>10</v>
      </c>
      <c r="X161">
        <v>10</v>
      </c>
      <c r="Y161">
        <v>10</v>
      </c>
      <c r="Z161">
        <v>10</v>
      </c>
      <c r="AA161">
        <v>30</v>
      </c>
      <c r="AB161">
        <v>20</v>
      </c>
      <c r="AC161">
        <v>10</v>
      </c>
      <c r="AD161">
        <v>10</v>
      </c>
      <c r="AE161">
        <v>10</v>
      </c>
      <c r="AF161">
        <v>10</v>
      </c>
      <c r="AG161">
        <v>10</v>
      </c>
      <c r="AH161">
        <v>10</v>
      </c>
      <c r="AI161">
        <v>10</v>
      </c>
      <c r="AJ161">
        <v>10</v>
      </c>
      <c r="AK161">
        <v>10</v>
      </c>
      <c r="AL161">
        <v>20</v>
      </c>
      <c r="AM161">
        <v>30</v>
      </c>
      <c r="AN161">
        <v>20</v>
      </c>
      <c r="AO161">
        <v>20</v>
      </c>
      <c r="AP161">
        <v>10</v>
      </c>
      <c r="AQ161">
        <v>10</v>
      </c>
      <c r="AR161">
        <v>10</v>
      </c>
      <c r="AS161">
        <v>10</v>
      </c>
      <c r="AT161">
        <v>10</v>
      </c>
      <c r="AU161">
        <v>10</v>
      </c>
      <c r="AV161">
        <v>10</v>
      </c>
      <c r="AW161">
        <v>10</v>
      </c>
      <c r="AX161">
        <v>20</v>
      </c>
      <c r="AY161">
        <v>20</v>
      </c>
      <c r="AZ161">
        <v>20</v>
      </c>
      <c r="BA161">
        <v>20</v>
      </c>
      <c r="BB161">
        <v>10</v>
      </c>
      <c r="BC161">
        <v>10</v>
      </c>
      <c r="BD161">
        <v>10</v>
      </c>
      <c r="BE161">
        <v>10</v>
      </c>
      <c r="BF161">
        <v>10</v>
      </c>
      <c r="BG161">
        <v>10</v>
      </c>
      <c r="BH161">
        <v>10</v>
      </c>
      <c r="BI161" s="9">
        <f>AVERAGE(keyword_stats[[#This Row],[Searches: Apr 2015]:[Searches: Mar 2016]])</f>
        <v>15</v>
      </c>
      <c r="BJ161" s="9">
        <f>AVERAGE(keyword_stats[[#This Row],[Searches: Apr 2016]:[Searches: Mar 2017]])</f>
        <v>12.5</v>
      </c>
      <c r="BK161" s="9">
        <f>AVERAGE(keyword_stats[[#This Row],[Searches: Apr 2017]:[Searches: Mar 2018]])</f>
        <v>14.166666666666666</v>
      </c>
      <c r="BL161" s="9">
        <f>AVERAGE(keyword_stats[[#This Row],[Searches: Apr 2018]:[Searches: Mar 2019]])</f>
        <v>13.333333333333334</v>
      </c>
      <c r="BM161" s="9">
        <f>SUM(keyword_stats[[#This Row],[Searches: Apr 2018]:[Searches: Mar 2019]])</f>
        <v>160</v>
      </c>
      <c r="BN161" s="9">
        <f>keyword_stats[[#This Row],[R1]]-keyword_stats[[#This Row],[R4]]</f>
        <v>-1.6666666666666661</v>
      </c>
      <c r="BO161" s="9" t="str">
        <f>INDEX('keyword-forecasts'!G:K,MATCH(keyword_stats[[#This Row],[Keyword]],'keyword-forecasts'!K:K,0),1)</f>
        <v>Kostiumy Kąpielowe</v>
      </c>
    </row>
    <row r="162" spans="1:67" x14ac:dyDescent="0.25">
      <c r="A162" t="s">
        <v>276</v>
      </c>
      <c r="B162" t="s">
        <v>15</v>
      </c>
      <c r="D162" s="8">
        <v>70</v>
      </c>
      <c r="E162" t="s">
        <v>17</v>
      </c>
      <c r="F162">
        <v>100</v>
      </c>
      <c r="G162">
        <v>0.4</v>
      </c>
      <c r="H162">
        <v>1.26</v>
      </c>
      <c r="M162">
        <v>40</v>
      </c>
      <c r="N162">
        <v>50</v>
      </c>
      <c r="O162">
        <v>70</v>
      </c>
      <c r="P162">
        <v>110</v>
      </c>
      <c r="Q162">
        <v>50</v>
      </c>
      <c r="R162">
        <v>30</v>
      </c>
      <c r="S162">
        <v>10</v>
      </c>
      <c r="T162">
        <v>20</v>
      </c>
      <c r="U162">
        <v>10</v>
      </c>
      <c r="V162">
        <v>40</v>
      </c>
      <c r="W162">
        <v>70</v>
      </c>
      <c r="X162">
        <v>20</v>
      </c>
      <c r="Y162">
        <v>90</v>
      </c>
      <c r="Z162">
        <v>90</v>
      </c>
      <c r="AA162">
        <v>70</v>
      </c>
      <c r="AB162">
        <v>70</v>
      </c>
      <c r="AC162">
        <v>70</v>
      </c>
      <c r="AD162">
        <v>20</v>
      </c>
      <c r="AE162">
        <v>20</v>
      </c>
      <c r="AF162">
        <v>20</v>
      </c>
      <c r="AG162">
        <v>30</v>
      </c>
      <c r="AH162">
        <v>50</v>
      </c>
      <c r="AI162">
        <v>50</v>
      </c>
      <c r="AJ162">
        <v>50</v>
      </c>
      <c r="AK162">
        <v>50</v>
      </c>
      <c r="AL162">
        <v>90</v>
      </c>
      <c r="AM162">
        <v>140</v>
      </c>
      <c r="AN162">
        <v>170</v>
      </c>
      <c r="AO162">
        <v>90</v>
      </c>
      <c r="AP162">
        <v>20</v>
      </c>
      <c r="AQ162">
        <v>20</v>
      </c>
      <c r="AR162">
        <v>10</v>
      </c>
      <c r="AS162">
        <v>30</v>
      </c>
      <c r="AT162">
        <v>50</v>
      </c>
      <c r="AU162">
        <v>70</v>
      </c>
      <c r="AV162">
        <v>70</v>
      </c>
      <c r="AW162">
        <v>90</v>
      </c>
      <c r="AX162">
        <v>110</v>
      </c>
      <c r="AY162">
        <v>110</v>
      </c>
      <c r="AZ162">
        <v>170</v>
      </c>
      <c r="BA162">
        <v>110</v>
      </c>
      <c r="BB162">
        <v>30</v>
      </c>
      <c r="BC162">
        <v>30</v>
      </c>
      <c r="BD162">
        <v>10</v>
      </c>
      <c r="BE162">
        <v>20</v>
      </c>
      <c r="BF162">
        <v>40</v>
      </c>
      <c r="BG162">
        <v>50</v>
      </c>
      <c r="BH162">
        <v>70</v>
      </c>
      <c r="BI162" s="9">
        <f>AVERAGE(keyword_stats[[#This Row],[Searches: Apr 2015]:[Searches: Mar 2016]])</f>
        <v>43.333333333333336</v>
      </c>
      <c r="BJ162" s="9">
        <f>AVERAGE(keyword_stats[[#This Row],[Searches: Apr 2016]:[Searches: Mar 2017]])</f>
        <v>52.5</v>
      </c>
      <c r="BK162" s="9">
        <f>AVERAGE(keyword_stats[[#This Row],[Searches: Apr 2017]:[Searches: Mar 2018]])</f>
        <v>67.5</v>
      </c>
      <c r="BL162" s="9">
        <f>AVERAGE(keyword_stats[[#This Row],[Searches: Apr 2018]:[Searches: Mar 2019]])</f>
        <v>70</v>
      </c>
      <c r="BM162" s="9">
        <f>SUM(keyword_stats[[#This Row],[Searches: Apr 2018]:[Searches: Mar 2019]])</f>
        <v>840</v>
      </c>
      <c r="BN162" s="9">
        <f>keyword_stats[[#This Row],[R1]]-keyword_stats[[#This Row],[R4]]</f>
        <v>26.666666666666664</v>
      </c>
      <c r="BO162" s="9" t="str">
        <f>INDEX('keyword-forecasts'!G:K,MATCH(keyword_stats[[#This Row],[Keyword]],'keyword-forecasts'!K:K,0),1)</f>
        <v>Stroje Kąpielowe</v>
      </c>
    </row>
    <row r="163" spans="1:67" x14ac:dyDescent="0.25">
      <c r="A163" t="s">
        <v>277</v>
      </c>
      <c r="B163" t="s">
        <v>15</v>
      </c>
      <c r="D163" s="8">
        <v>2400</v>
      </c>
      <c r="E163" t="s">
        <v>17</v>
      </c>
      <c r="F163">
        <v>100</v>
      </c>
      <c r="G163">
        <v>0.18</v>
      </c>
      <c r="H163">
        <v>1.35</v>
      </c>
      <c r="M163">
        <v>1900</v>
      </c>
      <c r="N163">
        <v>2400</v>
      </c>
      <c r="O163">
        <v>2400</v>
      </c>
      <c r="P163">
        <v>1900</v>
      </c>
      <c r="Q163">
        <v>1000</v>
      </c>
      <c r="R163">
        <v>1300</v>
      </c>
      <c r="S163">
        <v>1900</v>
      </c>
      <c r="T163">
        <v>2900</v>
      </c>
      <c r="U163">
        <v>5400</v>
      </c>
      <c r="V163">
        <v>3600</v>
      </c>
      <c r="W163">
        <v>1300</v>
      </c>
      <c r="X163">
        <v>1000</v>
      </c>
      <c r="Y163">
        <v>1300</v>
      </c>
      <c r="Z163">
        <v>2900</v>
      </c>
      <c r="AA163">
        <v>2400</v>
      </c>
      <c r="AB163">
        <v>1600</v>
      </c>
      <c r="AC163">
        <v>1300</v>
      </c>
      <c r="AD163">
        <v>1600</v>
      </c>
      <c r="AE163">
        <v>1600</v>
      </c>
      <c r="AF163">
        <v>1600</v>
      </c>
      <c r="AG163">
        <v>1900</v>
      </c>
      <c r="AH163">
        <v>1300</v>
      </c>
      <c r="AI163">
        <v>1000</v>
      </c>
      <c r="AJ163">
        <v>1300</v>
      </c>
      <c r="AK163">
        <v>1600</v>
      </c>
      <c r="AL163">
        <v>1600</v>
      </c>
      <c r="AM163">
        <v>1000</v>
      </c>
      <c r="AN163">
        <v>1300</v>
      </c>
      <c r="AO163">
        <v>1600</v>
      </c>
      <c r="AP163">
        <v>1900</v>
      </c>
      <c r="AQ163">
        <v>2400</v>
      </c>
      <c r="AR163">
        <v>2900</v>
      </c>
      <c r="AS163">
        <v>4400</v>
      </c>
      <c r="AT163">
        <v>3600</v>
      </c>
      <c r="AU163">
        <v>2900</v>
      </c>
      <c r="AV163">
        <v>1900</v>
      </c>
      <c r="AW163">
        <v>1600</v>
      </c>
      <c r="AX163">
        <v>2400</v>
      </c>
      <c r="AY163">
        <v>2900</v>
      </c>
      <c r="AZ163">
        <v>2900</v>
      </c>
      <c r="BA163">
        <v>1900</v>
      </c>
      <c r="BB163">
        <v>1900</v>
      </c>
      <c r="BC163">
        <v>1900</v>
      </c>
      <c r="BD163">
        <v>2900</v>
      </c>
      <c r="BE163">
        <v>2900</v>
      </c>
      <c r="BF163">
        <v>2400</v>
      </c>
      <c r="BG163">
        <v>2400</v>
      </c>
      <c r="BH163">
        <v>1900</v>
      </c>
      <c r="BI163" s="9">
        <f>AVERAGE(keyword_stats[[#This Row],[Searches: Apr 2015]:[Searches: Mar 2016]])</f>
        <v>2250</v>
      </c>
      <c r="BJ163" s="9">
        <f>AVERAGE(keyword_stats[[#This Row],[Searches: Apr 2016]:[Searches: Mar 2017]])</f>
        <v>1650</v>
      </c>
      <c r="BK163" s="9">
        <f>AVERAGE(keyword_stats[[#This Row],[Searches: Apr 2017]:[Searches: Mar 2018]])</f>
        <v>2258.3333333333335</v>
      </c>
      <c r="BL163" s="9">
        <f>AVERAGE(keyword_stats[[#This Row],[Searches: Apr 2018]:[Searches: Mar 2019]])</f>
        <v>2333.3333333333335</v>
      </c>
      <c r="BM163" s="9">
        <f>SUM(keyword_stats[[#This Row],[Searches: Apr 2018]:[Searches: Mar 2019]])</f>
        <v>28000</v>
      </c>
      <c r="BN163" s="9">
        <f>keyword_stats[[#This Row],[R1]]-keyword_stats[[#This Row],[R4]]</f>
        <v>83.333333333333485</v>
      </c>
      <c r="BO163" s="9" t="str">
        <f>INDEX('keyword-forecasts'!G:K,MATCH(keyword_stats[[#This Row],[Keyword]],'keyword-forecasts'!K:K,0),1)</f>
        <v>Niezgrupowane słowa kluczowe</v>
      </c>
    </row>
    <row r="164" spans="1:67" x14ac:dyDescent="0.25">
      <c r="A164" t="s">
        <v>278</v>
      </c>
      <c r="B164" t="s">
        <v>15</v>
      </c>
      <c r="D164" s="8">
        <v>20</v>
      </c>
      <c r="E164" t="s">
        <v>17</v>
      </c>
      <c r="F164">
        <v>100</v>
      </c>
      <c r="G164">
        <v>0.23</v>
      </c>
      <c r="H164">
        <v>1.07</v>
      </c>
      <c r="M164">
        <v>20</v>
      </c>
      <c r="N164">
        <v>50</v>
      </c>
      <c r="O164">
        <v>110</v>
      </c>
      <c r="P164">
        <v>50</v>
      </c>
      <c r="Q164">
        <v>10</v>
      </c>
      <c r="R164">
        <v>10</v>
      </c>
      <c r="S164">
        <v>10</v>
      </c>
      <c r="T164">
        <v>10</v>
      </c>
      <c r="U164">
        <v>10</v>
      </c>
      <c r="V164">
        <v>10</v>
      </c>
      <c r="W164">
        <v>20</v>
      </c>
      <c r="X164">
        <v>70</v>
      </c>
      <c r="Y164">
        <v>70</v>
      </c>
      <c r="Z164">
        <v>70</v>
      </c>
      <c r="AA164">
        <v>30</v>
      </c>
      <c r="AB164">
        <v>30</v>
      </c>
      <c r="AC164">
        <v>20</v>
      </c>
      <c r="AD164">
        <v>20</v>
      </c>
      <c r="AE164">
        <v>10</v>
      </c>
      <c r="AF164">
        <v>10</v>
      </c>
      <c r="AG164">
        <v>10</v>
      </c>
      <c r="AH164">
        <v>10</v>
      </c>
      <c r="AI164">
        <v>20</v>
      </c>
      <c r="AJ164">
        <v>50</v>
      </c>
      <c r="AK164">
        <v>70</v>
      </c>
      <c r="AL164">
        <v>50</v>
      </c>
      <c r="AM164">
        <v>70</v>
      </c>
      <c r="AN164">
        <v>50</v>
      </c>
      <c r="AO164">
        <v>10</v>
      </c>
      <c r="AP164">
        <v>10</v>
      </c>
      <c r="AQ164">
        <v>10</v>
      </c>
      <c r="AR164">
        <v>10</v>
      </c>
      <c r="AS164">
        <v>10</v>
      </c>
      <c r="AT164">
        <v>10</v>
      </c>
      <c r="AU164">
        <v>20</v>
      </c>
      <c r="AV164">
        <v>10</v>
      </c>
      <c r="AW164">
        <v>20</v>
      </c>
      <c r="AX164">
        <v>30</v>
      </c>
      <c r="AY164">
        <v>30</v>
      </c>
      <c r="AZ164">
        <v>20</v>
      </c>
      <c r="BA164">
        <v>20</v>
      </c>
      <c r="BB164">
        <v>20</v>
      </c>
      <c r="BC164">
        <v>30</v>
      </c>
      <c r="BD164">
        <v>20</v>
      </c>
      <c r="BE164">
        <v>10</v>
      </c>
      <c r="BF164">
        <v>10</v>
      </c>
      <c r="BG164">
        <v>10</v>
      </c>
      <c r="BH164">
        <v>20</v>
      </c>
      <c r="BI164" s="9">
        <f>AVERAGE(keyword_stats[[#This Row],[Searches: Apr 2015]:[Searches: Mar 2016]])</f>
        <v>31.666666666666668</v>
      </c>
      <c r="BJ164" s="9">
        <f>AVERAGE(keyword_stats[[#This Row],[Searches: Apr 2016]:[Searches: Mar 2017]])</f>
        <v>29.166666666666668</v>
      </c>
      <c r="BK164" s="9">
        <f>AVERAGE(keyword_stats[[#This Row],[Searches: Apr 2017]:[Searches: Mar 2018]])</f>
        <v>27.5</v>
      </c>
      <c r="BL164" s="9">
        <f>AVERAGE(keyword_stats[[#This Row],[Searches: Apr 2018]:[Searches: Mar 2019]])</f>
        <v>20</v>
      </c>
      <c r="BM164" s="9">
        <f>SUM(keyword_stats[[#This Row],[Searches: Apr 2018]:[Searches: Mar 2019]])</f>
        <v>240</v>
      </c>
      <c r="BN164" s="9">
        <f>keyword_stats[[#This Row],[R1]]-keyword_stats[[#This Row],[R4]]</f>
        <v>-11.666666666666668</v>
      </c>
      <c r="BO164" s="9" t="str">
        <f>INDEX('keyword-forecasts'!G:K,MATCH(keyword_stats[[#This Row],[Keyword]],'keyword-forecasts'!K:K,0),1)</f>
        <v>Kostiumy Kąpielowe</v>
      </c>
    </row>
    <row r="165" spans="1:67" x14ac:dyDescent="0.25">
      <c r="A165" t="s">
        <v>279</v>
      </c>
      <c r="B165" t="s">
        <v>15</v>
      </c>
      <c r="D165" s="8">
        <v>140</v>
      </c>
      <c r="E165" t="s">
        <v>17</v>
      </c>
      <c r="F165">
        <v>100</v>
      </c>
      <c r="G165">
        <v>0.28000000000000003</v>
      </c>
      <c r="H165">
        <v>1.02</v>
      </c>
      <c r="M165">
        <v>210</v>
      </c>
      <c r="N165">
        <v>320</v>
      </c>
      <c r="O165">
        <v>320</v>
      </c>
      <c r="P165">
        <v>260</v>
      </c>
      <c r="Q165">
        <v>140</v>
      </c>
      <c r="R165">
        <v>30</v>
      </c>
      <c r="S165">
        <v>20</v>
      </c>
      <c r="T165">
        <v>30</v>
      </c>
      <c r="U165">
        <v>20</v>
      </c>
      <c r="V165">
        <v>50</v>
      </c>
      <c r="W165">
        <v>90</v>
      </c>
      <c r="X165">
        <v>90</v>
      </c>
      <c r="Y165">
        <v>210</v>
      </c>
      <c r="Z165">
        <v>390</v>
      </c>
      <c r="AA165">
        <v>590</v>
      </c>
      <c r="AB165">
        <v>260</v>
      </c>
      <c r="AC165">
        <v>70</v>
      </c>
      <c r="AD165">
        <v>70</v>
      </c>
      <c r="AE165">
        <v>30</v>
      </c>
      <c r="AF165">
        <v>20</v>
      </c>
      <c r="AG165">
        <v>20</v>
      </c>
      <c r="AH165">
        <v>70</v>
      </c>
      <c r="AI165">
        <v>140</v>
      </c>
      <c r="AJ165">
        <v>170</v>
      </c>
      <c r="AK165">
        <v>260</v>
      </c>
      <c r="AL165">
        <v>260</v>
      </c>
      <c r="AM165">
        <v>260</v>
      </c>
      <c r="AN165">
        <v>390</v>
      </c>
      <c r="AO165">
        <v>170</v>
      </c>
      <c r="AP165">
        <v>20</v>
      </c>
      <c r="AQ165">
        <v>10</v>
      </c>
      <c r="AR165">
        <v>10</v>
      </c>
      <c r="AS165">
        <v>10</v>
      </c>
      <c r="AT165">
        <v>50</v>
      </c>
      <c r="AU165">
        <v>140</v>
      </c>
      <c r="AV165">
        <v>110</v>
      </c>
      <c r="AW165">
        <v>170</v>
      </c>
      <c r="AX165">
        <v>320</v>
      </c>
      <c r="AY165">
        <v>170</v>
      </c>
      <c r="AZ165">
        <v>140</v>
      </c>
      <c r="BA165">
        <v>210</v>
      </c>
      <c r="BB165">
        <v>50</v>
      </c>
      <c r="BC165">
        <v>30</v>
      </c>
      <c r="BD165">
        <v>70</v>
      </c>
      <c r="BE165">
        <v>70</v>
      </c>
      <c r="BF165">
        <v>170</v>
      </c>
      <c r="BG165">
        <v>170</v>
      </c>
      <c r="BH165">
        <v>90</v>
      </c>
      <c r="BI165" s="9">
        <f>AVERAGE(keyword_stats[[#This Row],[Searches: Apr 2015]:[Searches: Mar 2016]])</f>
        <v>131.66666666666666</v>
      </c>
      <c r="BJ165" s="9">
        <f>AVERAGE(keyword_stats[[#This Row],[Searches: Apr 2016]:[Searches: Mar 2017]])</f>
        <v>170</v>
      </c>
      <c r="BK165" s="9">
        <f>AVERAGE(keyword_stats[[#This Row],[Searches: Apr 2017]:[Searches: Mar 2018]])</f>
        <v>140.83333333333334</v>
      </c>
      <c r="BL165" s="9">
        <f>AVERAGE(keyword_stats[[#This Row],[Searches: Apr 2018]:[Searches: Mar 2019]])</f>
        <v>138.33333333333334</v>
      </c>
      <c r="BM165" s="9">
        <f>SUM(keyword_stats[[#This Row],[Searches: Apr 2018]:[Searches: Mar 2019]])</f>
        <v>1660</v>
      </c>
      <c r="BN165" s="9">
        <f>keyword_stats[[#This Row],[R1]]-keyword_stats[[#This Row],[R4]]</f>
        <v>6.6666666666666856</v>
      </c>
      <c r="BO165" s="9" t="str">
        <f>INDEX('keyword-forecasts'!G:K,MATCH(keyword_stats[[#This Row],[Keyword]],'keyword-forecasts'!K:K,0),1)</f>
        <v>Stroje Kąpielowe</v>
      </c>
    </row>
    <row r="166" spans="1:67" x14ac:dyDescent="0.25">
      <c r="A166" t="s">
        <v>280</v>
      </c>
      <c r="B166" t="s">
        <v>15</v>
      </c>
      <c r="D166" s="8">
        <v>20</v>
      </c>
      <c r="E166" t="s">
        <v>17</v>
      </c>
      <c r="F166">
        <v>100</v>
      </c>
      <c r="G166">
        <v>0.33</v>
      </c>
      <c r="H166">
        <v>1</v>
      </c>
      <c r="M166">
        <v>30</v>
      </c>
      <c r="N166">
        <v>30</v>
      </c>
      <c r="O166">
        <v>50</v>
      </c>
      <c r="P166">
        <v>50</v>
      </c>
      <c r="Q166">
        <v>10</v>
      </c>
      <c r="R166">
        <v>10</v>
      </c>
      <c r="S166">
        <v>10</v>
      </c>
      <c r="T166">
        <v>10</v>
      </c>
      <c r="U166">
        <v>10</v>
      </c>
      <c r="V166">
        <v>10</v>
      </c>
      <c r="W166">
        <v>10</v>
      </c>
      <c r="X166">
        <v>20</v>
      </c>
      <c r="Y166">
        <v>20</v>
      </c>
      <c r="Z166">
        <v>30</v>
      </c>
      <c r="AA166">
        <v>40</v>
      </c>
      <c r="AB166">
        <v>50</v>
      </c>
      <c r="AC166">
        <v>20</v>
      </c>
      <c r="AD166">
        <v>10</v>
      </c>
      <c r="AE166">
        <v>10</v>
      </c>
      <c r="AF166">
        <v>10</v>
      </c>
      <c r="AG166">
        <v>10</v>
      </c>
      <c r="AH166">
        <v>10</v>
      </c>
      <c r="AI166">
        <v>10</v>
      </c>
      <c r="AJ166">
        <v>20</v>
      </c>
      <c r="AK166">
        <v>20</v>
      </c>
      <c r="AL166">
        <v>40</v>
      </c>
      <c r="AM166">
        <v>70</v>
      </c>
      <c r="AN166">
        <v>50</v>
      </c>
      <c r="AO166">
        <v>30</v>
      </c>
      <c r="AP166">
        <v>10</v>
      </c>
      <c r="AQ166">
        <v>10</v>
      </c>
      <c r="AR166">
        <v>10</v>
      </c>
      <c r="AS166">
        <v>10</v>
      </c>
      <c r="AT166">
        <v>10</v>
      </c>
      <c r="AU166">
        <v>10</v>
      </c>
      <c r="AV166">
        <v>20</v>
      </c>
      <c r="AW166">
        <v>10</v>
      </c>
      <c r="AX166">
        <v>20</v>
      </c>
      <c r="AY166">
        <v>50</v>
      </c>
      <c r="AZ166">
        <v>50</v>
      </c>
      <c r="BA166">
        <v>20</v>
      </c>
      <c r="BB166">
        <v>10</v>
      </c>
      <c r="BC166">
        <v>10</v>
      </c>
      <c r="BD166">
        <v>10</v>
      </c>
      <c r="BE166">
        <v>10</v>
      </c>
      <c r="BF166">
        <v>10</v>
      </c>
      <c r="BG166">
        <v>10</v>
      </c>
      <c r="BH166">
        <v>20</v>
      </c>
      <c r="BI166" s="9">
        <f>AVERAGE(keyword_stats[[#This Row],[Searches: Apr 2015]:[Searches: Mar 2016]])</f>
        <v>20.833333333333332</v>
      </c>
      <c r="BJ166" s="9">
        <f>AVERAGE(keyword_stats[[#This Row],[Searches: Apr 2016]:[Searches: Mar 2017]])</f>
        <v>20</v>
      </c>
      <c r="BK166" s="9">
        <f>AVERAGE(keyword_stats[[#This Row],[Searches: Apr 2017]:[Searches: Mar 2018]])</f>
        <v>24.166666666666668</v>
      </c>
      <c r="BL166" s="9">
        <f>AVERAGE(keyword_stats[[#This Row],[Searches: Apr 2018]:[Searches: Mar 2019]])</f>
        <v>19.166666666666668</v>
      </c>
      <c r="BM166" s="9">
        <f>SUM(keyword_stats[[#This Row],[Searches: Apr 2018]:[Searches: Mar 2019]])</f>
        <v>230</v>
      </c>
      <c r="BN166" s="9">
        <f>keyword_stats[[#This Row],[R1]]-keyword_stats[[#This Row],[R4]]</f>
        <v>-1.6666666666666643</v>
      </c>
      <c r="BO166" s="9" t="str">
        <f>INDEX('keyword-forecasts'!G:K,MATCH(keyword_stats[[#This Row],[Keyword]],'keyword-forecasts'!K:K,0),1)</f>
        <v>Kostiumy Kąpielowe</v>
      </c>
    </row>
    <row r="167" spans="1:67" x14ac:dyDescent="0.25">
      <c r="A167" t="s">
        <v>281</v>
      </c>
      <c r="B167" t="s">
        <v>15</v>
      </c>
      <c r="D167" s="8">
        <v>110</v>
      </c>
      <c r="E167" t="s">
        <v>17</v>
      </c>
      <c r="F167">
        <v>100</v>
      </c>
      <c r="G167">
        <v>0.31</v>
      </c>
      <c r="H167">
        <v>1.1499999999999999</v>
      </c>
      <c r="M167">
        <v>110</v>
      </c>
      <c r="N167">
        <v>170</v>
      </c>
      <c r="O167">
        <v>260</v>
      </c>
      <c r="P167">
        <v>260</v>
      </c>
      <c r="Q167">
        <v>110</v>
      </c>
      <c r="R167">
        <v>30</v>
      </c>
      <c r="S167">
        <v>30</v>
      </c>
      <c r="T167">
        <v>30</v>
      </c>
      <c r="U167">
        <v>30</v>
      </c>
      <c r="V167">
        <v>70</v>
      </c>
      <c r="W167">
        <v>70</v>
      </c>
      <c r="X167">
        <v>70</v>
      </c>
      <c r="Y167">
        <v>90</v>
      </c>
      <c r="Z167">
        <v>170</v>
      </c>
      <c r="AA167">
        <v>210</v>
      </c>
      <c r="AB167">
        <v>210</v>
      </c>
      <c r="AC167">
        <v>70</v>
      </c>
      <c r="AD167">
        <v>20</v>
      </c>
      <c r="AE167">
        <v>20</v>
      </c>
      <c r="AF167">
        <v>30</v>
      </c>
      <c r="AG167">
        <v>30</v>
      </c>
      <c r="AH167">
        <v>50</v>
      </c>
      <c r="AI167">
        <v>90</v>
      </c>
      <c r="AJ167">
        <v>110</v>
      </c>
      <c r="AK167">
        <v>110</v>
      </c>
      <c r="AL167">
        <v>170</v>
      </c>
      <c r="AM167">
        <v>260</v>
      </c>
      <c r="AN167">
        <v>210</v>
      </c>
      <c r="AO167">
        <v>110</v>
      </c>
      <c r="AP167">
        <v>30</v>
      </c>
      <c r="AQ167">
        <v>10</v>
      </c>
      <c r="AR167">
        <v>30</v>
      </c>
      <c r="AS167">
        <v>30</v>
      </c>
      <c r="AT167">
        <v>90</v>
      </c>
      <c r="AU167">
        <v>110</v>
      </c>
      <c r="AV167">
        <v>90</v>
      </c>
      <c r="AW167">
        <v>110</v>
      </c>
      <c r="AX167">
        <v>170</v>
      </c>
      <c r="AY167">
        <v>210</v>
      </c>
      <c r="AZ167">
        <v>260</v>
      </c>
      <c r="BA167">
        <v>140</v>
      </c>
      <c r="BB167">
        <v>30</v>
      </c>
      <c r="BC167">
        <v>20</v>
      </c>
      <c r="BD167">
        <v>20</v>
      </c>
      <c r="BE167">
        <v>40</v>
      </c>
      <c r="BF167">
        <v>110</v>
      </c>
      <c r="BG167">
        <v>90</v>
      </c>
      <c r="BH167">
        <v>90</v>
      </c>
      <c r="BI167" s="9">
        <f>AVERAGE(keyword_stats[[#This Row],[Searches: Apr 2015]:[Searches: Mar 2016]])</f>
        <v>103.33333333333333</v>
      </c>
      <c r="BJ167" s="9">
        <f>AVERAGE(keyword_stats[[#This Row],[Searches: Apr 2016]:[Searches: Mar 2017]])</f>
        <v>91.666666666666671</v>
      </c>
      <c r="BK167" s="9">
        <f>AVERAGE(keyword_stats[[#This Row],[Searches: Apr 2017]:[Searches: Mar 2018]])</f>
        <v>104.16666666666667</v>
      </c>
      <c r="BL167" s="9">
        <f>AVERAGE(keyword_stats[[#This Row],[Searches: Apr 2018]:[Searches: Mar 2019]])</f>
        <v>107.5</v>
      </c>
      <c r="BM167" s="9">
        <f>SUM(keyword_stats[[#This Row],[Searches: Apr 2018]:[Searches: Mar 2019]])</f>
        <v>1290</v>
      </c>
      <c r="BN167" s="9">
        <f>keyword_stats[[#This Row],[R1]]-keyword_stats[[#This Row],[R4]]</f>
        <v>4.1666666666666714</v>
      </c>
      <c r="BO167" s="9" t="str">
        <f>INDEX('keyword-forecasts'!G:K,MATCH(keyword_stats[[#This Row],[Keyword]],'keyword-forecasts'!K:K,0),1)</f>
        <v>Stroje Kąpielowe</v>
      </c>
    </row>
    <row r="168" spans="1:67" x14ac:dyDescent="0.25">
      <c r="A168" t="s">
        <v>282</v>
      </c>
      <c r="B168" t="s">
        <v>15</v>
      </c>
      <c r="D168" s="8">
        <v>10</v>
      </c>
      <c r="E168" t="s">
        <v>17</v>
      </c>
      <c r="F168">
        <v>100</v>
      </c>
      <c r="G168">
        <v>0.4</v>
      </c>
      <c r="H168">
        <v>1.34</v>
      </c>
      <c r="M168">
        <v>10</v>
      </c>
      <c r="N168">
        <v>20</v>
      </c>
      <c r="O168">
        <v>40</v>
      </c>
      <c r="P168">
        <v>30</v>
      </c>
      <c r="Q168">
        <v>10</v>
      </c>
      <c r="R168">
        <v>10</v>
      </c>
      <c r="S168">
        <v>10</v>
      </c>
      <c r="T168">
        <v>10</v>
      </c>
      <c r="U168">
        <v>10</v>
      </c>
      <c r="V168">
        <v>10</v>
      </c>
      <c r="W168">
        <v>10</v>
      </c>
      <c r="X168">
        <v>20</v>
      </c>
      <c r="Y168">
        <v>20</v>
      </c>
      <c r="Z168">
        <v>20</v>
      </c>
      <c r="AA168">
        <v>40</v>
      </c>
      <c r="AB168">
        <v>40</v>
      </c>
      <c r="AC168">
        <v>10</v>
      </c>
      <c r="AD168">
        <v>10</v>
      </c>
      <c r="AE168">
        <v>10</v>
      </c>
      <c r="AF168">
        <v>10</v>
      </c>
      <c r="AG168">
        <v>10</v>
      </c>
      <c r="AH168">
        <v>10</v>
      </c>
      <c r="AI168">
        <v>30</v>
      </c>
      <c r="AJ168">
        <v>10</v>
      </c>
      <c r="AK168">
        <v>30</v>
      </c>
      <c r="AL168">
        <v>20</v>
      </c>
      <c r="AM168">
        <v>50</v>
      </c>
      <c r="AN168">
        <v>10</v>
      </c>
      <c r="AO168">
        <v>10</v>
      </c>
      <c r="AP168">
        <v>10</v>
      </c>
      <c r="AQ168">
        <v>10</v>
      </c>
      <c r="AR168">
        <v>10</v>
      </c>
      <c r="AS168">
        <v>10</v>
      </c>
      <c r="AT168">
        <v>10</v>
      </c>
      <c r="AU168">
        <v>20</v>
      </c>
      <c r="AV168">
        <v>10</v>
      </c>
      <c r="AW168">
        <v>10</v>
      </c>
      <c r="AX168">
        <v>10</v>
      </c>
      <c r="AY168">
        <v>20</v>
      </c>
      <c r="AZ168">
        <v>10</v>
      </c>
      <c r="BA168">
        <v>10</v>
      </c>
      <c r="BB168">
        <v>10</v>
      </c>
      <c r="BC168">
        <v>10</v>
      </c>
      <c r="BD168">
        <v>10</v>
      </c>
      <c r="BE168">
        <v>10</v>
      </c>
      <c r="BF168">
        <v>10</v>
      </c>
      <c r="BG168">
        <v>10</v>
      </c>
      <c r="BH168">
        <v>10</v>
      </c>
      <c r="BI168" s="9">
        <f>AVERAGE(keyword_stats[[#This Row],[Searches: Apr 2015]:[Searches: Mar 2016]])</f>
        <v>15.833333333333334</v>
      </c>
      <c r="BJ168" s="9">
        <f>AVERAGE(keyword_stats[[#This Row],[Searches: Apr 2016]:[Searches: Mar 2017]])</f>
        <v>18.333333333333332</v>
      </c>
      <c r="BK168" s="9">
        <f>AVERAGE(keyword_stats[[#This Row],[Searches: Apr 2017]:[Searches: Mar 2018]])</f>
        <v>16.666666666666668</v>
      </c>
      <c r="BL168" s="9">
        <f>AVERAGE(keyword_stats[[#This Row],[Searches: Apr 2018]:[Searches: Mar 2019]])</f>
        <v>10.833333333333334</v>
      </c>
      <c r="BM168" s="9">
        <f>SUM(keyword_stats[[#This Row],[Searches: Apr 2018]:[Searches: Mar 2019]])</f>
        <v>130</v>
      </c>
      <c r="BN168" s="9">
        <f>keyword_stats[[#This Row],[R1]]-keyword_stats[[#This Row],[R4]]</f>
        <v>-5</v>
      </c>
      <c r="BO168" s="9" t="str">
        <f>INDEX('keyword-forecasts'!G:K,MATCH(keyword_stats[[#This Row],[Keyword]],'keyword-forecasts'!K:K,0),1)</f>
        <v>Stroje Jednoczęściowe</v>
      </c>
    </row>
    <row r="169" spans="1:67" x14ac:dyDescent="0.25">
      <c r="A169" t="s">
        <v>283</v>
      </c>
      <c r="B169" t="s">
        <v>15</v>
      </c>
      <c r="D169" s="8">
        <v>140</v>
      </c>
      <c r="E169" t="s">
        <v>17</v>
      </c>
      <c r="F169">
        <v>100</v>
      </c>
      <c r="G169">
        <v>0.22</v>
      </c>
      <c r="H169">
        <v>1.22</v>
      </c>
      <c r="M169">
        <v>140</v>
      </c>
      <c r="N169">
        <v>140</v>
      </c>
      <c r="O169">
        <v>140</v>
      </c>
      <c r="P169">
        <v>210</v>
      </c>
      <c r="Q169">
        <v>90</v>
      </c>
      <c r="R169">
        <v>20</v>
      </c>
      <c r="S169">
        <v>10</v>
      </c>
      <c r="T169">
        <v>10</v>
      </c>
      <c r="U169">
        <v>20</v>
      </c>
      <c r="V169">
        <v>30</v>
      </c>
      <c r="W169">
        <v>30</v>
      </c>
      <c r="X169">
        <v>90</v>
      </c>
      <c r="Y169">
        <v>70</v>
      </c>
      <c r="Z169">
        <v>110</v>
      </c>
      <c r="AA169">
        <v>110</v>
      </c>
      <c r="AB169">
        <v>90</v>
      </c>
      <c r="AC169">
        <v>40</v>
      </c>
      <c r="AD169">
        <v>10</v>
      </c>
      <c r="AE169">
        <v>10</v>
      </c>
      <c r="AF169">
        <v>10</v>
      </c>
      <c r="AG169">
        <v>20</v>
      </c>
      <c r="AH169">
        <v>30</v>
      </c>
      <c r="AI169">
        <v>30</v>
      </c>
      <c r="AJ169">
        <v>40</v>
      </c>
      <c r="AK169">
        <v>50</v>
      </c>
      <c r="AL169">
        <v>70</v>
      </c>
      <c r="AM169">
        <v>170</v>
      </c>
      <c r="AN169">
        <v>210</v>
      </c>
      <c r="AO169">
        <v>90</v>
      </c>
      <c r="AP169">
        <v>10</v>
      </c>
      <c r="AQ169">
        <v>10</v>
      </c>
      <c r="AR169">
        <v>20</v>
      </c>
      <c r="AS169">
        <v>40</v>
      </c>
      <c r="AT169">
        <v>50</v>
      </c>
      <c r="AU169">
        <v>90</v>
      </c>
      <c r="AV169">
        <v>170</v>
      </c>
      <c r="AW169">
        <v>260</v>
      </c>
      <c r="AX169">
        <v>210</v>
      </c>
      <c r="AY169">
        <v>260</v>
      </c>
      <c r="AZ169">
        <v>210</v>
      </c>
      <c r="BA169">
        <v>170</v>
      </c>
      <c r="BB169">
        <v>90</v>
      </c>
      <c r="BC169">
        <v>40</v>
      </c>
      <c r="BD169">
        <v>40</v>
      </c>
      <c r="BE169">
        <v>40</v>
      </c>
      <c r="BF169">
        <v>70</v>
      </c>
      <c r="BG169">
        <v>90</v>
      </c>
      <c r="BH169">
        <v>110</v>
      </c>
      <c r="BI169" s="9">
        <f>AVERAGE(keyword_stats[[#This Row],[Searches: Apr 2015]:[Searches: Mar 2016]])</f>
        <v>77.5</v>
      </c>
      <c r="BJ169" s="9">
        <f>AVERAGE(keyword_stats[[#This Row],[Searches: Apr 2016]:[Searches: Mar 2017]])</f>
        <v>47.5</v>
      </c>
      <c r="BK169" s="9">
        <f>AVERAGE(keyword_stats[[#This Row],[Searches: Apr 2017]:[Searches: Mar 2018]])</f>
        <v>81.666666666666671</v>
      </c>
      <c r="BL169" s="9">
        <f>AVERAGE(keyword_stats[[#This Row],[Searches: Apr 2018]:[Searches: Mar 2019]])</f>
        <v>132.5</v>
      </c>
      <c r="BM169" s="9">
        <f>SUM(keyword_stats[[#This Row],[Searches: Apr 2018]:[Searches: Mar 2019]])</f>
        <v>1590</v>
      </c>
      <c r="BN169" s="9">
        <f>keyword_stats[[#This Row],[R1]]-keyword_stats[[#This Row],[R4]]</f>
        <v>55</v>
      </c>
      <c r="BO169" s="9" t="str">
        <f>INDEX('keyword-forecasts'!G:K,MATCH(keyword_stats[[#This Row],[Keyword]],'keyword-forecasts'!K:K,0),1)</f>
        <v>Feba</v>
      </c>
    </row>
    <row r="170" spans="1:67" x14ac:dyDescent="0.25">
      <c r="A170" t="s">
        <v>284</v>
      </c>
      <c r="B170" t="s">
        <v>15</v>
      </c>
      <c r="D170" s="8">
        <v>880</v>
      </c>
      <c r="E170" t="s">
        <v>17</v>
      </c>
      <c r="F170">
        <v>96</v>
      </c>
      <c r="G170">
        <v>0.21</v>
      </c>
      <c r="H170">
        <v>0.73</v>
      </c>
      <c r="M170">
        <v>1300</v>
      </c>
      <c r="N170">
        <v>720</v>
      </c>
      <c r="O170">
        <v>590</v>
      </c>
      <c r="P170">
        <v>880</v>
      </c>
      <c r="Q170">
        <v>480</v>
      </c>
      <c r="R170">
        <v>110</v>
      </c>
      <c r="S170">
        <v>70</v>
      </c>
      <c r="T170">
        <v>110</v>
      </c>
      <c r="U170">
        <v>70</v>
      </c>
      <c r="V170">
        <v>170</v>
      </c>
      <c r="W170">
        <v>260</v>
      </c>
      <c r="X170">
        <v>170</v>
      </c>
      <c r="Y170">
        <v>390</v>
      </c>
      <c r="Z170">
        <v>880</v>
      </c>
      <c r="AA170">
        <v>1000</v>
      </c>
      <c r="AB170">
        <v>1900</v>
      </c>
      <c r="AC170">
        <v>720</v>
      </c>
      <c r="AD170">
        <v>210</v>
      </c>
      <c r="AE170">
        <v>70</v>
      </c>
      <c r="AF170">
        <v>50</v>
      </c>
      <c r="AG170">
        <v>170</v>
      </c>
      <c r="AH170">
        <v>720</v>
      </c>
      <c r="AI170">
        <v>480</v>
      </c>
      <c r="AJ170">
        <v>210</v>
      </c>
      <c r="AK170">
        <v>260</v>
      </c>
      <c r="AL170">
        <v>720</v>
      </c>
      <c r="AM170">
        <v>2400</v>
      </c>
      <c r="AN170">
        <v>1600</v>
      </c>
      <c r="AO170">
        <v>590</v>
      </c>
      <c r="AP170">
        <v>70</v>
      </c>
      <c r="AQ170">
        <v>70</v>
      </c>
      <c r="AR170">
        <v>140</v>
      </c>
      <c r="AS170">
        <v>210</v>
      </c>
      <c r="AT170">
        <v>590</v>
      </c>
      <c r="AU170">
        <v>210</v>
      </c>
      <c r="AV170">
        <v>320</v>
      </c>
      <c r="AW170">
        <v>1600</v>
      </c>
      <c r="AX170">
        <v>1900</v>
      </c>
      <c r="AY170">
        <v>1000</v>
      </c>
      <c r="AZ170">
        <v>1000</v>
      </c>
      <c r="BA170">
        <v>1600</v>
      </c>
      <c r="BB170">
        <v>320</v>
      </c>
      <c r="BC170">
        <v>140</v>
      </c>
      <c r="BD170">
        <v>110</v>
      </c>
      <c r="BE170">
        <v>260</v>
      </c>
      <c r="BF170">
        <v>260</v>
      </c>
      <c r="BG170">
        <v>320</v>
      </c>
      <c r="BH170">
        <v>720</v>
      </c>
      <c r="BI170" s="9">
        <f>AVERAGE(keyword_stats[[#This Row],[Searches: Apr 2015]:[Searches: Mar 2016]])</f>
        <v>410.83333333333331</v>
      </c>
      <c r="BJ170" s="9">
        <f>AVERAGE(keyword_stats[[#This Row],[Searches: Apr 2016]:[Searches: Mar 2017]])</f>
        <v>566.66666666666663</v>
      </c>
      <c r="BK170" s="9">
        <f>AVERAGE(keyword_stats[[#This Row],[Searches: Apr 2017]:[Searches: Mar 2018]])</f>
        <v>598.33333333333337</v>
      </c>
      <c r="BL170" s="9">
        <f>AVERAGE(keyword_stats[[#This Row],[Searches: Apr 2018]:[Searches: Mar 2019]])</f>
        <v>769.16666666666663</v>
      </c>
      <c r="BM170" s="9">
        <f>SUM(keyword_stats[[#This Row],[Searches: Apr 2018]:[Searches: Mar 2019]])</f>
        <v>9230</v>
      </c>
      <c r="BN170" s="9">
        <f>keyword_stats[[#This Row],[R1]]-keyword_stats[[#This Row],[R4]]</f>
        <v>358.33333333333331</v>
      </c>
      <c r="BO170" s="9" t="str">
        <f>INDEX('keyword-forecasts'!G:K,MATCH(keyword_stats[[#This Row],[Keyword]],'keyword-forecasts'!K:K,0),1)</f>
        <v>Feba</v>
      </c>
    </row>
    <row r="171" spans="1:67" x14ac:dyDescent="0.25">
      <c r="A171" t="s">
        <v>285</v>
      </c>
      <c r="B171" t="s">
        <v>15</v>
      </c>
      <c r="D171" s="8">
        <v>50</v>
      </c>
      <c r="E171" t="s">
        <v>17</v>
      </c>
      <c r="F171">
        <v>99</v>
      </c>
      <c r="G171">
        <v>0.21</v>
      </c>
      <c r="H171">
        <v>0.61</v>
      </c>
      <c r="M171">
        <v>50</v>
      </c>
      <c r="N171">
        <v>40</v>
      </c>
      <c r="O171">
        <v>210</v>
      </c>
      <c r="P171">
        <v>320</v>
      </c>
      <c r="Q171">
        <v>50</v>
      </c>
      <c r="R171">
        <v>10</v>
      </c>
      <c r="S171">
        <v>10</v>
      </c>
      <c r="T171">
        <v>10</v>
      </c>
      <c r="U171">
        <v>20</v>
      </c>
      <c r="V171">
        <v>20</v>
      </c>
      <c r="W171">
        <v>10</v>
      </c>
      <c r="X171">
        <v>40</v>
      </c>
      <c r="Y171">
        <v>90</v>
      </c>
      <c r="Z171">
        <v>140</v>
      </c>
      <c r="AA171">
        <v>90</v>
      </c>
      <c r="AB171">
        <v>40</v>
      </c>
      <c r="AC171">
        <v>10</v>
      </c>
      <c r="AD171">
        <v>10</v>
      </c>
      <c r="AE171">
        <v>10</v>
      </c>
      <c r="AF171">
        <v>10</v>
      </c>
      <c r="AG171">
        <v>10</v>
      </c>
      <c r="AH171">
        <v>10</v>
      </c>
      <c r="AI171">
        <v>10</v>
      </c>
      <c r="AJ171">
        <v>20</v>
      </c>
      <c r="AK171">
        <v>50</v>
      </c>
      <c r="AL171">
        <v>140</v>
      </c>
      <c r="AM171">
        <v>70</v>
      </c>
      <c r="AN171">
        <v>70</v>
      </c>
      <c r="AO171">
        <v>30</v>
      </c>
      <c r="AP171">
        <v>10</v>
      </c>
      <c r="AQ171">
        <v>10</v>
      </c>
      <c r="AR171">
        <v>10</v>
      </c>
      <c r="AS171">
        <v>10</v>
      </c>
      <c r="AT171">
        <v>20</v>
      </c>
      <c r="AU171">
        <v>20</v>
      </c>
      <c r="AV171">
        <v>30</v>
      </c>
      <c r="AW171">
        <v>70</v>
      </c>
      <c r="AX171">
        <v>70</v>
      </c>
      <c r="AY171">
        <v>110</v>
      </c>
      <c r="AZ171">
        <v>210</v>
      </c>
      <c r="BA171">
        <v>20</v>
      </c>
      <c r="BB171">
        <v>10</v>
      </c>
      <c r="BC171">
        <v>10</v>
      </c>
      <c r="BD171">
        <v>10</v>
      </c>
      <c r="BE171">
        <v>10</v>
      </c>
      <c r="BF171">
        <v>20</v>
      </c>
      <c r="BG171">
        <v>50</v>
      </c>
      <c r="BH171">
        <v>40</v>
      </c>
      <c r="BI171" s="9">
        <f>AVERAGE(keyword_stats[[#This Row],[Searches: Apr 2015]:[Searches: Mar 2016]])</f>
        <v>65.833333333333329</v>
      </c>
      <c r="BJ171" s="9">
        <f>AVERAGE(keyword_stats[[#This Row],[Searches: Apr 2016]:[Searches: Mar 2017]])</f>
        <v>37.5</v>
      </c>
      <c r="BK171" s="9">
        <f>AVERAGE(keyword_stats[[#This Row],[Searches: Apr 2017]:[Searches: Mar 2018]])</f>
        <v>39.166666666666664</v>
      </c>
      <c r="BL171" s="9">
        <f>AVERAGE(keyword_stats[[#This Row],[Searches: Apr 2018]:[Searches: Mar 2019]])</f>
        <v>52.5</v>
      </c>
      <c r="BM171" s="9">
        <f>SUM(keyword_stats[[#This Row],[Searches: Apr 2018]:[Searches: Mar 2019]])</f>
        <v>630</v>
      </c>
      <c r="BN171" s="9">
        <f>keyword_stats[[#This Row],[R1]]-keyword_stats[[#This Row],[R4]]</f>
        <v>-13.333333333333329</v>
      </c>
      <c r="BO171" s="9" t="str">
        <f>INDEX('keyword-forecasts'!G:K,MATCH(keyword_stats[[#This Row],[Keyword]],'keyword-forecasts'!K:K,0),1)</f>
        <v>Kostiumy Kąpielowe</v>
      </c>
    </row>
    <row r="172" spans="1:67" x14ac:dyDescent="0.25">
      <c r="A172" t="s">
        <v>286</v>
      </c>
      <c r="B172" t="s">
        <v>15</v>
      </c>
      <c r="D172" s="8">
        <v>170</v>
      </c>
      <c r="E172" t="s">
        <v>17</v>
      </c>
      <c r="F172">
        <v>100</v>
      </c>
      <c r="G172">
        <v>0.27</v>
      </c>
      <c r="H172">
        <v>0.91</v>
      </c>
      <c r="M172">
        <v>170</v>
      </c>
      <c r="N172">
        <v>260</v>
      </c>
      <c r="O172">
        <v>170</v>
      </c>
      <c r="P172">
        <v>140</v>
      </c>
      <c r="Q172">
        <v>90</v>
      </c>
      <c r="R172">
        <v>40</v>
      </c>
      <c r="S172">
        <v>10</v>
      </c>
      <c r="T172">
        <v>20</v>
      </c>
      <c r="U172">
        <v>20</v>
      </c>
      <c r="V172">
        <v>40</v>
      </c>
      <c r="W172">
        <v>70</v>
      </c>
      <c r="X172">
        <v>50</v>
      </c>
      <c r="Y172">
        <v>90</v>
      </c>
      <c r="Z172">
        <v>90</v>
      </c>
      <c r="AA172">
        <v>140</v>
      </c>
      <c r="AB172">
        <v>320</v>
      </c>
      <c r="AC172">
        <v>210</v>
      </c>
      <c r="AD172">
        <v>50</v>
      </c>
      <c r="AE172">
        <v>30</v>
      </c>
      <c r="AF172">
        <v>30</v>
      </c>
      <c r="AG172">
        <v>30</v>
      </c>
      <c r="AH172">
        <v>90</v>
      </c>
      <c r="AI172">
        <v>90</v>
      </c>
      <c r="AJ172">
        <v>90</v>
      </c>
      <c r="AK172">
        <v>110</v>
      </c>
      <c r="AL172">
        <v>170</v>
      </c>
      <c r="AM172">
        <v>260</v>
      </c>
      <c r="AN172">
        <v>390</v>
      </c>
      <c r="AO172">
        <v>260</v>
      </c>
      <c r="AP172">
        <v>50</v>
      </c>
      <c r="AQ172">
        <v>40</v>
      </c>
      <c r="AR172">
        <v>50</v>
      </c>
      <c r="AS172">
        <v>70</v>
      </c>
      <c r="AT172">
        <v>110</v>
      </c>
      <c r="AU172">
        <v>90</v>
      </c>
      <c r="AV172">
        <v>110</v>
      </c>
      <c r="AW172">
        <v>140</v>
      </c>
      <c r="AX172">
        <v>260</v>
      </c>
      <c r="AY172">
        <v>320</v>
      </c>
      <c r="AZ172">
        <v>320</v>
      </c>
      <c r="BA172">
        <v>260</v>
      </c>
      <c r="BB172">
        <v>70</v>
      </c>
      <c r="BC172">
        <v>90</v>
      </c>
      <c r="BD172">
        <v>70</v>
      </c>
      <c r="BE172">
        <v>90</v>
      </c>
      <c r="BF172">
        <v>140</v>
      </c>
      <c r="BG172">
        <v>140</v>
      </c>
      <c r="BH172">
        <v>260</v>
      </c>
      <c r="BI172" s="9">
        <f>AVERAGE(keyword_stats[[#This Row],[Searches: Apr 2015]:[Searches: Mar 2016]])</f>
        <v>90</v>
      </c>
      <c r="BJ172" s="9">
        <f>AVERAGE(keyword_stats[[#This Row],[Searches: Apr 2016]:[Searches: Mar 2017]])</f>
        <v>105</v>
      </c>
      <c r="BK172" s="9">
        <f>AVERAGE(keyword_stats[[#This Row],[Searches: Apr 2017]:[Searches: Mar 2018]])</f>
        <v>142.5</v>
      </c>
      <c r="BL172" s="9">
        <f>AVERAGE(keyword_stats[[#This Row],[Searches: Apr 2018]:[Searches: Mar 2019]])</f>
        <v>180</v>
      </c>
      <c r="BM172" s="9">
        <f>SUM(keyword_stats[[#This Row],[Searches: Apr 2018]:[Searches: Mar 2019]])</f>
        <v>2160</v>
      </c>
      <c r="BN172" s="9">
        <f>keyword_stats[[#This Row],[R1]]-keyword_stats[[#This Row],[R4]]</f>
        <v>90</v>
      </c>
      <c r="BO172" s="9" t="str">
        <f>INDEX('keyword-forecasts'!G:K,MATCH(keyword_stats[[#This Row],[Keyword]],'keyword-forecasts'!K:K,0),1)</f>
        <v>Stroje Kąpielowe</v>
      </c>
    </row>
    <row r="173" spans="1:67" x14ac:dyDescent="0.25">
      <c r="A173" t="s">
        <v>287</v>
      </c>
      <c r="B173" t="s">
        <v>15</v>
      </c>
      <c r="D173" s="8">
        <v>170</v>
      </c>
      <c r="E173" t="s">
        <v>17</v>
      </c>
      <c r="F173">
        <v>100</v>
      </c>
      <c r="G173">
        <v>0.39</v>
      </c>
      <c r="H173">
        <v>1.36</v>
      </c>
      <c r="M173">
        <v>70</v>
      </c>
      <c r="N173">
        <v>90</v>
      </c>
      <c r="O173">
        <v>210</v>
      </c>
      <c r="P173">
        <v>320</v>
      </c>
      <c r="Q173">
        <v>110</v>
      </c>
      <c r="R173">
        <v>40</v>
      </c>
      <c r="S173">
        <v>20</v>
      </c>
      <c r="T173">
        <v>30</v>
      </c>
      <c r="U173">
        <v>20</v>
      </c>
      <c r="V173">
        <v>50</v>
      </c>
      <c r="W173">
        <v>40</v>
      </c>
      <c r="X173">
        <v>40</v>
      </c>
      <c r="Y173">
        <v>70</v>
      </c>
      <c r="Z173">
        <v>110</v>
      </c>
      <c r="AA173">
        <v>260</v>
      </c>
      <c r="AB173">
        <v>210</v>
      </c>
      <c r="AC173">
        <v>140</v>
      </c>
      <c r="AD173">
        <v>70</v>
      </c>
      <c r="AE173">
        <v>50</v>
      </c>
      <c r="AF173">
        <v>50</v>
      </c>
      <c r="AG173">
        <v>50</v>
      </c>
      <c r="AH173">
        <v>90</v>
      </c>
      <c r="AI173">
        <v>70</v>
      </c>
      <c r="AJ173">
        <v>140</v>
      </c>
      <c r="AK173">
        <v>170</v>
      </c>
      <c r="AL173">
        <v>210</v>
      </c>
      <c r="AM173">
        <v>480</v>
      </c>
      <c r="AN173">
        <v>590</v>
      </c>
      <c r="AO173">
        <v>260</v>
      </c>
      <c r="AP173">
        <v>140</v>
      </c>
      <c r="AQ173">
        <v>40</v>
      </c>
      <c r="AR173">
        <v>20</v>
      </c>
      <c r="AS173">
        <v>20</v>
      </c>
      <c r="AT173">
        <v>50</v>
      </c>
      <c r="AU173">
        <v>50</v>
      </c>
      <c r="AV173">
        <v>90</v>
      </c>
      <c r="AW173">
        <v>140</v>
      </c>
      <c r="AX173">
        <v>210</v>
      </c>
      <c r="AY173">
        <v>390</v>
      </c>
      <c r="AZ173">
        <v>480</v>
      </c>
      <c r="BA173">
        <v>260</v>
      </c>
      <c r="BB173">
        <v>70</v>
      </c>
      <c r="BC173">
        <v>50</v>
      </c>
      <c r="BD173">
        <v>50</v>
      </c>
      <c r="BE173">
        <v>50</v>
      </c>
      <c r="BF173">
        <v>110</v>
      </c>
      <c r="BG173">
        <v>70</v>
      </c>
      <c r="BH173">
        <v>90</v>
      </c>
      <c r="BI173" s="9">
        <f>AVERAGE(keyword_stats[[#This Row],[Searches: Apr 2015]:[Searches: Mar 2016]])</f>
        <v>86.666666666666671</v>
      </c>
      <c r="BJ173" s="9">
        <f>AVERAGE(keyword_stats[[#This Row],[Searches: Apr 2016]:[Searches: Mar 2017]])</f>
        <v>109.16666666666667</v>
      </c>
      <c r="BK173" s="9">
        <f>AVERAGE(keyword_stats[[#This Row],[Searches: Apr 2017]:[Searches: Mar 2018]])</f>
        <v>176.66666666666666</v>
      </c>
      <c r="BL173" s="9">
        <f>AVERAGE(keyword_stats[[#This Row],[Searches: Apr 2018]:[Searches: Mar 2019]])</f>
        <v>164.16666666666666</v>
      </c>
      <c r="BM173" s="9">
        <f>SUM(keyword_stats[[#This Row],[Searches: Apr 2018]:[Searches: Mar 2019]])</f>
        <v>1970</v>
      </c>
      <c r="BN173" s="9">
        <f>keyword_stats[[#This Row],[R1]]-keyword_stats[[#This Row],[R4]]</f>
        <v>77.499999999999986</v>
      </c>
      <c r="BO173" s="9" t="str">
        <f>INDEX('keyword-forecasts'!G:K,MATCH(keyword_stats[[#This Row],[Keyword]],'keyword-forecasts'!K:K,0),1)</f>
        <v>Figi Kąpielowe</v>
      </c>
    </row>
    <row r="174" spans="1:67" x14ac:dyDescent="0.25">
      <c r="A174" t="s">
        <v>288</v>
      </c>
      <c r="B174" t="s">
        <v>15</v>
      </c>
      <c r="D174" s="8">
        <v>10</v>
      </c>
      <c r="E174" t="s">
        <v>17</v>
      </c>
      <c r="F174">
        <v>100</v>
      </c>
      <c r="M174">
        <v>30</v>
      </c>
      <c r="N174">
        <v>20</v>
      </c>
      <c r="O174">
        <v>20</v>
      </c>
      <c r="P174">
        <v>50</v>
      </c>
      <c r="Q174">
        <v>10</v>
      </c>
      <c r="R174">
        <v>10</v>
      </c>
      <c r="S174">
        <v>10</v>
      </c>
      <c r="T174">
        <v>10</v>
      </c>
      <c r="U174">
        <v>10</v>
      </c>
      <c r="V174">
        <v>10</v>
      </c>
      <c r="W174">
        <v>10</v>
      </c>
      <c r="X174">
        <v>10</v>
      </c>
      <c r="Y174">
        <v>10</v>
      </c>
      <c r="Z174">
        <v>10</v>
      </c>
      <c r="AA174">
        <v>10</v>
      </c>
      <c r="AB174">
        <v>10</v>
      </c>
      <c r="AC174">
        <v>10</v>
      </c>
      <c r="AD174">
        <v>0</v>
      </c>
      <c r="AE174">
        <v>0</v>
      </c>
      <c r="AF174">
        <v>0</v>
      </c>
      <c r="AG174">
        <v>10</v>
      </c>
      <c r="AH174">
        <v>10</v>
      </c>
      <c r="AI174">
        <v>10</v>
      </c>
      <c r="AJ174">
        <v>10</v>
      </c>
      <c r="AK174">
        <v>10</v>
      </c>
      <c r="AL174">
        <v>10</v>
      </c>
      <c r="AM174">
        <v>20</v>
      </c>
      <c r="AN174">
        <v>30</v>
      </c>
      <c r="AO174">
        <v>30</v>
      </c>
      <c r="AP174">
        <v>10</v>
      </c>
      <c r="AQ174">
        <v>10</v>
      </c>
      <c r="AR174">
        <v>10</v>
      </c>
      <c r="AS174">
        <v>10</v>
      </c>
      <c r="AT174">
        <v>10</v>
      </c>
      <c r="AU174">
        <v>10</v>
      </c>
      <c r="AV174">
        <v>10</v>
      </c>
      <c r="AW174">
        <v>10</v>
      </c>
      <c r="AX174">
        <v>10</v>
      </c>
      <c r="AY174">
        <v>30</v>
      </c>
      <c r="AZ174">
        <v>50</v>
      </c>
      <c r="BA174">
        <v>30</v>
      </c>
      <c r="BB174">
        <v>10</v>
      </c>
      <c r="BC174">
        <v>10</v>
      </c>
      <c r="BD174">
        <v>10</v>
      </c>
      <c r="BE174">
        <v>10</v>
      </c>
      <c r="BF174">
        <v>10</v>
      </c>
      <c r="BG174">
        <v>10</v>
      </c>
      <c r="BH174">
        <v>10</v>
      </c>
      <c r="BI174" s="9">
        <f>AVERAGE(keyword_stats[[#This Row],[Searches: Apr 2015]:[Searches: Mar 2016]])</f>
        <v>16.666666666666668</v>
      </c>
      <c r="BJ174" s="9">
        <f>AVERAGE(keyword_stats[[#This Row],[Searches: Apr 2016]:[Searches: Mar 2017]])</f>
        <v>7.5</v>
      </c>
      <c r="BK174" s="9">
        <f>AVERAGE(keyword_stats[[#This Row],[Searches: Apr 2017]:[Searches: Mar 2018]])</f>
        <v>14.166666666666666</v>
      </c>
      <c r="BL174" s="9">
        <f>AVERAGE(keyword_stats[[#This Row],[Searches: Apr 2018]:[Searches: Mar 2019]])</f>
        <v>16.666666666666668</v>
      </c>
      <c r="BM174" s="9">
        <f>SUM(keyword_stats[[#This Row],[Searches: Apr 2018]:[Searches: Mar 2019]])</f>
        <v>200</v>
      </c>
      <c r="BN174" s="9">
        <f>keyword_stats[[#This Row],[R1]]-keyword_stats[[#This Row],[R4]]</f>
        <v>0</v>
      </c>
      <c r="BO174" s="9" t="str">
        <f>INDEX('keyword-forecasts'!G:K,MATCH(keyword_stats[[#This Row],[Keyword]],'keyword-forecasts'!K:K,0),1)</f>
        <v>Figi Kąpielowe</v>
      </c>
    </row>
    <row r="175" spans="1:67" x14ac:dyDescent="0.25">
      <c r="A175" t="s">
        <v>289</v>
      </c>
      <c r="B175" t="s">
        <v>15</v>
      </c>
      <c r="D175" s="8">
        <v>70</v>
      </c>
      <c r="E175" t="s">
        <v>17</v>
      </c>
      <c r="F175">
        <v>100</v>
      </c>
      <c r="G175">
        <v>0.39</v>
      </c>
      <c r="H175">
        <v>1.3</v>
      </c>
      <c r="M175">
        <v>30</v>
      </c>
      <c r="N175">
        <v>70</v>
      </c>
      <c r="O175">
        <v>70</v>
      </c>
      <c r="P175">
        <v>90</v>
      </c>
      <c r="Q175">
        <v>30</v>
      </c>
      <c r="R175">
        <v>10</v>
      </c>
      <c r="S175">
        <v>10</v>
      </c>
      <c r="T175">
        <v>10</v>
      </c>
      <c r="U175">
        <v>10</v>
      </c>
      <c r="V175">
        <v>10</v>
      </c>
      <c r="W175">
        <v>40</v>
      </c>
      <c r="X175">
        <v>30</v>
      </c>
      <c r="Y175">
        <v>30</v>
      </c>
      <c r="Z175">
        <v>30</v>
      </c>
      <c r="AA175">
        <v>70</v>
      </c>
      <c r="AB175">
        <v>140</v>
      </c>
      <c r="AC175">
        <v>70</v>
      </c>
      <c r="AD175">
        <v>20</v>
      </c>
      <c r="AE175">
        <v>10</v>
      </c>
      <c r="AF175">
        <v>10</v>
      </c>
      <c r="AG175">
        <v>10</v>
      </c>
      <c r="AH175">
        <v>30</v>
      </c>
      <c r="AI175">
        <v>30</v>
      </c>
      <c r="AJ175">
        <v>30</v>
      </c>
      <c r="AK175">
        <v>40</v>
      </c>
      <c r="AL175">
        <v>70</v>
      </c>
      <c r="AM175">
        <v>50</v>
      </c>
      <c r="AN175">
        <v>140</v>
      </c>
      <c r="AO175">
        <v>50</v>
      </c>
      <c r="AP175">
        <v>10</v>
      </c>
      <c r="AQ175">
        <v>10</v>
      </c>
      <c r="AR175">
        <v>10</v>
      </c>
      <c r="AS175">
        <v>10</v>
      </c>
      <c r="AT175">
        <v>30</v>
      </c>
      <c r="AU175">
        <v>20</v>
      </c>
      <c r="AV175">
        <v>20</v>
      </c>
      <c r="AW175">
        <v>40</v>
      </c>
      <c r="AX175">
        <v>90</v>
      </c>
      <c r="AY175">
        <v>110</v>
      </c>
      <c r="AZ175">
        <v>170</v>
      </c>
      <c r="BA175">
        <v>50</v>
      </c>
      <c r="BB175">
        <v>30</v>
      </c>
      <c r="BC175">
        <v>20</v>
      </c>
      <c r="BD175">
        <v>40</v>
      </c>
      <c r="BE175">
        <v>30</v>
      </c>
      <c r="BF175">
        <v>40</v>
      </c>
      <c r="BG175">
        <v>40</v>
      </c>
      <c r="BH175">
        <v>40</v>
      </c>
      <c r="BI175" s="9">
        <f>AVERAGE(keyword_stats[[#This Row],[Searches: Apr 2015]:[Searches: Mar 2016]])</f>
        <v>34.166666666666664</v>
      </c>
      <c r="BJ175" s="9">
        <f>AVERAGE(keyword_stats[[#This Row],[Searches: Apr 2016]:[Searches: Mar 2017]])</f>
        <v>40</v>
      </c>
      <c r="BK175" s="9">
        <f>AVERAGE(keyword_stats[[#This Row],[Searches: Apr 2017]:[Searches: Mar 2018]])</f>
        <v>38.333333333333336</v>
      </c>
      <c r="BL175" s="9">
        <f>AVERAGE(keyword_stats[[#This Row],[Searches: Apr 2018]:[Searches: Mar 2019]])</f>
        <v>58.333333333333336</v>
      </c>
      <c r="BM175" s="9">
        <f>SUM(keyword_stats[[#This Row],[Searches: Apr 2018]:[Searches: Mar 2019]])</f>
        <v>700</v>
      </c>
      <c r="BN175" s="9">
        <f>keyword_stats[[#This Row],[R1]]-keyword_stats[[#This Row],[R4]]</f>
        <v>24.166666666666671</v>
      </c>
      <c r="BO175" s="9" t="str">
        <f>INDEX('keyword-forecasts'!G:K,MATCH(keyword_stats[[#This Row],[Keyword]],'keyword-forecasts'!K:K,0),1)</f>
        <v>Figi Kąpielowe</v>
      </c>
    </row>
    <row r="176" spans="1:67" x14ac:dyDescent="0.25">
      <c r="A176" t="s">
        <v>290</v>
      </c>
      <c r="B176" t="s">
        <v>15</v>
      </c>
      <c r="D176" s="8">
        <v>10</v>
      </c>
      <c r="E176" t="s">
        <v>17</v>
      </c>
      <c r="F176">
        <v>100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20</v>
      </c>
      <c r="AC176">
        <v>10</v>
      </c>
      <c r="AD176">
        <v>10</v>
      </c>
      <c r="AE176">
        <v>10</v>
      </c>
      <c r="AF176">
        <v>0</v>
      </c>
      <c r="AG176">
        <v>0</v>
      </c>
      <c r="AH176">
        <v>10</v>
      </c>
      <c r="AI176">
        <v>10</v>
      </c>
      <c r="AJ176">
        <v>10</v>
      </c>
      <c r="AK176">
        <v>10</v>
      </c>
      <c r="AL176">
        <v>10</v>
      </c>
      <c r="AM176">
        <v>20</v>
      </c>
      <c r="AN176">
        <v>20</v>
      </c>
      <c r="AO176">
        <v>20</v>
      </c>
      <c r="AP176">
        <v>10</v>
      </c>
      <c r="AQ176">
        <v>0</v>
      </c>
      <c r="AR176">
        <v>0</v>
      </c>
      <c r="AS176">
        <v>10</v>
      </c>
      <c r="AT176">
        <v>0</v>
      </c>
      <c r="AU176">
        <v>0</v>
      </c>
      <c r="AV176">
        <v>10</v>
      </c>
      <c r="AW176">
        <v>10</v>
      </c>
      <c r="AX176">
        <v>20</v>
      </c>
      <c r="AY176">
        <v>20</v>
      </c>
      <c r="AZ176">
        <v>20</v>
      </c>
      <c r="BA176">
        <v>10</v>
      </c>
      <c r="BB176">
        <v>10</v>
      </c>
      <c r="BC176">
        <v>10</v>
      </c>
      <c r="BD176">
        <v>0</v>
      </c>
      <c r="BE176">
        <v>0</v>
      </c>
      <c r="BF176">
        <v>0</v>
      </c>
      <c r="BG176">
        <v>10</v>
      </c>
      <c r="BH176">
        <v>10</v>
      </c>
      <c r="BI176" s="9">
        <f>AVERAGE(keyword_stats[[#This Row],[Searches: Apr 2015]:[Searches: Mar 2016]])</f>
        <v>0</v>
      </c>
      <c r="BJ176" s="9">
        <f>AVERAGE(keyword_stats[[#This Row],[Searches: Apr 2016]:[Searches: Mar 2017]])</f>
        <v>6.666666666666667</v>
      </c>
      <c r="BK176" s="9">
        <f>AVERAGE(keyword_stats[[#This Row],[Searches: Apr 2017]:[Searches: Mar 2018]])</f>
        <v>9.1666666666666661</v>
      </c>
      <c r="BL176" s="9">
        <f>AVERAGE(keyword_stats[[#This Row],[Searches: Apr 2018]:[Searches: Mar 2019]])</f>
        <v>10</v>
      </c>
      <c r="BM176" s="9">
        <f>SUM(keyword_stats[[#This Row],[Searches: Apr 2018]:[Searches: Mar 2019]])</f>
        <v>120</v>
      </c>
      <c r="BN176" s="9">
        <f>keyword_stats[[#This Row],[R1]]-keyword_stats[[#This Row],[R4]]</f>
        <v>10</v>
      </c>
      <c r="BO176" s="9" t="str">
        <f>INDEX('keyword-forecasts'!G:K,MATCH(keyword_stats[[#This Row],[Keyword]],'keyword-forecasts'!K:K,0),1)</f>
        <v>Figi Kąpielowe</v>
      </c>
    </row>
    <row r="177" spans="1:67" x14ac:dyDescent="0.25">
      <c r="A177" t="s">
        <v>291</v>
      </c>
      <c r="B177" t="s">
        <v>15</v>
      </c>
      <c r="D177" s="8">
        <v>20</v>
      </c>
      <c r="E177" t="s">
        <v>17</v>
      </c>
      <c r="F177">
        <v>100</v>
      </c>
      <c r="G177">
        <v>0.22</v>
      </c>
      <c r="H177">
        <v>1.35</v>
      </c>
      <c r="M177">
        <v>10</v>
      </c>
      <c r="N177">
        <v>10</v>
      </c>
      <c r="O177">
        <v>20</v>
      </c>
      <c r="P177">
        <v>20</v>
      </c>
      <c r="Q177">
        <v>10</v>
      </c>
      <c r="R177">
        <v>10</v>
      </c>
      <c r="S177">
        <v>10</v>
      </c>
      <c r="T177">
        <v>0</v>
      </c>
      <c r="U177">
        <v>10</v>
      </c>
      <c r="V177">
        <v>10</v>
      </c>
      <c r="W177">
        <v>0</v>
      </c>
      <c r="X177">
        <v>10</v>
      </c>
      <c r="Y177">
        <v>10</v>
      </c>
      <c r="Z177">
        <v>10</v>
      </c>
      <c r="AA177">
        <v>30</v>
      </c>
      <c r="AB177">
        <v>40</v>
      </c>
      <c r="AC177">
        <v>10</v>
      </c>
      <c r="AD177">
        <v>10</v>
      </c>
      <c r="AE177">
        <v>10</v>
      </c>
      <c r="AF177">
        <v>10</v>
      </c>
      <c r="AG177">
        <v>10</v>
      </c>
      <c r="AH177">
        <v>10</v>
      </c>
      <c r="AI177">
        <v>10</v>
      </c>
      <c r="AJ177">
        <v>10</v>
      </c>
      <c r="AK177">
        <v>20</v>
      </c>
      <c r="AL177">
        <v>10</v>
      </c>
      <c r="AM177">
        <v>30</v>
      </c>
      <c r="AN177">
        <v>40</v>
      </c>
      <c r="AO177">
        <v>30</v>
      </c>
      <c r="AP177">
        <v>10</v>
      </c>
      <c r="AQ177">
        <v>10</v>
      </c>
      <c r="AR177">
        <v>10</v>
      </c>
      <c r="AS177">
        <v>10</v>
      </c>
      <c r="AT177">
        <v>10</v>
      </c>
      <c r="AU177">
        <v>10</v>
      </c>
      <c r="AV177">
        <v>10</v>
      </c>
      <c r="AW177">
        <v>10</v>
      </c>
      <c r="AX177">
        <v>30</v>
      </c>
      <c r="AY177">
        <v>30</v>
      </c>
      <c r="AZ177">
        <v>70</v>
      </c>
      <c r="BA177">
        <v>50</v>
      </c>
      <c r="BB177">
        <v>10</v>
      </c>
      <c r="BC177">
        <v>10</v>
      </c>
      <c r="BD177">
        <v>10</v>
      </c>
      <c r="BE177">
        <v>10</v>
      </c>
      <c r="BF177">
        <v>20</v>
      </c>
      <c r="BG177">
        <v>30</v>
      </c>
      <c r="BH177">
        <v>30</v>
      </c>
      <c r="BI177" s="9">
        <f>AVERAGE(keyword_stats[[#This Row],[Searches: Apr 2015]:[Searches: Mar 2016]])</f>
        <v>10</v>
      </c>
      <c r="BJ177" s="9">
        <f>AVERAGE(keyword_stats[[#This Row],[Searches: Apr 2016]:[Searches: Mar 2017]])</f>
        <v>14.166666666666666</v>
      </c>
      <c r="BK177" s="9">
        <f>AVERAGE(keyword_stats[[#This Row],[Searches: Apr 2017]:[Searches: Mar 2018]])</f>
        <v>16.666666666666668</v>
      </c>
      <c r="BL177" s="9">
        <f>AVERAGE(keyword_stats[[#This Row],[Searches: Apr 2018]:[Searches: Mar 2019]])</f>
        <v>25.833333333333332</v>
      </c>
      <c r="BM177" s="9">
        <f>SUM(keyword_stats[[#This Row],[Searches: Apr 2018]:[Searches: Mar 2019]])</f>
        <v>310</v>
      </c>
      <c r="BN177" s="9">
        <f>keyword_stats[[#This Row],[R1]]-keyword_stats[[#This Row],[R4]]</f>
        <v>15.833333333333332</v>
      </c>
      <c r="BO177" s="9" t="str">
        <f>INDEX('keyword-forecasts'!G:K,MATCH(keyword_stats[[#This Row],[Keyword]],'keyword-forecasts'!K:K,0),1)</f>
        <v>Strój Kąpielowy</v>
      </c>
    </row>
    <row r="178" spans="1:67" x14ac:dyDescent="0.25">
      <c r="A178" t="s">
        <v>292</v>
      </c>
      <c r="B178" t="s">
        <v>15</v>
      </c>
      <c r="D178" s="8">
        <v>10</v>
      </c>
      <c r="E178" t="s">
        <v>17</v>
      </c>
      <c r="F178">
        <v>100</v>
      </c>
      <c r="G178">
        <v>0.41</v>
      </c>
      <c r="H178">
        <v>1.52</v>
      </c>
      <c r="M178">
        <v>10</v>
      </c>
      <c r="N178">
        <v>10</v>
      </c>
      <c r="O178">
        <v>30</v>
      </c>
      <c r="P178">
        <v>10</v>
      </c>
      <c r="Q178">
        <v>10</v>
      </c>
      <c r="R178">
        <v>0</v>
      </c>
      <c r="S178">
        <v>0</v>
      </c>
      <c r="T178">
        <v>0</v>
      </c>
      <c r="U178">
        <v>10</v>
      </c>
      <c r="V178">
        <v>10</v>
      </c>
      <c r="W178">
        <v>10</v>
      </c>
      <c r="X178">
        <v>10</v>
      </c>
      <c r="Y178">
        <v>10</v>
      </c>
      <c r="Z178">
        <v>10</v>
      </c>
      <c r="AA178">
        <v>10</v>
      </c>
      <c r="AB178">
        <v>20</v>
      </c>
      <c r="AC178">
        <v>10</v>
      </c>
      <c r="AD178">
        <v>0</v>
      </c>
      <c r="AE178">
        <v>10</v>
      </c>
      <c r="AF178">
        <v>10</v>
      </c>
      <c r="AG178">
        <v>0</v>
      </c>
      <c r="AH178">
        <v>10</v>
      </c>
      <c r="AI178">
        <v>10</v>
      </c>
      <c r="AJ178">
        <v>10</v>
      </c>
      <c r="AK178">
        <v>10</v>
      </c>
      <c r="AL178">
        <v>10</v>
      </c>
      <c r="AM178">
        <v>10</v>
      </c>
      <c r="AN178">
        <v>10</v>
      </c>
      <c r="AO178">
        <v>10</v>
      </c>
      <c r="AP178">
        <v>0</v>
      </c>
      <c r="AQ178">
        <v>10</v>
      </c>
      <c r="AR178">
        <v>10</v>
      </c>
      <c r="AS178">
        <v>0</v>
      </c>
      <c r="AT178">
        <v>10</v>
      </c>
      <c r="AU178">
        <v>10</v>
      </c>
      <c r="AV178">
        <v>10</v>
      </c>
      <c r="AW178">
        <v>10</v>
      </c>
      <c r="AX178">
        <v>10</v>
      </c>
      <c r="AY178">
        <v>10</v>
      </c>
      <c r="AZ178">
        <v>20</v>
      </c>
      <c r="BA178">
        <v>20</v>
      </c>
      <c r="BB178">
        <v>10</v>
      </c>
      <c r="BC178">
        <v>0</v>
      </c>
      <c r="BD178">
        <v>10</v>
      </c>
      <c r="BE178">
        <v>10</v>
      </c>
      <c r="BF178">
        <v>10</v>
      </c>
      <c r="BG178">
        <v>10</v>
      </c>
      <c r="BH178">
        <v>10</v>
      </c>
      <c r="BI178" s="9">
        <f>AVERAGE(keyword_stats[[#This Row],[Searches: Apr 2015]:[Searches: Mar 2016]])</f>
        <v>9.1666666666666661</v>
      </c>
      <c r="BJ178" s="9">
        <f>AVERAGE(keyword_stats[[#This Row],[Searches: Apr 2016]:[Searches: Mar 2017]])</f>
        <v>9.1666666666666661</v>
      </c>
      <c r="BK178" s="9">
        <f>AVERAGE(keyword_stats[[#This Row],[Searches: Apr 2017]:[Searches: Mar 2018]])</f>
        <v>8.3333333333333339</v>
      </c>
      <c r="BL178" s="9">
        <f>AVERAGE(keyword_stats[[#This Row],[Searches: Apr 2018]:[Searches: Mar 2019]])</f>
        <v>10.833333333333334</v>
      </c>
      <c r="BM178" s="9">
        <f>SUM(keyword_stats[[#This Row],[Searches: Apr 2018]:[Searches: Mar 2019]])</f>
        <v>130</v>
      </c>
      <c r="BN178" s="9">
        <f>keyword_stats[[#This Row],[R1]]-keyword_stats[[#This Row],[R4]]</f>
        <v>1.6666666666666679</v>
      </c>
      <c r="BO178" s="9" t="str">
        <f>INDEX('keyword-forecasts'!G:K,MATCH(keyword_stats[[#This Row],[Keyword]],'keyword-forecasts'!K:K,0),1)</f>
        <v>Kostiumy Kąpielowe</v>
      </c>
    </row>
    <row r="179" spans="1:67" x14ac:dyDescent="0.25">
      <c r="A179" t="s">
        <v>293</v>
      </c>
      <c r="B179" t="s">
        <v>15</v>
      </c>
      <c r="D179" s="8">
        <v>40</v>
      </c>
      <c r="E179" t="s">
        <v>17</v>
      </c>
      <c r="F179">
        <v>100</v>
      </c>
      <c r="G179">
        <v>0.38</v>
      </c>
      <c r="H179">
        <v>0.92</v>
      </c>
      <c r="M179">
        <v>20</v>
      </c>
      <c r="N179">
        <v>40</v>
      </c>
      <c r="O179">
        <v>70</v>
      </c>
      <c r="P179">
        <v>90</v>
      </c>
      <c r="Q179">
        <v>30</v>
      </c>
      <c r="R179">
        <v>20</v>
      </c>
      <c r="S179">
        <v>10</v>
      </c>
      <c r="T179">
        <v>10</v>
      </c>
      <c r="U179">
        <v>10</v>
      </c>
      <c r="V179">
        <v>30</v>
      </c>
      <c r="W179">
        <v>20</v>
      </c>
      <c r="X179">
        <v>10</v>
      </c>
      <c r="Y179">
        <v>50</v>
      </c>
      <c r="Z179">
        <v>30</v>
      </c>
      <c r="AA179">
        <v>50</v>
      </c>
      <c r="AB179">
        <v>50</v>
      </c>
      <c r="AC179">
        <v>40</v>
      </c>
      <c r="AD179">
        <v>10</v>
      </c>
      <c r="AE179">
        <v>10</v>
      </c>
      <c r="AF179">
        <v>10</v>
      </c>
      <c r="AG179">
        <v>10</v>
      </c>
      <c r="AH179">
        <v>20</v>
      </c>
      <c r="AI179">
        <v>20</v>
      </c>
      <c r="AJ179">
        <v>30</v>
      </c>
      <c r="AK179">
        <v>20</v>
      </c>
      <c r="AL179">
        <v>40</v>
      </c>
      <c r="AM179">
        <v>50</v>
      </c>
      <c r="AN179">
        <v>50</v>
      </c>
      <c r="AO179">
        <v>20</v>
      </c>
      <c r="AP179">
        <v>10</v>
      </c>
      <c r="AQ179">
        <v>10</v>
      </c>
      <c r="AR179">
        <v>10</v>
      </c>
      <c r="AS179">
        <v>10</v>
      </c>
      <c r="AT179">
        <v>20</v>
      </c>
      <c r="AU179">
        <v>30</v>
      </c>
      <c r="AV179">
        <v>20</v>
      </c>
      <c r="AW179">
        <v>30</v>
      </c>
      <c r="AX179">
        <v>50</v>
      </c>
      <c r="AY179">
        <v>70</v>
      </c>
      <c r="AZ179">
        <v>90</v>
      </c>
      <c r="BA179">
        <v>40</v>
      </c>
      <c r="BB179">
        <v>20</v>
      </c>
      <c r="BC179">
        <v>10</v>
      </c>
      <c r="BD179">
        <v>20</v>
      </c>
      <c r="BE179">
        <v>10</v>
      </c>
      <c r="BF179">
        <v>40</v>
      </c>
      <c r="BG179">
        <v>20</v>
      </c>
      <c r="BH179">
        <v>40</v>
      </c>
      <c r="BI179" s="9">
        <f>AVERAGE(keyword_stats[[#This Row],[Searches: Apr 2015]:[Searches: Mar 2016]])</f>
        <v>30</v>
      </c>
      <c r="BJ179" s="9">
        <f>AVERAGE(keyword_stats[[#This Row],[Searches: Apr 2016]:[Searches: Mar 2017]])</f>
        <v>27.5</v>
      </c>
      <c r="BK179" s="9">
        <f>AVERAGE(keyword_stats[[#This Row],[Searches: Apr 2017]:[Searches: Mar 2018]])</f>
        <v>24.166666666666668</v>
      </c>
      <c r="BL179" s="9">
        <f>AVERAGE(keyword_stats[[#This Row],[Searches: Apr 2018]:[Searches: Mar 2019]])</f>
        <v>36.666666666666664</v>
      </c>
      <c r="BM179" s="9">
        <f>SUM(keyword_stats[[#This Row],[Searches: Apr 2018]:[Searches: Mar 2019]])</f>
        <v>440</v>
      </c>
      <c r="BN179" s="9">
        <f>keyword_stats[[#This Row],[R1]]-keyword_stats[[#This Row],[R4]]</f>
        <v>6.6666666666666643</v>
      </c>
      <c r="BO179" s="9" t="str">
        <f>INDEX('keyword-forecasts'!G:K,MATCH(keyword_stats[[#This Row],[Keyword]],'keyword-forecasts'!K:K,0),1)</f>
        <v>Stroje Kąpielowe</v>
      </c>
    </row>
    <row r="180" spans="1:67" x14ac:dyDescent="0.25">
      <c r="A180" t="s">
        <v>294</v>
      </c>
      <c r="B180" t="s">
        <v>15</v>
      </c>
      <c r="D180" s="8">
        <v>320</v>
      </c>
      <c r="E180" t="s">
        <v>17</v>
      </c>
      <c r="F180">
        <v>100</v>
      </c>
      <c r="G180">
        <v>0.4</v>
      </c>
      <c r="H180">
        <v>0.88</v>
      </c>
      <c r="M180">
        <v>320</v>
      </c>
      <c r="N180">
        <v>480</v>
      </c>
      <c r="O180">
        <v>320</v>
      </c>
      <c r="P180">
        <v>320</v>
      </c>
      <c r="Q180">
        <v>390</v>
      </c>
      <c r="R180">
        <v>140</v>
      </c>
      <c r="S180">
        <v>90</v>
      </c>
      <c r="T180">
        <v>70</v>
      </c>
      <c r="U180">
        <v>50</v>
      </c>
      <c r="V180">
        <v>210</v>
      </c>
      <c r="W180">
        <v>320</v>
      </c>
      <c r="X180">
        <v>320</v>
      </c>
      <c r="Y180">
        <v>390</v>
      </c>
      <c r="Z180">
        <v>390</v>
      </c>
      <c r="AA180">
        <v>480</v>
      </c>
      <c r="AB180">
        <v>720</v>
      </c>
      <c r="AC180">
        <v>480</v>
      </c>
      <c r="AD180">
        <v>170</v>
      </c>
      <c r="AE180">
        <v>110</v>
      </c>
      <c r="AF180">
        <v>140</v>
      </c>
      <c r="AG180">
        <v>140</v>
      </c>
      <c r="AH180">
        <v>210</v>
      </c>
      <c r="AI180">
        <v>170</v>
      </c>
      <c r="AJ180">
        <v>390</v>
      </c>
      <c r="AK180">
        <v>390</v>
      </c>
      <c r="AL180">
        <v>480</v>
      </c>
      <c r="AM180">
        <v>1600</v>
      </c>
      <c r="AN180">
        <v>1000</v>
      </c>
      <c r="AO180">
        <v>260</v>
      </c>
      <c r="AP180">
        <v>30</v>
      </c>
      <c r="AQ180">
        <v>20</v>
      </c>
      <c r="AR180">
        <v>50</v>
      </c>
      <c r="AS180">
        <v>50</v>
      </c>
      <c r="AT180">
        <v>170</v>
      </c>
      <c r="AU180">
        <v>110</v>
      </c>
      <c r="AV180">
        <v>110</v>
      </c>
      <c r="AW180">
        <v>320</v>
      </c>
      <c r="AX180">
        <v>880</v>
      </c>
      <c r="AY180">
        <v>880</v>
      </c>
      <c r="AZ180">
        <v>480</v>
      </c>
      <c r="BA180">
        <v>320</v>
      </c>
      <c r="BB180">
        <v>70</v>
      </c>
      <c r="BC180">
        <v>40</v>
      </c>
      <c r="BD180">
        <v>20</v>
      </c>
      <c r="BE180">
        <v>30</v>
      </c>
      <c r="BF180">
        <v>110</v>
      </c>
      <c r="BG180">
        <v>170</v>
      </c>
      <c r="BH180">
        <v>260</v>
      </c>
      <c r="BI180" s="9">
        <f>AVERAGE(keyword_stats[[#This Row],[Searches: Apr 2015]:[Searches: Mar 2016]])</f>
        <v>252.5</v>
      </c>
      <c r="BJ180" s="9">
        <f>AVERAGE(keyword_stats[[#This Row],[Searches: Apr 2016]:[Searches: Mar 2017]])</f>
        <v>315.83333333333331</v>
      </c>
      <c r="BK180" s="9">
        <f>AVERAGE(keyword_stats[[#This Row],[Searches: Apr 2017]:[Searches: Mar 2018]])</f>
        <v>355.83333333333331</v>
      </c>
      <c r="BL180" s="9">
        <f>AVERAGE(keyword_stats[[#This Row],[Searches: Apr 2018]:[Searches: Mar 2019]])</f>
        <v>298.33333333333331</v>
      </c>
      <c r="BM180" s="9">
        <f>SUM(keyword_stats[[#This Row],[Searches: Apr 2018]:[Searches: Mar 2019]])</f>
        <v>3580</v>
      </c>
      <c r="BN180" s="9">
        <f>keyword_stats[[#This Row],[R1]]-keyword_stats[[#This Row],[R4]]</f>
        <v>45.833333333333314</v>
      </c>
      <c r="BO180" s="9" t="str">
        <f>INDEX('keyword-forecasts'!G:K,MATCH(keyword_stats[[#This Row],[Keyword]],'keyword-forecasts'!K:K,0),1)</f>
        <v>Stroje Kąpielowe</v>
      </c>
    </row>
    <row r="181" spans="1:67" x14ac:dyDescent="0.25">
      <c r="A181" t="s">
        <v>295</v>
      </c>
      <c r="B181" t="s">
        <v>15</v>
      </c>
      <c r="D181" s="8">
        <v>170</v>
      </c>
      <c r="E181" t="s">
        <v>17</v>
      </c>
      <c r="F181">
        <v>77</v>
      </c>
      <c r="G181">
        <v>0.1</v>
      </c>
      <c r="H181">
        <v>0.31</v>
      </c>
      <c r="M181">
        <v>90</v>
      </c>
      <c r="N181">
        <v>140</v>
      </c>
      <c r="O181">
        <v>70</v>
      </c>
      <c r="P181">
        <v>50</v>
      </c>
      <c r="Q181">
        <v>70</v>
      </c>
      <c r="R181">
        <v>110</v>
      </c>
      <c r="S181">
        <v>90</v>
      </c>
      <c r="T181">
        <v>170</v>
      </c>
      <c r="U181">
        <v>170</v>
      </c>
      <c r="V181">
        <v>170</v>
      </c>
      <c r="W181">
        <v>170</v>
      </c>
      <c r="X181">
        <v>210</v>
      </c>
      <c r="Y181">
        <v>320</v>
      </c>
      <c r="Z181">
        <v>210</v>
      </c>
      <c r="AA181">
        <v>90</v>
      </c>
      <c r="AB181">
        <v>90</v>
      </c>
      <c r="AC181">
        <v>170</v>
      </c>
      <c r="AD181">
        <v>170</v>
      </c>
      <c r="AE181">
        <v>140</v>
      </c>
      <c r="AF181">
        <v>140</v>
      </c>
      <c r="AG181">
        <v>90</v>
      </c>
      <c r="AH181">
        <v>170</v>
      </c>
      <c r="AI181">
        <v>320</v>
      </c>
      <c r="AJ181">
        <v>390</v>
      </c>
      <c r="AK181">
        <v>590</v>
      </c>
      <c r="AL181">
        <v>480</v>
      </c>
      <c r="AM181">
        <v>170</v>
      </c>
      <c r="AN181">
        <v>140</v>
      </c>
      <c r="AO181">
        <v>70</v>
      </c>
      <c r="AP181">
        <v>70</v>
      </c>
      <c r="AQ181">
        <v>90</v>
      </c>
      <c r="AR181">
        <v>90</v>
      </c>
      <c r="AS181">
        <v>70</v>
      </c>
      <c r="AT181">
        <v>90</v>
      </c>
      <c r="AU181">
        <v>170</v>
      </c>
      <c r="AV181">
        <v>260</v>
      </c>
      <c r="AW181">
        <v>320</v>
      </c>
      <c r="AX181">
        <v>170</v>
      </c>
      <c r="AY181">
        <v>90</v>
      </c>
      <c r="AZ181">
        <v>70</v>
      </c>
      <c r="BA181">
        <v>90</v>
      </c>
      <c r="BB181">
        <v>140</v>
      </c>
      <c r="BC181">
        <v>110</v>
      </c>
      <c r="BD181">
        <v>110</v>
      </c>
      <c r="BE181">
        <v>110</v>
      </c>
      <c r="BF181">
        <v>170</v>
      </c>
      <c r="BG181">
        <v>210</v>
      </c>
      <c r="BH181">
        <v>590</v>
      </c>
      <c r="BI181" s="9">
        <f>AVERAGE(keyword_stats[[#This Row],[Searches: Apr 2015]:[Searches: Mar 2016]])</f>
        <v>125.83333333333333</v>
      </c>
      <c r="BJ181" s="9">
        <f>AVERAGE(keyword_stats[[#This Row],[Searches: Apr 2016]:[Searches: Mar 2017]])</f>
        <v>191.66666666666666</v>
      </c>
      <c r="BK181" s="9">
        <f>AVERAGE(keyword_stats[[#This Row],[Searches: Apr 2017]:[Searches: Mar 2018]])</f>
        <v>190.83333333333334</v>
      </c>
      <c r="BL181" s="9">
        <f>AVERAGE(keyword_stats[[#This Row],[Searches: Apr 2018]:[Searches: Mar 2019]])</f>
        <v>181.66666666666666</v>
      </c>
      <c r="BM181" s="9">
        <f>SUM(keyword_stats[[#This Row],[Searches: Apr 2018]:[Searches: Mar 2019]])</f>
        <v>2180</v>
      </c>
      <c r="BN181" s="9">
        <f>keyword_stats[[#This Row],[R1]]-keyword_stats[[#This Row],[R4]]</f>
        <v>55.833333333333329</v>
      </c>
      <c r="BO181" s="9" t="str">
        <f>INDEX('keyword-forecasts'!G:K,MATCH(keyword_stats[[#This Row],[Keyword]],'keyword-forecasts'!K:K,0),1)</f>
        <v>H&amp;m</v>
      </c>
    </row>
    <row r="182" spans="1:67" x14ac:dyDescent="0.25">
      <c r="A182" t="s">
        <v>296</v>
      </c>
      <c r="B182" t="s">
        <v>15</v>
      </c>
      <c r="D182" s="8">
        <v>2400</v>
      </c>
      <c r="E182" t="s">
        <v>17</v>
      </c>
      <c r="F182">
        <v>96</v>
      </c>
      <c r="G182">
        <v>0.19</v>
      </c>
      <c r="H182">
        <v>0.83</v>
      </c>
      <c r="M182">
        <v>590</v>
      </c>
      <c r="N182">
        <v>1000</v>
      </c>
      <c r="O182">
        <v>1300</v>
      </c>
      <c r="P182">
        <v>2400</v>
      </c>
      <c r="Q182">
        <v>2400</v>
      </c>
      <c r="R182">
        <v>210</v>
      </c>
      <c r="S182">
        <v>50</v>
      </c>
      <c r="T182">
        <v>50</v>
      </c>
      <c r="U182">
        <v>70</v>
      </c>
      <c r="V182">
        <v>210</v>
      </c>
      <c r="W182">
        <v>320</v>
      </c>
      <c r="X182">
        <v>390</v>
      </c>
      <c r="Y182">
        <v>880</v>
      </c>
      <c r="Z182">
        <v>1900</v>
      </c>
      <c r="AA182">
        <v>12100</v>
      </c>
      <c r="AB182">
        <v>12100</v>
      </c>
      <c r="AC182">
        <v>2900</v>
      </c>
      <c r="AD182">
        <v>390</v>
      </c>
      <c r="AE182">
        <v>140</v>
      </c>
      <c r="AF182">
        <v>320</v>
      </c>
      <c r="AG182">
        <v>210</v>
      </c>
      <c r="AH182">
        <v>260</v>
      </c>
      <c r="AI182">
        <v>210</v>
      </c>
      <c r="AJ182">
        <v>390</v>
      </c>
      <c r="AK182">
        <v>1300</v>
      </c>
      <c r="AL182">
        <v>5400</v>
      </c>
      <c r="AM182">
        <v>1600</v>
      </c>
      <c r="AN182">
        <v>1600</v>
      </c>
      <c r="AO182">
        <v>1300</v>
      </c>
      <c r="AP182">
        <v>1000</v>
      </c>
      <c r="AQ182">
        <v>880</v>
      </c>
      <c r="AR182">
        <v>480</v>
      </c>
      <c r="AS182">
        <v>140</v>
      </c>
      <c r="AT182">
        <v>210</v>
      </c>
      <c r="AU182">
        <v>320</v>
      </c>
      <c r="AV182">
        <v>720</v>
      </c>
      <c r="AW182">
        <v>1300</v>
      </c>
      <c r="AX182">
        <v>1000</v>
      </c>
      <c r="AY182">
        <v>2900</v>
      </c>
      <c r="AZ182">
        <v>14800</v>
      </c>
      <c r="BA182">
        <v>8100</v>
      </c>
      <c r="BB182">
        <v>320</v>
      </c>
      <c r="BC182">
        <v>210</v>
      </c>
      <c r="BD182">
        <v>320</v>
      </c>
      <c r="BE182">
        <v>260</v>
      </c>
      <c r="BF182">
        <v>590</v>
      </c>
      <c r="BG182">
        <v>260</v>
      </c>
      <c r="BH182">
        <v>720</v>
      </c>
      <c r="BI182" s="9">
        <f>AVERAGE(keyword_stats[[#This Row],[Searches: Apr 2015]:[Searches: Mar 2016]])</f>
        <v>749.16666666666663</v>
      </c>
      <c r="BJ182" s="9">
        <f>AVERAGE(keyword_stats[[#This Row],[Searches: Apr 2016]:[Searches: Mar 2017]])</f>
        <v>2650</v>
      </c>
      <c r="BK182" s="9">
        <f>AVERAGE(keyword_stats[[#This Row],[Searches: Apr 2017]:[Searches: Mar 2018]])</f>
        <v>1245.8333333333333</v>
      </c>
      <c r="BL182" s="9">
        <f>AVERAGE(keyword_stats[[#This Row],[Searches: Apr 2018]:[Searches: Mar 2019]])</f>
        <v>2565</v>
      </c>
      <c r="BM182" s="9">
        <f>SUM(keyword_stats[[#This Row],[Searches: Apr 2018]:[Searches: Mar 2019]])</f>
        <v>30780</v>
      </c>
      <c r="BN182" s="9">
        <f>keyword_stats[[#This Row],[R1]]-keyword_stats[[#This Row],[R4]]</f>
        <v>1815.8333333333335</v>
      </c>
      <c r="BO182" s="9" t="str">
        <f>INDEX('keyword-forecasts'!G:K,MATCH(keyword_stats[[#This Row],[Keyword]],'keyword-forecasts'!K:K,0),1)</f>
        <v>Stroje Kąpielowe</v>
      </c>
    </row>
    <row r="183" spans="1:67" x14ac:dyDescent="0.25">
      <c r="A183" t="s">
        <v>297</v>
      </c>
      <c r="B183" t="s">
        <v>15</v>
      </c>
      <c r="D183" s="8">
        <v>10</v>
      </c>
      <c r="E183" t="s">
        <v>17</v>
      </c>
      <c r="F183">
        <v>100</v>
      </c>
      <c r="M183">
        <v>10</v>
      </c>
      <c r="N183">
        <v>10</v>
      </c>
      <c r="O183">
        <v>20</v>
      </c>
      <c r="P183">
        <v>20</v>
      </c>
      <c r="Q183">
        <v>10</v>
      </c>
      <c r="R183">
        <v>10</v>
      </c>
      <c r="S183">
        <v>0</v>
      </c>
      <c r="T183">
        <v>10</v>
      </c>
      <c r="U183">
        <v>10</v>
      </c>
      <c r="V183">
        <v>10</v>
      </c>
      <c r="W183">
        <v>10</v>
      </c>
      <c r="X183">
        <v>10</v>
      </c>
      <c r="Y183">
        <v>10</v>
      </c>
      <c r="Z183">
        <v>10</v>
      </c>
      <c r="AA183">
        <v>30</v>
      </c>
      <c r="AB183">
        <v>40</v>
      </c>
      <c r="AC183">
        <v>10</v>
      </c>
      <c r="AD183">
        <v>10</v>
      </c>
      <c r="AE183">
        <v>10</v>
      </c>
      <c r="AF183">
        <v>10</v>
      </c>
      <c r="AG183">
        <v>10</v>
      </c>
      <c r="AH183">
        <v>10</v>
      </c>
      <c r="AI183">
        <v>10</v>
      </c>
      <c r="AJ183">
        <v>10</v>
      </c>
      <c r="AK183">
        <v>10</v>
      </c>
      <c r="AL183">
        <v>10</v>
      </c>
      <c r="AM183">
        <v>10</v>
      </c>
      <c r="AN183">
        <v>10</v>
      </c>
      <c r="AO183">
        <v>10</v>
      </c>
      <c r="AP183">
        <v>10</v>
      </c>
      <c r="AQ183">
        <v>10</v>
      </c>
      <c r="AR183">
        <v>10</v>
      </c>
      <c r="AS183">
        <v>10</v>
      </c>
      <c r="AT183">
        <v>10</v>
      </c>
      <c r="AU183">
        <v>10</v>
      </c>
      <c r="AV183">
        <v>10</v>
      </c>
      <c r="AW183">
        <v>10</v>
      </c>
      <c r="AX183">
        <v>10</v>
      </c>
      <c r="AY183">
        <v>20</v>
      </c>
      <c r="AZ183">
        <v>10</v>
      </c>
      <c r="BA183">
        <v>10</v>
      </c>
      <c r="BB183">
        <v>10</v>
      </c>
      <c r="BC183">
        <v>0</v>
      </c>
      <c r="BD183">
        <v>10</v>
      </c>
      <c r="BE183">
        <v>0</v>
      </c>
      <c r="BF183">
        <v>10</v>
      </c>
      <c r="BG183">
        <v>10</v>
      </c>
      <c r="BH183">
        <v>10</v>
      </c>
      <c r="BI183" s="9">
        <f>AVERAGE(keyword_stats[[#This Row],[Searches: Apr 2015]:[Searches: Mar 2016]])</f>
        <v>10.833333333333334</v>
      </c>
      <c r="BJ183" s="9">
        <f>AVERAGE(keyword_stats[[#This Row],[Searches: Apr 2016]:[Searches: Mar 2017]])</f>
        <v>14.166666666666666</v>
      </c>
      <c r="BK183" s="9">
        <f>AVERAGE(keyword_stats[[#This Row],[Searches: Apr 2017]:[Searches: Mar 2018]])</f>
        <v>10</v>
      </c>
      <c r="BL183" s="9">
        <f>AVERAGE(keyword_stats[[#This Row],[Searches: Apr 2018]:[Searches: Mar 2019]])</f>
        <v>9.1666666666666661</v>
      </c>
      <c r="BM183" s="9">
        <f>SUM(keyword_stats[[#This Row],[Searches: Apr 2018]:[Searches: Mar 2019]])</f>
        <v>110</v>
      </c>
      <c r="BN183" s="9">
        <f>keyword_stats[[#This Row],[R1]]-keyword_stats[[#This Row],[R4]]</f>
        <v>-1.6666666666666679</v>
      </c>
      <c r="BO183" s="9" t="str">
        <f>INDEX('keyword-forecasts'!G:K,MATCH(keyword_stats[[#This Row],[Keyword]],'keyword-forecasts'!K:K,0),1)</f>
        <v>Kupić Strój</v>
      </c>
    </row>
    <row r="184" spans="1:67" x14ac:dyDescent="0.25">
      <c r="A184" t="s">
        <v>298</v>
      </c>
      <c r="B184" t="s">
        <v>15</v>
      </c>
      <c r="D184" s="8">
        <v>10</v>
      </c>
      <c r="M184">
        <v>10</v>
      </c>
      <c r="N184">
        <v>20</v>
      </c>
      <c r="O184">
        <v>20</v>
      </c>
      <c r="P184">
        <v>30</v>
      </c>
      <c r="Q184">
        <v>10</v>
      </c>
      <c r="R184">
        <v>10</v>
      </c>
      <c r="S184">
        <v>10</v>
      </c>
      <c r="T184">
        <v>10</v>
      </c>
      <c r="U184">
        <v>10</v>
      </c>
      <c r="V184">
        <v>10</v>
      </c>
      <c r="W184">
        <v>10</v>
      </c>
      <c r="X184">
        <v>10</v>
      </c>
      <c r="Y184">
        <v>10</v>
      </c>
      <c r="Z184">
        <v>10</v>
      </c>
      <c r="AA184">
        <v>20</v>
      </c>
      <c r="AB184">
        <v>10</v>
      </c>
      <c r="AC184">
        <v>10</v>
      </c>
      <c r="AD184">
        <v>10</v>
      </c>
      <c r="AE184">
        <v>0</v>
      </c>
      <c r="AF184">
        <v>10</v>
      </c>
      <c r="AG184">
        <v>10</v>
      </c>
      <c r="AH184">
        <v>10</v>
      </c>
      <c r="AI184">
        <v>10</v>
      </c>
      <c r="AJ184">
        <v>10</v>
      </c>
      <c r="AK184">
        <v>10</v>
      </c>
      <c r="AL184">
        <v>10</v>
      </c>
      <c r="AM184">
        <v>20</v>
      </c>
      <c r="AN184">
        <v>20</v>
      </c>
      <c r="AO184">
        <v>10</v>
      </c>
      <c r="AP184">
        <v>10</v>
      </c>
      <c r="AQ184">
        <v>10</v>
      </c>
      <c r="AR184">
        <v>10</v>
      </c>
      <c r="AS184">
        <v>10</v>
      </c>
      <c r="AT184">
        <v>10</v>
      </c>
      <c r="AU184">
        <v>10</v>
      </c>
      <c r="AV184">
        <v>10</v>
      </c>
      <c r="AW184">
        <v>10</v>
      </c>
      <c r="AX184">
        <v>10</v>
      </c>
      <c r="AY184">
        <v>10</v>
      </c>
      <c r="AZ184">
        <v>10</v>
      </c>
      <c r="BA184">
        <v>10</v>
      </c>
      <c r="BB184">
        <v>10</v>
      </c>
      <c r="BC184">
        <v>10</v>
      </c>
      <c r="BD184">
        <v>10</v>
      </c>
      <c r="BE184">
        <v>10</v>
      </c>
      <c r="BF184">
        <v>10</v>
      </c>
      <c r="BG184">
        <v>10</v>
      </c>
      <c r="BH184">
        <v>0</v>
      </c>
      <c r="BI184" s="9">
        <f>AVERAGE(keyword_stats[[#This Row],[Searches: Apr 2015]:[Searches: Mar 2016]])</f>
        <v>13.333333333333334</v>
      </c>
      <c r="BJ184" s="9">
        <f>AVERAGE(keyword_stats[[#This Row],[Searches: Apr 2016]:[Searches: Mar 2017]])</f>
        <v>10</v>
      </c>
      <c r="BK184" s="9">
        <f>AVERAGE(keyword_stats[[#This Row],[Searches: Apr 2017]:[Searches: Mar 2018]])</f>
        <v>11.666666666666666</v>
      </c>
      <c r="BL184" s="9">
        <f>AVERAGE(keyword_stats[[#This Row],[Searches: Apr 2018]:[Searches: Mar 2019]])</f>
        <v>9.1666666666666661</v>
      </c>
      <c r="BM184" s="9">
        <f>SUM(keyword_stats[[#This Row],[Searches: Apr 2018]:[Searches: Mar 2019]])</f>
        <v>110</v>
      </c>
      <c r="BN184" s="9">
        <f>keyword_stats[[#This Row],[R1]]-keyword_stats[[#This Row],[R4]]</f>
        <v>-4.1666666666666679</v>
      </c>
      <c r="BO184" s="9" t="str">
        <f>INDEX('keyword-forecasts'!G:K,MATCH(keyword_stats[[#This Row],[Keyword]],'keyword-forecasts'!K:K,0),1)</f>
        <v>Kostium Kąpielowy</v>
      </c>
    </row>
    <row r="185" spans="1:67" x14ac:dyDescent="0.25">
      <c r="A185" t="s">
        <v>299</v>
      </c>
      <c r="B185" t="s">
        <v>15</v>
      </c>
      <c r="D185" s="8">
        <v>10</v>
      </c>
      <c r="M185">
        <v>10</v>
      </c>
      <c r="N185">
        <v>10</v>
      </c>
      <c r="O185">
        <v>10</v>
      </c>
      <c r="P185">
        <v>10</v>
      </c>
      <c r="Q185">
        <v>10</v>
      </c>
      <c r="R185">
        <v>10</v>
      </c>
      <c r="S185">
        <v>0</v>
      </c>
      <c r="T185">
        <v>0</v>
      </c>
      <c r="U185">
        <v>0</v>
      </c>
      <c r="V185">
        <v>0</v>
      </c>
      <c r="W185">
        <v>10</v>
      </c>
      <c r="X185">
        <v>10</v>
      </c>
      <c r="Y185">
        <v>10</v>
      </c>
      <c r="Z185">
        <v>10</v>
      </c>
      <c r="AA185">
        <v>10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10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 s="9">
        <f>AVERAGE(keyword_stats[[#This Row],[Searches: Apr 2015]:[Searches: Mar 2016]])</f>
        <v>6.666666666666667</v>
      </c>
      <c r="BJ185" s="9">
        <f>AVERAGE(keyword_stats[[#This Row],[Searches: Apr 2016]:[Searches: Mar 2017]])</f>
        <v>2.5</v>
      </c>
      <c r="BK185" s="9">
        <f>AVERAGE(keyword_stats[[#This Row],[Searches: Apr 2017]:[Searches: Mar 2018]])</f>
        <v>0</v>
      </c>
      <c r="BL185" s="9">
        <f>AVERAGE(keyword_stats[[#This Row],[Searches: Apr 2018]:[Searches: Mar 2019]])</f>
        <v>0.83333333333333337</v>
      </c>
      <c r="BM185" s="9">
        <f>SUM(keyword_stats[[#This Row],[Searches: Apr 2018]:[Searches: Mar 2019]])</f>
        <v>10</v>
      </c>
      <c r="BN185" s="9">
        <f>keyword_stats[[#This Row],[R1]]-keyword_stats[[#This Row],[R4]]</f>
        <v>-5.8333333333333339</v>
      </c>
      <c r="BO185" s="9" t="str">
        <f>INDEX('keyword-forecasts'!G:K,MATCH(keyword_stats[[#This Row],[Keyword]],'keyword-forecasts'!K:K,0),1)</f>
        <v>Kupić Strój</v>
      </c>
    </row>
    <row r="186" spans="1:67" x14ac:dyDescent="0.25">
      <c r="A186" t="s">
        <v>300</v>
      </c>
      <c r="B186" t="s">
        <v>15</v>
      </c>
      <c r="D186" s="8">
        <v>210</v>
      </c>
      <c r="E186" t="s">
        <v>17</v>
      </c>
      <c r="F186">
        <v>100</v>
      </c>
      <c r="G186">
        <v>0.19</v>
      </c>
      <c r="H186">
        <v>1.1000000000000001</v>
      </c>
      <c r="M186">
        <v>90</v>
      </c>
      <c r="N186">
        <v>170</v>
      </c>
      <c r="O186">
        <v>260</v>
      </c>
      <c r="P186">
        <v>390</v>
      </c>
      <c r="Q186">
        <v>170</v>
      </c>
      <c r="R186">
        <v>70</v>
      </c>
      <c r="S186">
        <v>70</v>
      </c>
      <c r="T186">
        <v>40</v>
      </c>
      <c r="U186">
        <v>40</v>
      </c>
      <c r="V186">
        <v>90</v>
      </c>
      <c r="W186">
        <v>110</v>
      </c>
      <c r="X186">
        <v>90</v>
      </c>
      <c r="Y186">
        <v>140</v>
      </c>
      <c r="Z186">
        <v>210</v>
      </c>
      <c r="AA186">
        <v>390</v>
      </c>
      <c r="AB186">
        <v>390</v>
      </c>
      <c r="AC186">
        <v>110</v>
      </c>
      <c r="AD186">
        <v>50</v>
      </c>
      <c r="AE186">
        <v>30</v>
      </c>
      <c r="AF186">
        <v>30</v>
      </c>
      <c r="AG186">
        <v>40</v>
      </c>
      <c r="AH186">
        <v>90</v>
      </c>
      <c r="AI186">
        <v>90</v>
      </c>
      <c r="AJ186">
        <v>110</v>
      </c>
      <c r="AK186">
        <v>140</v>
      </c>
      <c r="AL186">
        <v>210</v>
      </c>
      <c r="AM186">
        <v>390</v>
      </c>
      <c r="AN186">
        <v>390</v>
      </c>
      <c r="AO186">
        <v>260</v>
      </c>
      <c r="AP186">
        <v>110</v>
      </c>
      <c r="AQ186">
        <v>50</v>
      </c>
      <c r="AR186">
        <v>50</v>
      </c>
      <c r="AS186">
        <v>70</v>
      </c>
      <c r="AT186">
        <v>170</v>
      </c>
      <c r="AU186">
        <v>140</v>
      </c>
      <c r="AV186">
        <v>140</v>
      </c>
      <c r="AW186">
        <v>140</v>
      </c>
      <c r="AX186">
        <v>260</v>
      </c>
      <c r="AY186">
        <v>390</v>
      </c>
      <c r="AZ186">
        <v>480</v>
      </c>
      <c r="BA186">
        <v>320</v>
      </c>
      <c r="BB186">
        <v>90</v>
      </c>
      <c r="BC186">
        <v>90</v>
      </c>
      <c r="BD186">
        <v>90</v>
      </c>
      <c r="BE186">
        <v>90</v>
      </c>
      <c r="BF186">
        <v>170</v>
      </c>
      <c r="BG186">
        <v>110</v>
      </c>
      <c r="BH186">
        <v>170</v>
      </c>
      <c r="BI186" s="9">
        <f>AVERAGE(keyword_stats[[#This Row],[Searches: Apr 2015]:[Searches: Mar 2016]])</f>
        <v>132.5</v>
      </c>
      <c r="BJ186" s="9">
        <f>AVERAGE(keyword_stats[[#This Row],[Searches: Apr 2016]:[Searches: Mar 2017]])</f>
        <v>140</v>
      </c>
      <c r="BK186" s="9">
        <f>AVERAGE(keyword_stats[[#This Row],[Searches: Apr 2017]:[Searches: Mar 2018]])</f>
        <v>176.66666666666666</v>
      </c>
      <c r="BL186" s="9">
        <f>AVERAGE(keyword_stats[[#This Row],[Searches: Apr 2018]:[Searches: Mar 2019]])</f>
        <v>200</v>
      </c>
      <c r="BM186" s="9">
        <f>SUM(keyword_stats[[#This Row],[Searches: Apr 2018]:[Searches: Mar 2019]])</f>
        <v>2400</v>
      </c>
      <c r="BN186" s="9">
        <f>keyword_stats[[#This Row],[R1]]-keyword_stats[[#This Row],[R4]]</f>
        <v>67.5</v>
      </c>
      <c r="BO186" s="9" t="str">
        <f>INDEX('keyword-forecasts'!G:K,MATCH(keyword_stats[[#This Row],[Keyword]],'keyword-forecasts'!K:K,0),1)</f>
        <v>Kupić Strój</v>
      </c>
    </row>
    <row r="187" spans="1:67" x14ac:dyDescent="0.25">
      <c r="A187" t="s">
        <v>301</v>
      </c>
      <c r="B187" t="s">
        <v>15</v>
      </c>
      <c r="D187" s="8">
        <v>10</v>
      </c>
      <c r="M187">
        <v>10</v>
      </c>
      <c r="N187">
        <v>10</v>
      </c>
      <c r="O187">
        <v>20</v>
      </c>
      <c r="P187">
        <v>20</v>
      </c>
      <c r="Q187">
        <v>10</v>
      </c>
      <c r="R187">
        <v>10</v>
      </c>
      <c r="S187">
        <v>10</v>
      </c>
      <c r="T187">
        <v>10</v>
      </c>
      <c r="U187">
        <v>10</v>
      </c>
      <c r="V187">
        <v>10</v>
      </c>
      <c r="W187">
        <v>20</v>
      </c>
      <c r="X187">
        <v>10</v>
      </c>
      <c r="Y187">
        <v>10</v>
      </c>
      <c r="Z187">
        <v>10</v>
      </c>
      <c r="AA187">
        <v>10</v>
      </c>
      <c r="AB187">
        <v>20</v>
      </c>
      <c r="AC187">
        <v>20</v>
      </c>
      <c r="AD187">
        <v>10</v>
      </c>
      <c r="AE187">
        <v>10</v>
      </c>
      <c r="AF187">
        <v>10</v>
      </c>
      <c r="AG187">
        <v>10</v>
      </c>
      <c r="AH187">
        <v>10</v>
      </c>
      <c r="AI187">
        <v>10</v>
      </c>
      <c r="AJ187">
        <v>10</v>
      </c>
      <c r="AK187">
        <v>0</v>
      </c>
      <c r="AL187">
        <v>10</v>
      </c>
      <c r="AM187">
        <v>10</v>
      </c>
      <c r="AN187">
        <v>10</v>
      </c>
      <c r="AO187">
        <v>10</v>
      </c>
      <c r="AP187">
        <v>10</v>
      </c>
      <c r="AQ187">
        <v>10</v>
      </c>
      <c r="AR187">
        <v>10</v>
      </c>
      <c r="AS187">
        <v>10</v>
      </c>
      <c r="AT187">
        <v>10</v>
      </c>
      <c r="AU187">
        <v>10</v>
      </c>
      <c r="AV187">
        <v>10</v>
      </c>
      <c r="AW187">
        <v>10</v>
      </c>
      <c r="AX187">
        <v>10</v>
      </c>
      <c r="AY187">
        <v>0</v>
      </c>
      <c r="AZ187">
        <v>10</v>
      </c>
      <c r="BA187">
        <v>10</v>
      </c>
      <c r="BB187">
        <v>10</v>
      </c>
      <c r="BC187">
        <v>0</v>
      </c>
      <c r="BD187">
        <v>0</v>
      </c>
      <c r="BE187">
        <v>0</v>
      </c>
      <c r="BF187">
        <v>0</v>
      </c>
      <c r="BG187">
        <v>10</v>
      </c>
      <c r="BH187">
        <v>0</v>
      </c>
      <c r="BI187" s="9">
        <f>AVERAGE(keyword_stats[[#This Row],[Searches: Apr 2015]:[Searches: Mar 2016]])</f>
        <v>12.5</v>
      </c>
      <c r="BJ187" s="9">
        <f>AVERAGE(keyword_stats[[#This Row],[Searches: Apr 2016]:[Searches: Mar 2017]])</f>
        <v>11.666666666666666</v>
      </c>
      <c r="BK187" s="9">
        <f>AVERAGE(keyword_stats[[#This Row],[Searches: Apr 2017]:[Searches: Mar 2018]])</f>
        <v>9.1666666666666661</v>
      </c>
      <c r="BL187" s="9">
        <f>AVERAGE(keyword_stats[[#This Row],[Searches: Apr 2018]:[Searches: Mar 2019]])</f>
        <v>5</v>
      </c>
      <c r="BM187" s="9">
        <f>SUM(keyword_stats[[#This Row],[Searches: Apr 2018]:[Searches: Mar 2019]])</f>
        <v>60</v>
      </c>
      <c r="BN187" s="9">
        <f>keyword_stats[[#This Row],[R1]]-keyword_stats[[#This Row],[R4]]</f>
        <v>-7.5</v>
      </c>
      <c r="BO187" s="9" t="str">
        <f>INDEX('keyword-forecasts'!G:K,MATCH(keyword_stats[[#This Row],[Keyword]],'keyword-forecasts'!K:K,0),1)</f>
        <v>Kupić Strój</v>
      </c>
    </row>
    <row r="188" spans="1:67" x14ac:dyDescent="0.25">
      <c r="A188" t="s">
        <v>302</v>
      </c>
      <c r="B188" t="s">
        <v>15</v>
      </c>
      <c r="D188" s="8">
        <v>20</v>
      </c>
      <c r="E188" t="s">
        <v>17</v>
      </c>
      <c r="F188">
        <v>100</v>
      </c>
      <c r="G188">
        <v>0.4</v>
      </c>
      <c r="H188">
        <v>1.0900000000000001</v>
      </c>
      <c r="M188">
        <v>0</v>
      </c>
      <c r="N188">
        <v>10</v>
      </c>
      <c r="O188">
        <v>10</v>
      </c>
      <c r="P188">
        <v>10</v>
      </c>
      <c r="Q188">
        <v>20</v>
      </c>
      <c r="R188">
        <v>10</v>
      </c>
      <c r="S188">
        <v>10</v>
      </c>
      <c r="T188">
        <v>10</v>
      </c>
      <c r="U188">
        <v>10</v>
      </c>
      <c r="V188">
        <v>10</v>
      </c>
      <c r="W188">
        <v>10</v>
      </c>
      <c r="X188">
        <v>10</v>
      </c>
      <c r="Y188">
        <v>10</v>
      </c>
      <c r="Z188">
        <v>10</v>
      </c>
      <c r="AA188">
        <v>10</v>
      </c>
      <c r="AB188">
        <v>10</v>
      </c>
      <c r="AC188">
        <v>10</v>
      </c>
      <c r="AD188">
        <v>10</v>
      </c>
      <c r="AE188">
        <v>10</v>
      </c>
      <c r="AF188">
        <v>10</v>
      </c>
      <c r="AG188">
        <v>10</v>
      </c>
      <c r="AH188">
        <v>10</v>
      </c>
      <c r="AI188">
        <v>10</v>
      </c>
      <c r="AJ188">
        <v>10</v>
      </c>
      <c r="AK188">
        <v>10</v>
      </c>
      <c r="AL188">
        <v>10</v>
      </c>
      <c r="AM188">
        <v>20</v>
      </c>
      <c r="AN188">
        <v>10</v>
      </c>
      <c r="AO188">
        <v>10</v>
      </c>
      <c r="AP188">
        <v>10</v>
      </c>
      <c r="AQ188">
        <v>10</v>
      </c>
      <c r="AR188">
        <v>10</v>
      </c>
      <c r="AS188">
        <v>10</v>
      </c>
      <c r="AT188">
        <v>10</v>
      </c>
      <c r="AU188">
        <v>10</v>
      </c>
      <c r="AV188">
        <v>10</v>
      </c>
      <c r="AW188">
        <v>10</v>
      </c>
      <c r="AX188">
        <v>30</v>
      </c>
      <c r="AY188">
        <v>30</v>
      </c>
      <c r="AZ188">
        <v>40</v>
      </c>
      <c r="BA188">
        <v>40</v>
      </c>
      <c r="BB188">
        <v>20</v>
      </c>
      <c r="BC188">
        <v>10</v>
      </c>
      <c r="BD188">
        <v>10</v>
      </c>
      <c r="BE188">
        <v>10</v>
      </c>
      <c r="BF188">
        <v>20</v>
      </c>
      <c r="BG188">
        <v>20</v>
      </c>
      <c r="BH188">
        <v>10</v>
      </c>
      <c r="BI188" s="9">
        <f>AVERAGE(keyword_stats[[#This Row],[Searches: Apr 2015]:[Searches: Mar 2016]])</f>
        <v>10</v>
      </c>
      <c r="BJ188" s="9">
        <f>AVERAGE(keyword_stats[[#This Row],[Searches: Apr 2016]:[Searches: Mar 2017]])</f>
        <v>10</v>
      </c>
      <c r="BK188" s="9">
        <f>AVERAGE(keyword_stats[[#This Row],[Searches: Apr 2017]:[Searches: Mar 2018]])</f>
        <v>10.833333333333334</v>
      </c>
      <c r="BL188" s="9">
        <f>AVERAGE(keyword_stats[[#This Row],[Searches: Apr 2018]:[Searches: Mar 2019]])</f>
        <v>20.833333333333332</v>
      </c>
      <c r="BM188" s="9">
        <f>SUM(keyword_stats[[#This Row],[Searches: Apr 2018]:[Searches: Mar 2019]])</f>
        <v>250</v>
      </c>
      <c r="BN188" s="9">
        <f>keyword_stats[[#This Row],[R1]]-keyword_stats[[#This Row],[R4]]</f>
        <v>10.833333333333332</v>
      </c>
      <c r="BO188" s="9" t="str">
        <f>INDEX('keyword-forecasts'!G:K,MATCH(keyword_stats[[#This Row],[Keyword]],'keyword-forecasts'!K:K,0),1)</f>
        <v>Kupić Strój</v>
      </c>
    </row>
    <row r="189" spans="1:67" x14ac:dyDescent="0.25">
      <c r="A189" t="s">
        <v>303</v>
      </c>
      <c r="B189" t="s">
        <v>15</v>
      </c>
      <c r="D189" s="8">
        <v>10</v>
      </c>
      <c r="E189" t="s">
        <v>17</v>
      </c>
      <c r="F189">
        <v>100</v>
      </c>
      <c r="G189">
        <v>0.19</v>
      </c>
      <c r="H189">
        <v>1.17</v>
      </c>
      <c r="M189">
        <v>10</v>
      </c>
      <c r="N189">
        <v>20</v>
      </c>
      <c r="O189">
        <v>30</v>
      </c>
      <c r="P189">
        <v>30</v>
      </c>
      <c r="Q189">
        <v>20</v>
      </c>
      <c r="R189">
        <v>10</v>
      </c>
      <c r="S189">
        <v>10</v>
      </c>
      <c r="T189">
        <v>10</v>
      </c>
      <c r="U189">
        <v>10</v>
      </c>
      <c r="V189">
        <v>10</v>
      </c>
      <c r="W189">
        <v>10</v>
      </c>
      <c r="X189">
        <v>10</v>
      </c>
      <c r="Y189">
        <v>10</v>
      </c>
      <c r="Z189">
        <v>10</v>
      </c>
      <c r="AA189">
        <v>20</v>
      </c>
      <c r="AB189">
        <v>30</v>
      </c>
      <c r="AC189">
        <v>10</v>
      </c>
      <c r="AD189">
        <v>10</v>
      </c>
      <c r="AE189">
        <v>10</v>
      </c>
      <c r="AF189">
        <v>10</v>
      </c>
      <c r="AG189">
        <v>10</v>
      </c>
      <c r="AH189">
        <v>10</v>
      </c>
      <c r="AI189">
        <v>10</v>
      </c>
      <c r="AJ189">
        <v>10</v>
      </c>
      <c r="AK189">
        <v>10</v>
      </c>
      <c r="AL189">
        <v>20</v>
      </c>
      <c r="AM189">
        <v>30</v>
      </c>
      <c r="AN189">
        <v>30</v>
      </c>
      <c r="AO189">
        <v>20</v>
      </c>
      <c r="AP189">
        <v>10</v>
      </c>
      <c r="AQ189">
        <v>10</v>
      </c>
      <c r="AR189">
        <v>10</v>
      </c>
      <c r="AS189">
        <v>10</v>
      </c>
      <c r="AT189">
        <v>10</v>
      </c>
      <c r="AU189">
        <v>10</v>
      </c>
      <c r="AV189">
        <v>10</v>
      </c>
      <c r="AW189">
        <v>20</v>
      </c>
      <c r="AX189">
        <v>20</v>
      </c>
      <c r="AY189">
        <v>30</v>
      </c>
      <c r="AZ189">
        <v>30</v>
      </c>
      <c r="BA189">
        <v>30</v>
      </c>
      <c r="BB189">
        <v>10</v>
      </c>
      <c r="BC189">
        <v>10</v>
      </c>
      <c r="BD189">
        <v>10</v>
      </c>
      <c r="BE189">
        <v>10</v>
      </c>
      <c r="BF189">
        <v>10</v>
      </c>
      <c r="BG189">
        <v>10</v>
      </c>
      <c r="BH189">
        <v>10</v>
      </c>
      <c r="BI189" s="9">
        <f>AVERAGE(keyword_stats[[#This Row],[Searches: Apr 2015]:[Searches: Mar 2016]])</f>
        <v>15</v>
      </c>
      <c r="BJ189" s="9">
        <f>AVERAGE(keyword_stats[[#This Row],[Searches: Apr 2016]:[Searches: Mar 2017]])</f>
        <v>12.5</v>
      </c>
      <c r="BK189" s="9">
        <f>AVERAGE(keyword_stats[[#This Row],[Searches: Apr 2017]:[Searches: Mar 2018]])</f>
        <v>15</v>
      </c>
      <c r="BL189" s="9">
        <f>AVERAGE(keyword_stats[[#This Row],[Searches: Apr 2018]:[Searches: Mar 2019]])</f>
        <v>16.666666666666668</v>
      </c>
      <c r="BM189" s="9">
        <f>SUM(keyword_stats[[#This Row],[Searches: Apr 2018]:[Searches: Mar 2019]])</f>
        <v>200</v>
      </c>
      <c r="BN189" s="9">
        <f>keyword_stats[[#This Row],[R1]]-keyword_stats[[#This Row],[R4]]</f>
        <v>1.6666666666666679</v>
      </c>
      <c r="BO189" s="9" t="str">
        <f>INDEX('keyword-forecasts'!G:K,MATCH(keyword_stats[[#This Row],[Keyword]],'keyword-forecasts'!K:K,0),1)</f>
        <v>Kupić Strój</v>
      </c>
    </row>
    <row r="190" spans="1:67" x14ac:dyDescent="0.25">
      <c r="A190" t="s">
        <v>304</v>
      </c>
      <c r="B190" t="s">
        <v>15</v>
      </c>
      <c r="D190" s="8">
        <v>10</v>
      </c>
      <c r="E190" t="s">
        <v>17</v>
      </c>
      <c r="F190">
        <v>100</v>
      </c>
      <c r="G190">
        <v>0.18</v>
      </c>
      <c r="H190">
        <v>1.18</v>
      </c>
      <c r="M190">
        <v>10</v>
      </c>
      <c r="N190">
        <v>10</v>
      </c>
      <c r="O190">
        <v>10</v>
      </c>
      <c r="P190">
        <v>20</v>
      </c>
      <c r="Q190">
        <v>10</v>
      </c>
      <c r="R190">
        <v>0</v>
      </c>
      <c r="S190">
        <v>0</v>
      </c>
      <c r="T190">
        <v>10</v>
      </c>
      <c r="U190">
        <v>10</v>
      </c>
      <c r="V190">
        <v>10</v>
      </c>
      <c r="W190">
        <v>10</v>
      </c>
      <c r="X190">
        <v>10</v>
      </c>
      <c r="Y190">
        <v>10</v>
      </c>
      <c r="Z190">
        <v>10</v>
      </c>
      <c r="AA190">
        <v>10</v>
      </c>
      <c r="AB190">
        <v>10</v>
      </c>
      <c r="AC190">
        <v>10</v>
      </c>
      <c r="AD190">
        <v>10</v>
      </c>
      <c r="AE190">
        <v>10</v>
      </c>
      <c r="AF190">
        <v>0</v>
      </c>
      <c r="AG190">
        <v>10</v>
      </c>
      <c r="AH190">
        <v>10</v>
      </c>
      <c r="AI190">
        <v>10</v>
      </c>
      <c r="AJ190">
        <v>10</v>
      </c>
      <c r="AK190">
        <v>10</v>
      </c>
      <c r="AL190">
        <v>10</v>
      </c>
      <c r="AM190">
        <v>20</v>
      </c>
      <c r="AN190">
        <v>10</v>
      </c>
      <c r="AO190">
        <v>10</v>
      </c>
      <c r="AP190">
        <v>0</v>
      </c>
      <c r="AQ190">
        <v>10</v>
      </c>
      <c r="AR190">
        <v>10</v>
      </c>
      <c r="AS190">
        <v>10</v>
      </c>
      <c r="AT190">
        <v>10</v>
      </c>
      <c r="AU190">
        <v>10</v>
      </c>
      <c r="AV190">
        <v>10</v>
      </c>
      <c r="AW190">
        <v>10</v>
      </c>
      <c r="AX190">
        <v>10</v>
      </c>
      <c r="AY190">
        <v>30</v>
      </c>
      <c r="AZ190">
        <v>20</v>
      </c>
      <c r="BA190">
        <v>10</v>
      </c>
      <c r="BB190">
        <v>10</v>
      </c>
      <c r="BC190">
        <v>0</v>
      </c>
      <c r="BD190">
        <v>10</v>
      </c>
      <c r="BE190">
        <v>10</v>
      </c>
      <c r="BF190">
        <v>10</v>
      </c>
      <c r="BG190">
        <v>10</v>
      </c>
      <c r="BH190">
        <v>10</v>
      </c>
      <c r="BI190" s="9">
        <f>AVERAGE(keyword_stats[[#This Row],[Searches: Apr 2015]:[Searches: Mar 2016]])</f>
        <v>9.1666666666666661</v>
      </c>
      <c r="BJ190" s="9">
        <f>AVERAGE(keyword_stats[[#This Row],[Searches: Apr 2016]:[Searches: Mar 2017]])</f>
        <v>9.1666666666666661</v>
      </c>
      <c r="BK190" s="9">
        <f>AVERAGE(keyword_stats[[#This Row],[Searches: Apr 2017]:[Searches: Mar 2018]])</f>
        <v>10</v>
      </c>
      <c r="BL190" s="9">
        <f>AVERAGE(keyword_stats[[#This Row],[Searches: Apr 2018]:[Searches: Mar 2019]])</f>
        <v>11.666666666666666</v>
      </c>
      <c r="BM190" s="9">
        <f>SUM(keyword_stats[[#This Row],[Searches: Apr 2018]:[Searches: Mar 2019]])</f>
        <v>140</v>
      </c>
      <c r="BN190" s="9">
        <f>keyword_stats[[#This Row],[R1]]-keyword_stats[[#This Row],[R4]]</f>
        <v>2.5</v>
      </c>
      <c r="BO190" s="9" t="str">
        <f>INDEX('keyword-forecasts'!G:K,MATCH(keyword_stats[[#This Row],[Keyword]],'keyword-forecasts'!K:K,0),1)</f>
        <v>Tanie Stroje</v>
      </c>
    </row>
    <row r="191" spans="1:67" x14ac:dyDescent="0.25">
      <c r="A191" t="s">
        <v>305</v>
      </c>
      <c r="B191" t="s">
        <v>15</v>
      </c>
      <c r="D191" s="8">
        <v>10</v>
      </c>
      <c r="M191">
        <v>10</v>
      </c>
      <c r="N191">
        <v>10</v>
      </c>
      <c r="O191">
        <v>10</v>
      </c>
      <c r="P191">
        <v>10</v>
      </c>
      <c r="Q191">
        <v>10</v>
      </c>
      <c r="R191">
        <v>10</v>
      </c>
      <c r="S191">
        <v>10</v>
      </c>
      <c r="T191">
        <v>0</v>
      </c>
      <c r="U191">
        <v>10</v>
      </c>
      <c r="V191">
        <v>10</v>
      </c>
      <c r="W191">
        <v>10</v>
      </c>
      <c r="X191">
        <v>10</v>
      </c>
      <c r="Y191">
        <v>0</v>
      </c>
      <c r="Z191">
        <v>10</v>
      </c>
      <c r="AA191">
        <v>10</v>
      </c>
      <c r="AB191">
        <v>10</v>
      </c>
      <c r="AC191">
        <v>10</v>
      </c>
      <c r="AD191">
        <v>10</v>
      </c>
      <c r="AE191">
        <v>10</v>
      </c>
      <c r="AF191">
        <v>0</v>
      </c>
      <c r="AG191">
        <v>0</v>
      </c>
      <c r="AH191">
        <v>0</v>
      </c>
      <c r="AI191">
        <v>10</v>
      </c>
      <c r="AJ191">
        <v>0</v>
      </c>
      <c r="AK191">
        <v>10</v>
      </c>
      <c r="AL191">
        <v>10</v>
      </c>
      <c r="AM191">
        <v>0</v>
      </c>
      <c r="AN191">
        <v>10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10</v>
      </c>
      <c r="AU191">
        <v>0</v>
      </c>
      <c r="AV191">
        <v>0</v>
      </c>
      <c r="AW191">
        <v>10</v>
      </c>
      <c r="AX191">
        <v>10</v>
      </c>
      <c r="AY191">
        <v>10</v>
      </c>
      <c r="AZ191">
        <v>10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 s="9">
        <f>AVERAGE(keyword_stats[[#This Row],[Searches: Apr 2015]:[Searches: Mar 2016]])</f>
        <v>9.1666666666666661</v>
      </c>
      <c r="BJ191" s="9">
        <f>AVERAGE(keyword_stats[[#This Row],[Searches: Apr 2016]:[Searches: Mar 2017]])</f>
        <v>5.833333333333333</v>
      </c>
      <c r="BK191" s="9">
        <f>AVERAGE(keyword_stats[[#This Row],[Searches: Apr 2017]:[Searches: Mar 2018]])</f>
        <v>3.3333333333333335</v>
      </c>
      <c r="BL191" s="9">
        <f>AVERAGE(keyword_stats[[#This Row],[Searches: Apr 2018]:[Searches: Mar 2019]])</f>
        <v>3.3333333333333335</v>
      </c>
      <c r="BM191" s="9">
        <f>SUM(keyword_stats[[#This Row],[Searches: Apr 2018]:[Searches: Mar 2019]])</f>
        <v>40</v>
      </c>
      <c r="BN191" s="9">
        <f>keyword_stats[[#This Row],[R1]]-keyword_stats[[#This Row],[R4]]</f>
        <v>-5.8333333333333321</v>
      </c>
      <c r="BO191" s="9" t="str">
        <f>INDEX('keyword-forecasts'!G:K,MATCH(keyword_stats[[#This Row],[Keyword]],'keyword-forecasts'!K:K,0),1)</f>
        <v>Kupić Strój</v>
      </c>
    </row>
    <row r="192" spans="1:67" x14ac:dyDescent="0.25">
      <c r="A192" t="s">
        <v>306</v>
      </c>
      <c r="B192" t="s">
        <v>15</v>
      </c>
      <c r="D192" s="8">
        <v>10</v>
      </c>
      <c r="E192" t="s">
        <v>16</v>
      </c>
      <c r="F192">
        <v>57</v>
      </c>
      <c r="M192">
        <v>10</v>
      </c>
      <c r="N192">
        <v>10</v>
      </c>
      <c r="O192">
        <v>20</v>
      </c>
      <c r="P192">
        <v>10</v>
      </c>
      <c r="Q192">
        <v>10</v>
      </c>
      <c r="R192">
        <v>10</v>
      </c>
      <c r="S192">
        <v>10</v>
      </c>
      <c r="T192">
        <v>10</v>
      </c>
      <c r="U192">
        <v>0</v>
      </c>
      <c r="V192">
        <v>10</v>
      </c>
      <c r="W192">
        <v>10</v>
      </c>
      <c r="X192">
        <v>10</v>
      </c>
      <c r="Y192">
        <v>10</v>
      </c>
      <c r="Z192">
        <v>10</v>
      </c>
      <c r="AA192">
        <v>20</v>
      </c>
      <c r="AB192">
        <v>20</v>
      </c>
      <c r="AC192">
        <v>10</v>
      </c>
      <c r="AD192">
        <v>0</v>
      </c>
      <c r="AE192">
        <v>0</v>
      </c>
      <c r="AF192">
        <v>0</v>
      </c>
      <c r="AG192">
        <v>0</v>
      </c>
      <c r="AH192">
        <v>10</v>
      </c>
      <c r="AI192">
        <v>10</v>
      </c>
      <c r="AJ192">
        <v>10</v>
      </c>
      <c r="AK192">
        <v>10</v>
      </c>
      <c r="AL192">
        <v>10</v>
      </c>
      <c r="AM192">
        <v>10</v>
      </c>
      <c r="AN192">
        <v>10</v>
      </c>
      <c r="AO192">
        <v>0</v>
      </c>
      <c r="AP192">
        <v>10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10</v>
      </c>
      <c r="AX192">
        <v>0</v>
      </c>
      <c r="AY192">
        <v>10</v>
      </c>
      <c r="AZ192">
        <v>10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10</v>
      </c>
      <c r="BG192">
        <v>20</v>
      </c>
      <c r="BH192">
        <v>10</v>
      </c>
      <c r="BI192" s="9">
        <f>AVERAGE(keyword_stats[[#This Row],[Searches: Apr 2015]:[Searches: Mar 2016]])</f>
        <v>10</v>
      </c>
      <c r="BJ192" s="9">
        <f>AVERAGE(keyword_stats[[#This Row],[Searches: Apr 2016]:[Searches: Mar 2017]])</f>
        <v>8.3333333333333339</v>
      </c>
      <c r="BK192" s="9">
        <f>AVERAGE(keyword_stats[[#This Row],[Searches: Apr 2017]:[Searches: Mar 2018]])</f>
        <v>4.166666666666667</v>
      </c>
      <c r="BL192" s="9">
        <f>AVERAGE(keyword_stats[[#This Row],[Searches: Apr 2018]:[Searches: Mar 2019]])</f>
        <v>5.833333333333333</v>
      </c>
      <c r="BM192" s="9">
        <f>SUM(keyword_stats[[#This Row],[Searches: Apr 2018]:[Searches: Mar 2019]])</f>
        <v>70</v>
      </c>
      <c r="BN192" s="9">
        <f>keyword_stats[[#This Row],[R1]]-keyword_stats[[#This Row],[R4]]</f>
        <v>-4.166666666666667</v>
      </c>
      <c r="BO192" s="9" t="str">
        <f>INDEX('keyword-forecasts'!G:K,MATCH(keyword_stats[[#This Row],[Keyword]],'keyword-forecasts'!K:K,0),1)</f>
        <v>Tanie Stroje</v>
      </c>
    </row>
    <row r="193" spans="1:67" x14ac:dyDescent="0.25">
      <c r="A193" t="s">
        <v>307</v>
      </c>
      <c r="B193" t="s">
        <v>15</v>
      </c>
      <c r="D193" s="8">
        <v>30</v>
      </c>
      <c r="E193" t="s">
        <v>17</v>
      </c>
      <c r="F193">
        <v>100</v>
      </c>
      <c r="G193">
        <v>0.39</v>
      </c>
      <c r="H193">
        <v>1.1200000000000001</v>
      </c>
      <c r="M193">
        <v>10</v>
      </c>
      <c r="N193">
        <v>10</v>
      </c>
      <c r="O193">
        <v>10</v>
      </c>
      <c r="P193">
        <v>20</v>
      </c>
      <c r="Q193">
        <v>10</v>
      </c>
      <c r="R193">
        <v>10</v>
      </c>
      <c r="S193">
        <v>10</v>
      </c>
      <c r="T193">
        <v>10</v>
      </c>
      <c r="U193">
        <v>10</v>
      </c>
      <c r="V193">
        <v>10</v>
      </c>
      <c r="W193">
        <v>10</v>
      </c>
      <c r="X193">
        <v>10</v>
      </c>
      <c r="Y193">
        <v>10</v>
      </c>
      <c r="Z193">
        <v>20</v>
      </c>
      <c r="AA193">
        <v>40</v>
      </c>
      <c r="AB193">
        <v>40</v>
      </c>
      <c r="AC193">
        <v>10</v>
      </c>
      <c r="AD193">
        <v>10</v>
      </c>
      <c r="AE193">
        <v>10</v>
      </c>
      <c r="AF193">
        <v>10</v>
      </c>
      <c r="AG193">
        <v>10</v>
      </c>
      <c r="AH193">
        <v>10</v>
      </c>
      <c r="AI193">
        <v>10</v>
      </c>
      <c r="AJ193">
        <v>10</v>
      </c>
      <c r="AK193">
        <v>20</v>
      </c>
      <c r="AL193">
        <v>20</v>
      </c>
      <c r="AM193">
        <v>50</v>
      </c>
      <c r="AN193">
        <v>40</v>
      </c>
      <c r="AO193">
        <v>30</v>
      </c>
      <c r="AP193">
        <v>10</v>
      </c>
      <c r="AQ193">
        <v>10</v>
      </c>
      <c r="AR193">
        <v>10</v>
      </c>
      <c r="AS193">
        <v>10</v>
      </c>
      <c r="AT193">
        <v>20</v>
      </c>
      <c r="AU193">
        <v>10</v>
      </c>
      <c r="AV193">
        <v>10</v>
      </c>
      <c r="AW193">
        <v>20</v>
      </c>
      <c r="AX193">
        <v>40</v>
      </c>
      <c r="AY193">
        <v>50</v>
      </c>
      <c r="AZ193">
        <v>110</v>
      </c>
      <c r="BA193">
        <v>70</v>
      </c>
      <c r="BB193">
        <v>10</v>
      </c>
      <c r="BC193">
        <v>10</v>
      </c>
      <c r="BD193">
        <v>10</v>
      </c>
      <c r="BE193">
        <v>10</v>
      </c>
      <c r="BF193">
        <v>20</v>
      </c>
      <c r="BG193">
        <v>10</v>
      </c>
      <c r="BH193">
        <v>20</v>
      </c>
      <c r="BI193" s="9">
        <f>AVERAGE(keyword_stats[[#This Row],[Searches: Apr 2015]:[Searches: Mar 2016]])</f>
        <v>10.833333333333334</v>
      </c>
      <c r="BJ193" s="9">
        <f>AVERAGE(keyword_stats[[#This Row],[Searches: Apr 2016]:[Searches: Mar 2017]])</f>
        <v>15.833333333333334</v>
      </c>
      <c r="BK193" s="9">
        <f>AVERAGE(keyword_stats[[#This Row],[Searches: Apr 2017]:[Searches: Mar 2018]])</f>
        <v>20</v>
      </c>
      <c r="BL193" s="9">
        <f>AVERAGE(keyword_stats[[#This Row],[Searches: Apr 2018]:[Searches: Mar 2019]])</f>
        <v>31.666666666666668</v>
      </c>
      <c r="BM193" s="9">
        <f>SUM(keyword_stats[[#This Row],[Searches: Apr 2018]:[Searches: Mar 2019]])</f>
        <v>380</v>
      </c>
      <c r="BN193" s="9">
        <f>keyword_stats[[#This Row],[R1]]-keyword_stats[[#This Row],[R4]]</f>
        <v>20.833333333333336</v>
      </c>
      <c r="BO193" s="9" t="str">
        <f>INDEX('keyword-forecasts'!G:K,MATCH(keyword_stats[[#This Row],[Keyword]],'keyword-forecasts'!K:K,0),1)</f>
        <v>Góra Stroju</v>
      </c>
    </row>
    <row r="194" spans="1:67" x14ac:dyDescent="0.25">
      <c r="A194" t="s">
        <v>308</v>
      </c>
      <c r="B194" t="s">
        <v>15</v>
      </c>
      <c r="D194" s="8">
        <v>10</v>
      </c>
      <c r="E194" t="s">
        <v>17</v>
      </c>
      <c r="F194">
        <v>100</v>
      </c>
      <c r="G194">
        <v>0.31</v>
      </c>
      <c r="H194">
        <v>0.91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20</v>
      </c>
      <c r="AC194">
        <v>10</v>
      </c>
      <c r="AD194">
        <v>10</v>
      </c>
      <c r="AE194">
        <v>10</v>
      </c>
      <c r="AF194">
        <v>10</v>
      </c>
      <c r="AG194">
        <v>10</v>
      </c>
      <c r="AH194">
        <v>10</v>
      </c>
      <c r="AI194">
        <v>10</v>
      </c>
      <c r="AJ194">
        <v>10</v>
      </c>
      <c r="AK194">
        <v>10</v>
      </c>
      <c r="AL194">
        <v>30</v>
      </c>
      <c r="AM194">
        <v>20</v>
      </c>
      <c r="AN194">
        <v>10</v>
      </c>
      <c r="AO194">
        <v>10</v>
      </c>
      <c r="AP194">
        <v>10</v>
      </c>
      <c r="AQ194">
        <v>0</v>
      </c>
      <c r="AR194">
        <v>10</v>
      </c>
      <c r="AS194">
        <v>0</v>
      </c>
      <c r="AT194">
        <v>10</v>
      </c>
      <c r="AU194">
        <v>10</v>
      </c>
      <c r="AV194">
        <v>10</v>
      </c>
      <c r="AW194">
        <v>10</v>
      </c>
      <c r="AX194">
        <v>20</v>
      </c>
      <c r="AY194">
        <v>30</v>
      </c>
      <c r="AZ194">
        <v>50</v>
      </c>
      <c r="BA194">
        <v>20</v>
      </c>
      <c r="BB194">
        <v>0</v>
      </c>
      <c r="BC194">
        <v>10</v>
      </c>
      <c r="BD194">
        <v>10</v>
      </c>
      <c r="BE194">
        <v>10</v>
      </c>
      <c r="BF194">
        <v>30</v>
      </c>
      <c r="BG194">
        <v>10</v>
      </c>
      <c r="BH194">
        <v>10</v>
      </c>
      <c r="BI194" s="9">
        <f>AVERAGE(keyword_stats[[#This Row],[Searches: Apr 2015]:[Searches: Mar 2016]])</f>
        <v>0.83333333333333337</v>
      </c>
      <c r="BJ194" s="9">
        <f>AVERAGE(keyword_stats[[#This Row],[Searches: Apr 2016]:[Searches: Mar 2017]])</f>
        <v>8.3333333333333339</v>
      </c>
      <c r="BK194" s="9">
        <f>AVERAGE(keyword_stats[[#This Row],[Searches: Apr 2017]:[Searches: Mar 2018]])</f>
        <v>10.833333333333334</v>
      </c>
      <c r="BL194" s="9">
        <f>AVERAGE(keyword_stats[[#This Row],[Searches: Apr 2018]:[Searches: Mar 2019]])</f>
        <v>17.5</v>
      </c>
      <c r="BM194" s="9">
        <f>SUM(keyword_stats[[#This Row],[Searches: Apr 2018]:[Searches: Mar 2019]])</f>
        <v>210</v>
      </c>
      <c r="BN194" s="9">
        <f>keyword_stats[[#This Row],[R1]]-keyword_stats[[#This Row],[R4]]</f>
        <v>16.666666666666668</v>
      </c>
      <c r="BO194" s="9" t="str">
        <f>INDEX('keyword-forecasts'!G:K,MATCH(keyword_stats[[#This Row],[Keyword]],'keyword-forecasts'!K:K,0),1)</f>
        <v>Góra Stroju</v>
      </c>
    </row>
    <row r="195" spans="1:67" x14ac:dyDescent="0.25">
      <c r="A195" t="s">
        <v>309</v>
      </c>
      <c r="B195" t="s">
        <v>15</v>
      </c>
      <c r="D195" s="8">
        <v>9900</v>
      </c>
      <c r="E195" t="s">
        <v>17</v>
      </c>
      <c r="F195">
        <v>100</v>
      </c>
      <c r="G195">
        <v>0.23</v>
      </c>
      <c r="H195">
        <v>0.92</v>
      </c>
      <c r="M195">
        <v>12100</v>
      </c>
      <c r="N195">
        <v>14800</v>
      </c>
      <c r="O195">
        <v>12100</v>
      </c>
      <c r="P195">
        <v>9900</v>
      </c>
      <c r="Q195">
        <v>12100</v>
      </c>
      <c r="R195">
        <v>9900</v>
      </c>
      <c r="S195">
        <v>12100</v>
      </c>
      <c r="T195">
        <v>14800</v>
      </c>
      <c r="U195">
        <v>14800</v>
      </c>
      <c r="V195">
        <v>14800</v>
      </c>
      <c r="W195">
        <v>12100</v>
      </c>
      <c r="X195">
        <v>12100</v>
      </c>
      <c r="Y195">
        <v>9900</v>
      </c>
      <c r="Z195">
        <v>9900</v>
      </c>
      <c r="AA195">
        <v>9900</v>
      </c>
      <c r="AB195">
        <v>9900</v>
      </c>
      <c r="AC195">
        <v>12100</v>
      </c>
      <c r="AD195">
        <v>12100</v>
      </c>
      <c r="AE195">
        <v>12100</v>
      </c>
      <c r="AF195">
        <v>14800</v>
      </c>
      <c r="AG195">
        <v>14800</v>
      </c>
      <c r="AH195">
        <v>18100</v>
      </c>
      <c r="AI195">
        <v>14800</v>
      </c>
      <c r="AJ195">
        <v>14800</v>
      </c>
      <c r="AK195">
        <v>12100</v>
      </c>
      <c r="AL195">
        <v>9900</v>
      </c>
      <c r="AM195">
        <v>9900</v>
      </c>
      <c r="AN195">
        <v>9900</v>
      </c>
      <c r="AO195">
        <v>9900</v>
      </c>
      <c r="AP195">
        <v>9900</v>
      </c>
      <c r="AQ195">
        <v>9900</v>
      </c>
      <c r="AR195">
        <v>12100</v>
      </c>
      <c r="AS195">
        <v>14800</v>
      </c>
      <c r="AT195">
        <v>14800</v>
      </c>
      <c r="AU195">
        <v>12100</v>
      </c>
      <c r="AV195">
        <v>12100</v>
      </c>
      <c r="AW195">
        <v>9900</v>
      </c>
      <c r="AX195">
        <v>9900</v>
      </c>
      <c r="AY195">
        <v>9900</v>
      </c>
      <c r="AZ195">
        <v>9900</v>
      </c>
      <c r="BA195">
        <v>9900</v>
      </c>
      <c r="BB195">
        <v>9900</v>
      </c>
      <c r="BC195">
        <v>9900</v>
      </c>
      <c r="BD195">
        <v>12100</v>
      </c>
      <c r="BE195">
        <v>12100</v>
      </c>
      <c r="BF195">
        <v>14800</v>
      </c>
      <c r="BG195">
        <v>12100</v>
      </c>
      <c r="BH195">
        <v>12100</v>
      </c>
      <c r="BI195" s="9">
        <f>AVERAGE(keyword_stats[[#This Row],[Searches: Apr 2015]:[Searches: Mar 2016]])</f>
        <v>12633.333333333334</v>
      </c>
      <c r="BJ195" s="9">
        <f>AVERAGE(keyword_stats[[#This Row],[Searches: Apr 2016]:[Searches: Mar 2017]])</f>
        <v>12766.666666666666</v>
      </c>
      <c r="BK195" s="9">
        <f>AVERAGE(keyword_stats[[#This Row],[Searches: Apr 2017]:[Searches: Mar 2018]])</f>
        <v>11450</v>
      </c>
      <c r="BL195" s="9">
        <f>AVERAGE(keyword_stats[[#This Row],[Searches: Apr 2018]:[Searches: Mar 2019]])</f>
        <v>11041.666666666666</v>
      </c>
      <c r="BM195" s="9">
        <f>SUM(keyword_stats[[#This Row],[Searches: Apr 2018]:[Searches: Mar 2019]])</f>
        <v>132500</v>
      </c>
      <c r="BN195" s="9">
        <f>keyword_stats[[#This Row],[R1]]-keyword_stats[[#This Row],[R4]]</f>
        <v>-1591.6666666666679</v>
      </c>
      <c r="BO195" s="9" t="str">
        <f>INDEX('keyword-forecasts'!G:K,MATCH(keyword_stats[[#This Row],[Keyword]],'keyword-forecasts'!K:K,0),1)</f>
        <v>Niezgrupowane słowa kluczowe</v>
      </c>
    </row>
    <row r="196" spans="1:67" x14ac:dyDescent="0.25">
      <c r="A196" t="s">
        <v>313</v>
      </c>
      <c r="B196" t="s">
        <v>15</v>
      </c>
      <c r="D196" s="8">
        <v>50</v>
      </c>
      <c r="E196" t="s">
        <v>17</v>
      </c>
      <c r="F196">
        <v>100</v>
      </c>
      <c r="G196">
        <v>0.44</v>
      </c>
      <c r="H196">
        <v>1.1399999999999999</v>
      </c>
      <c r="M196">
        <v>10</v>
      </c>
      <c r="N196">
        <v>10</v>
      </c>
      <c r="O196">
        <v>20</v>
      </c>
      <c r="P196">
        <v>30</v>
      </c>
      <c r="Q196">
        <v>20</v>
      </c>
      <c r="R196">
        <v>10</v>
      </c>
      <c r="S196">
        <v>10</v>
      </c>
      <c r="T196">
        <v>10</v>
      </c>
      <c r="U196">
        <v>0</v>
      </c>
      <c r="V196">
        <v>10</v>
      </c>
      <c r="W196">
        <v>10</v>
      </c>
      <c r="X196">
        <v>10</v>
      </c>
      <c r="Y196">
        <v>10</v>
      </c>
      <c r="Z196">
        <v>10</v>
      </c>
      <c r="AA196">
        <v>40</v>
      </c>
      <c r="AB196">
        <v>40</v>
      </c>
      <c r="AC196">
        <v>10</v>
      </c>
      <c r="AD196">
        <v>10</v>
      </c>
      <c r="AE196">
        <v>0</v>
      </c>
      <c r="AF196">
        <v>10</v>
      </c>
      <c r="AG196">
        <v>10</v>
      </c>
      <c r="AH196">
        <v>10</v>
      </c>
      <c r="AI196">
        <v>10</v>
      </c>
      <c r="AJ196">
        <v>20</v>
      </c>
      <c r="AK196">
        <v>10</v>
      </c>
      <c r="AL196">
        <v>30</v>
      </c>
      <c r="AM196">
        <v>40</v>
      </c>
      <c r="AN196">
        <v>70</v>
      </c>
      <c r="AO196">
        <v>30</v>
      </c>
      <c r="AP196">
        <v>10</v>
      </c>
      <c r="AQ196">
        <v>10</v>
      </c>
      <c r="AR196">
        <v>10</v>
      </c>
      <c r="AS196">
        <v>10</v>
      </c>
      <c r="AT196">
        <v>10</v>
      </c>
      <c r="AU196">
        <v>10</v>
      </c>
      <c r="AV196">
        <v>20</v>
      </c>
      <c r="AW196">
        <v>40</v>
      </c>
      <c r="AX196">
        <v>70</v>
      </c>
      <c r="AY196">
        <v>110</v>
      </c>
      <c r="AZ196">
        <v>140</v>
      </c>
      <c r="BA196">
        <v>70</v>
      </c>
      <c r="BB196">
        <v>20</v>
      </c>
      <c r="BC196">
        <v>20</v>
      </c>
      <c r="BD196">
        <v>10</v>
      </c>
      <c r="BE196">
        <v>10</v>
      </c>
      <c r="BF196">
        <v>30</v>
      </c>
      <c r="BG196">
        <v>30</v>
      </c>
      <c r="BH196">
        <v>30</v>
      </c>
      <c r="BI196" s="9">
        <f>AVERAGE(keyword_stats[[#This Row],[Searches: Apr 2015]:[Searches: Mar 2016]])</f>
        <v>12.5</v>
      </c>
      <c r="BJ196" s="9">
        <f>AVERAGE(keyword_stats[[#This Row],[Searches: Apr 2016]:[Searches: Mar 2017]])</f>
        <v>15</v>
      </c>
      <c r="BK196" s="9">
        <f>AVERAGE(keyword_stats[[#This Row],[Searches: Apr 2017]:[Searches: Mar 2018]])</f>
        <v>21.666666666666668</v>
      </c>
      <c r="BL196" s="9">
        <f>AVERAGE(keyword_stats[[#This Row],[Searches: Apr 2018]:[Searches: Mar 2019]])</f>
        <v>48.333333333333336</v>
      </c>
      <c r="BM196" s="9">
        <f>SUM(keyword_stats[[#This Row],[Searches: Apr 2018]:[Searches: Mar 2019]])</f>
        <v>580</v>
      </c>
      <c r="BN196" s="9">
        <f>keyword_stats[[#This Row],[R1]]-keyword_stats[[#This Row],[R4]]</f>
        <v>35.833333333333336</v>
      </c>
      <c r="BO196" s="9" t="str">
        <f>INDEX('keyword-forecasts'!G:K,MATCH(keyword_stats[[#This Row],[Keyword]],'keyword-forecasts'!K:K,0),1)</f>
        <v>Góra Stroju</v>
      </c>
    </row>
    <row r="197" spans="1:67" x14ac:dyDescent="0.25">
      <c r="A197" t="s">
        <v>314</v>
      </c>
      <c r="B197" t="s">
        <v>15</v>
      </c>
      <c r="D197" s="8">
        <v>70</v>
      </c>
      <c r="E197" t="s">
        <v>17</v>
      </c>
      <c r="F197">
        <v>100</v>
      </c>
      <c r="G197">
        <v>0.3</v>
      </c>
      <c r="H197">
        <v>0.92</v>
      </c>
      <c r="M197">
        <v>10</v>
      </c>
      <c r="N197">
        <v>10</v>
      </c>
      <c r="O197">
        <v>50</v>
      </c>
      <c r="P197">
        <v>50</v>
      </c>
      <c r="Q197">
        <v>20</v>
      </c>
      <c r="R197">
        <v>10</v>
      </c>
      <c r="S197">
        <v>10</v>
      </c>
      <c r="T197">
        <v>10</v>
      </c>
      <c r="U197">
        <v>10</v>
      </c>
      <c r="V197">
        <v>10</v>
      </c>
      <c r="W197">
        <v>10</v>
      </c>
      <c r="X197">
        <v>10</v>
      </c>
      <c r="Y197">
        <v>10</v>
      </c>
      <c r="Z197">
        <v>40</v>
      </c>
      <c r="AA197">
        <v>70</v>
      </c>
      <c r="AB197">
        <v>50</v>
      </c>
      <c r="AC197">
        <v>10</v>
      </c>
      <c r="AD197">
        <v>10</v>
      </c>
      <c r="AE197">
        <v>10</v>
      </c>
      <c r="AF197">
        <v>10</v>
      </c>
      <c r="AG197">
        <v>10</v>
      </c>
      <c r="AH197">
        <v>20</v>
      </c>
      <c r="AI197">
        <v>10</v>
      </c>
      <c r="AJ197">
        <v>10</v>
      </c>
      <c r="AK197">
        <v>20</v>
      </c>
      <c r="AL197">
        <v>30</v>
      </c>
      <c r="AM197">
        <v>90</v>
      </c>
      <c r="AN197">
        <v>110</v>
      </c>
      <c r="AO197">
        <v>40</v>
      </c>
      <c r="AP197">
        <v>10</v>
      </c>
      <c r="AQ197">
        <v>10</v>
      </c>
      <c r="AR197">
        <v>10</v>
      </c>
      <c r="AS197">
        <v>10</v>
      </c>
      <c r="AT197">
        <v>30</v>
      </c>
      <c r="AU197">
        <v>20</v>
      </c>
      <c r="AV197">
        <v>10</v>
      </c>
      <c r="AW197">
        <v>30</v>
      </c>
      <c r="AX197">
        <v>90</v>
      </c>
      <c r="AY197">
        <v>170</v>
      </c>
      <c r="AZ197">
        <v>210</v>
      </c>
      <c r="BA197">
        <v>110</v>
      </c>
      <c r="BB197">
        <v>20</v>
      </c>
      <c r="BC197">
        <v>10</v>
      </c>
      <c r="BD197">
        <v>10</v>
      </c>
      <c r="BE197">
        <v>20</v>
      </c>
      <c r="BF197">
        <v>30</v>
      </c>
      <c r="BG197">
        <v>20</v>
      </c>
      <c r="BH197">
        <v>40</v>
      </c>
      <c r="BI197" s="9">
        <f>AVERAGE(keyword_stats[[#This Row],[Searches: Apr 2015]:[Searches: Mar 2016]])</f>
        <v>17.5</v>
      </c>
      <c r="BJ197" s="9">
        <f>AVERAGE(keyword_stats[[#This Row],[Searches: Apr 2016]:[Searches: Mar 2017]])</f>
        <v>21.666666666666668</v>
      </c>
      <c r="BK197" s="9">
        <f>AVERAGE(keyword_stats[[#This Row],[Searches: Apr 2017]:[Searches: Mar 2018]])</f>
        <v>32.5</v>
      </c>
      <c r="BL197" s="9">
        <f>AVERAGE(keyword_stats[[#This Row],[Searches: Apr 2018]:[Searches: Mar 2019]])</f>
        <v>63.333333333333336</v>
      </c>
      <c r="BM197" s="9">
        <f>SUM(keyword_stats[[#This Row],[Searches: Apr 2018]:[Searches: Mar 2019]])</f>
        <v>760</v>
      </c>
      <c r="BN197" s="9">
        <f>keyword_stats[[#This Row],[R1]]-keyword_stats[[#This Row],[R4]]</f>
        <v>45.833333333333336</v>
      </c>
      <c r="BO197" s="9" t="str">
        <f>INDEX('keyword-forecasts'!G:K,MATCH(keyword_stats[[#This Row],[Keyword]],'keyword-forecasts'!K:K,0),1)</f>
        <v>Niezgrupowane słowa kluczowe</v>
      </c>
    </row>
    <row r="198" spans="1:67" x14ac:dyDescent="0.25">
      <c r="A198" t="s">
        <v>315</v>
      </c>
      <c r="B198" t="s">
        <v>15</v>
      </c>
      <c r="D198" s="8">
        <v>70</v>
      </c>
      <c r="E198" t="s">
        <v>17</v>
      </c>
      <c r="F198">
        <v>100</v>
      </c>
      <c r="G198">
        <v>0.38</v>
      </c>
      <c r="H198">
        <v>1.34</v>
      </c>
      <c r="M198">
        <v>20</v>
      </c>
      <c r="N198">
        <v>50</v>
      </c>
      <c r="O198">
        <v>70</v>
      </c>
      <c r="P198">
        <v>90</v>
      </c>
      <c r="Q198">
        <v>30</v>
      </c>
      <c r="R198">
        <v>10</v>
      </c>
      <c r="S198">
        <v>10</v>
      </c>
      <c r="T198">
        <v>10</v>
      </c>
      <c r="U198">
        <v>10</v>
      </c>
      <c r="V198">
        <v>10</v>
      </c>
      <c r="W198">
        <v>20</v>
      </c>
      <c r="X198">
        <v>30</v>
      </c>
      <c r="Y198">
        <v>30</v>
      </c>
      <c r="Z198">
        <v>50</v>
      </c>
      <c r="AA198">
        <v>70</v>
      </c>
      <c r="AB198">
        <v>110</v>
      </c>
      <c r="AC198">
        <v>40</v>
      </c>
      <c r="AD198">
        <v>10</v>
      </c>
      <c r="AE198">
        <v>10</v>
      </c>
      <c r="AF198">
        <v>10</v>
      </c>
      <c r="AG198">
        <v>10</v>
      </c>
      <c r="AH198">
        <v>20</v>
      </c>
      <c r="AI198">
        <v>20</v>
      </c>
      <c r="AJ198">
        <v>20</v>
      </c>
      <c r="AK198">
        <v>40</v>
      </c>
      <c r="AL198">
        <v>90</v>
      </c>
      <c r="AM198">
        <v>110</v>
      </c>
      <c r="AN198">
        <v>110</v>
      </c>
      <c r="AO198">
        <v>30</v>
      </c>
      <c r="AP198">
        <v>10</v>
      </c>
      <c r="AQ198">
        <v>10</v>
      </c>
      <c r="AR198">
        <v>10</v>
      </c>
      <c r="AS198">
        <v>10</v>
      </c>
      <c r="AT198">
        <v>50</v>
      </c>
      <c r="AU198">
        <v>40</v>
      </c>
      <c r="AV198">
        <v>40</v>
      </c>
      <c r="AW198">
        <v>90</v>
      </c>
      <c r="AX198">
        <v>140</v>
      </c>
      <c r="AY198">
        <v>110</v>
      </c>
      <c r="AZ198">
        <v>140</v>
      </c>
      <c r="BA198">
        <v>90</v>
      </c>
      <c r="BB198">
        <v>30</v>
      </c>
      <c r="BC198">
        <v>20</v>
      </c>
      <c r="BD198">
        <v>20</v>
      </c>
      <c r="BE198">
        <v>20</v>
      </c>
      <c r="BF198">
        <v>70</v>
      </c>
      <c r="BG198">
        <v>40</v>
      </c>
      <c r="BH198">
        <v>20</v>
      </c>
      <c r="BI198" s="9">
        <f>AVERAGE(keyword_stats[[#This Row],[Searches: Apr 2015]:[Searches: Mar 2016]])</f>
        <v>30</v>
      </c>
      <c r="BJ198" s="9">
        <f>AVERAGE(keyword_stats[[#This Row],[Searches: Apr 2016]:[Searches: Mar 2017]])</f>
        <v>33.333333333333336</v>
      </c>
      <c r="BK198" s="9">
        <f>AVERAGE(keyword_stats[[#This Row],[Searches: Apr 2017]:[Searches: Mar 2018]])</f>
        <v>45.833333333333336</v>
      </c>
      <c r="BL198" s="9">
        <f>AVERAGE(keyword_stats[[#This Row],[Searches: Apr 2018]:[Searches: Mar 2019]])</f>
        <v>65.833333333333329</v>
      </c>
      <c r="BM198" s="9">
        <f>SUM(keyword_stats[[#This Row],[Searches: Apr 2018]:[Searches: Mar 2019]])</f>
        <v>790</v>
      </c>
      <c r="BN198" s="9">
        <f>keyword_stats[[#This Row],[R1]]-keyword_stats[[#This Row],[R4]]</f>
        <v>35.833333333333329</v>
      </c>
      <c r="BO198" s="9" t="str">
        <f>INDEX('keyword-forecasts'!G:K,MATCH(keyword_stats[[#This Row],[Keyword]],'keyword-forecasts'!K:K,0),1)</f>
        <v>Niezgrupowane słowa kluczowe</v>
      </c>
    </row>
    <row r="199" spans="1:67" x14ac:dyDescent="0.25">
      <c r="A199" t="s">
        <v>316</v>
      </c>
      <c r="B199" t="s">
        <v>15</v>
      </c>
      <c r="D199" s="8">
        <v>110</v>
      </c>
      <c r="E199" t="s">
        <v>17</v>
      </c>
      <c r="F199">
        <v>100</v>
      </c>
      <c r="G199">
        <v>0.19</v>
      </c>
      <c r="H199">
        <v>1.1200000000000001</v>
      </c>
      <c r="M199">
        <v>20</v>
      </c>
      <c r="N199">
        <v>20</v>
      </c>
      <c r="O199">
        <v>40</v>
      </c>
      <c r="P199">
        <v>40</v>
      </c>
      <c r="Q199">
        <v>40</v>
      </c>
      <c r="R199">
        <v>10</v>
      </c>
      <c r="S199">
        <v>10</v>
      </c>
      <c r="T199">
        <v>10</v>
      </c>
      <c r="U199">
        <v>10</v>
      </c>
      <c r="V199">
        <v>10</v>
      </c>
      <c r="W199">
        <v>10</v>
      </c>
      <c r="X199">
        <v>10</v>
      </c>
      <c r="Y199">
        <v>10</v>
      </c>
      <c r="Z199">
        <v>30</v>
      </c>
      <c r="AA199">
        <v>50</v>
      </c>
      <c r="AB199">
        <v>50</v>
      </c>
      <c r="AC199">
        <v>20</v>
      </c>
      <c r="AD199">
        <v>10</v>
      </c>
      <c r="AE199">
        <v>10</v>
      </c>
      <c r="AF199">
        <v>10</v>
      </c>
      <c r="AG199">
        <v>10</v>
      </c>
      <c r="AH199">
        <v>10</v>
      </c>
      <c r="AI199">
        <v>10</v>
      </c>
      <c r="AJ199">
        <v>10</v>
      </c>
      <c r="AK199">
        <v>20</v>
      </c>
      <c r="AL199">
        <v>40</v>
      </c>
      <c r="AM199">
        <v>90</v>
      </c>
      <c r="AN199">
        <v>110</v>
      </c>
      <c r="AO199">
        <v>90</v>
      </c>
      <c r="AP199">
        <v>20</v>
      </c>
      <c r="AQ199">
        <v>10</v>
      </c>
      <c r="AR199">
        <v>10</v>
      </c>
      <c r="AS199">
        <v>10</v>
      </c>
      <c r="AT199">
        <v>10</v>
      </c>
      <c r="AU199">
        <v>10</v>
      </c>
      <c r="AV199">
        <v>20</v>
      </c>
      <c r="AW199">
        <v>20</v>
      </c>
      <c r="AX199">
        <v>70</v>
      </c>
      <c r="AY199">
        <v>260</v>
      </c>
      <c r="AZ199">
        <v>390</v>
      </c>
      <c r="BA199">
        <v>260</v>
      </c>
      <c r="BB199">
        <v>50</v>
      </c>
      <c r="BC199">
        <v>40</v>
      </c>
      <c r="BD199">
        <v>30</v>
      </c>
      <c r="BE199">
        <v>20</v>
      </c>
      <c r="BF199">
        <v>30</v>
      </c>
      <c r="BG199">
        <v>40</v>
      </c>
      <c r="BH199">
        <v>40</v>
      </c>
      <c r="BI199" s="9">
        <f>AVERAGE(keyword_stats[[#This Row],[Searches: Apr 2015]:[Searches: Mar 2016]])</f>
        <v>19.166666666666668</v>
      </c>
      <c r="BJ199" s="9">
        <f>AVERAGE(keyword_stats[[#This Row],[Searches: Apr 2016]:[Searches: Mar 2017]])</f>
        <v>19.166666666666668</v>
      </c>
      <c r="BK199" s="9">
        <f>AVERAGE(keyword_stats[[#This Row],[Searches: Apr 2017]:[Searches: Mar 2018]])</f>
        <v>36.666666666666664</v>
      </c>
      <c r="BL199" s="9">
        <f>AVERAGE(keyword_stats[[#This Row],[Searches: Apr 2018]:[Searches: Mar 2019]])</f>
        <v>104.16666666666667</v>
      </c>
      <c r="BM199" s="9">
        <f>SUM(keyword_stats[[#This Row],[Searches: Apr 2018]:[Searches: Mar 2019]])</f>
        <v>1250</v>
      </c>
      <c r="BN199" s="9">
        <f>keyword_stats[[#This Row],[R1]]-keyword_stats[[#This Row],[R4]]</f>
        <v>85</v>
      </c>
      <c r="BO199" s="9" t="str">
        <f>INDEX('keyword-forecasts'!G:K,MATCH(keyword_stats[[#This Row],[Keyword]],'keyword-forecasts'!K:K,0),1)</f>
        <v>Góra Stroju</v>
      </c>
    </row>
    <row r="200" spans="1:67" x14ac:dyDescent="0.25">
      <c r="A200" t="s">
        <v>317</v>
      </c>
      <c r="B200" t="s">
        <v>15</v>
      </c>
      <c r="D200" s="8">
        <v>320</v>
      </c>
      <c r="E200" t="s">
        <v>17</v>
      </c>
      <c r="F200">
        <v>100</v>
      </c>
      <c r="G200">
        <v>0.31</v>
      </c>
      <c r="H200">
        <v>1.05</v>
      </c>
      <c r="M200">
        <v>70</v>
      </c>
      <c r="N200">
        <v>140</v>
      </c>
      <c r="O200">
        <v>320</v>
      </c>
      <c r="P200">
        <v>390</v>
      </c>
      <c r="Q200">
        <v>170</v>
      </c>
      <c r="R200">
        <v>30</v>
      </c>
      <c r="S200">
        <v>10</v>
      </c>
      <c r="T200">
        <v>20</v>
      </c>
      <c r="U200">
        <v>20</v>
      </c>
      <c r="V200">
        <v>70</v>
      </c>
      <c r="W200">
        <v>70</v>
      </c>
      <c r="X200">
        <v>90</v>
      </c>
      <c r="Y200">
        <v>140</v>
      </c>
      <c r="Z200">
        <v>320</v>
      </c>
      <c r="AA200">
        <v>390</v>
      </c>
      <c r="AB200">
        <v>320</v>
      </c>
      <c r="AC200">
        <v>140</v>
      </c>
      <c r="AD200">
        <v>40</v>
      </c>
      <c r="AE200">
        <v>20</v>
      </c>
      <c r="AF200">
        <v>30</v>
      </c>
      <c r="AG200">
        <v>20</v>
      </c>
      <c r="AH200">
        <v>70</v>
      </c>
      <c r="AI200">
        <v>90</v>
      </c>
      <c r="AJ200">
        <v>110</v>
      </c>
      <c r="AK200">
        <v>110</v>
      </c>
      <c r="AL200">
        <v>260</v>
      </c>
      <c r="AM200">
        <v>590</v>
      </c>
      <c r="AN200">
        <v>590</v>
      </c>
      <c r="AO200">
        <v>320</v>
      </c>
      <c r="AP200">
        <v>70</v>
      </c>
      <c r="AQ200">
        <v>30</v>
      </c>
      <c r="AR200">
        <v>40</v>
      </c>
      <c r="AS200">
        <v>40</v>
      </c>
      <c r="AT200">
        <v>110</v>
      </c>
      <c r="AU200">
        <v>210</v>
      </c>
      <c r="AV200">
        <v>210</v>
      </c>
      <c r="AW200">
        <v>260</v>
      </c>
      <c r="AX200">
        <v>390</v>
      </c>
      <c r="AY200">
        <v>720</v>
      </c>
      <c r="AZ200">
        <v>1000</v>
      </c>
      <c r="BA200">
        <v>480</v>
      </c>
      <c r="BB200">
        <v>70</v>
      </c>
      <c r="BC200">
        <v>40</v>
      </c>
      <c r="BD200">
        <v>70</v>
      </c>
      <c r="BE200">
        <v>90</v>
      </c>
      <c r="BF200">
        <v>260</v>
      </c>
      <c r="BG200">
        <v>210</v>
      </c>
      <c r="BH200">
        <v>210</v>
      </c>
      <c r="BI200" s="9">
        <f>AVERAGE(keyword_stats[[#This Row],[Searches: Apr 2015]:[Searches: Mar 2016]])</f>
        <v>116.66666666666667</v>
      </c>
      <c r="BJ200" s="9">
        <f>AVERAGE(keyword_stats[[#This Row],[Searches: Apr 2016]:[Searches: Mar 2017]])</f>
        <v>140.83333333333334</v>
      </c>
      <c r="BK200" s="9">
        <f>AVERAGE(keyword_stats[[#This Row],[Searches: Apr 2017]:[Searches: Mar 2018]])</f>
        <v>215</v>
      </c>
      <c r="BL200" s="9">
        <f>AVERAGE(keyword_stats[[#This Row],[Searches: Apr 2018]:[Searches: Mar 2019]])</f>
        <v>316.66666666666669</v>
      </c>
      <c r="BM200" s="9">
        <f>SUM(keyword_stats[[#This Row],[Searches: Apr 2018]:[Searches: Mar 2019]])</f>
        <v>3800</v>
      </c>
      <c r="BN200" s="9">
        <f>keyword_stats[[#This Row],[R1]]-keyword_stats[[#This Row],[R4]]</f>
        <v>200</v>
      </c>
      <c r="BO200" s="9" t="str">
        <f>INDEX('keyword-forecasts'!G:K,MATCH(keyword_stats[[#This Row],[Keyword]],'keyword-forecasts'!K:K,0),1)</f>
        <v>Góra Stroju</v>
      </c>
    </row>
    <row r="201" spans="1:67" x14ac:dyDescent="0.25">
      <c r="A201" t="s">
        <v>318</v>
      </c>
      <c r="B201" t="s">
        <v>15</v>
      </c>
      <c r="D201" s="8">
        <v>20</v>
      </c>
      <c r="E201" t="s">
        <v>17</v>
      </c>
      <c r="F201">
        <v>100</v>
      </c>
      <c r="G201">
        <v>0.16</v>
      </c>
      <c r="H201">
        <v>1.34</v>
      </c>
      <c r="M201">
        <v>10</v>
      </c>
      <c r="N201">
        <v>10</v>
      </c>
      <c r="O201">
        <v>10</v>
      </c>
      <c r="P201">
        <v>30</v>
      </c>
      <c r="Q201">
        <v>20</v>
      </c>
      <c r="R201">
        <v>10</v>
      </c>
      <c r="S201">
        <v>0</v>
      </c>
      <c r="T201">
        <v>10</v>
      </c>
      <c r="U201">
        <v>0</v>
      </c>
      <c r="V201">
        <v>10</v>
      </c>
      <c r="W201">
        <v>10</v>
      </c>
      <c r="X201">
        <v>10</v>
      </c>
      <c r="Y201">
        <v>10</v>
      </c>
      <c r="Z201">
        <v>10</v>
      </c>
      <c r="AA201">
        <v>40</v>
      </c>
      <c r="AB201">
        <v>20</v>
      </c>
      <c r="AC201">
        <v>10</v>
      </c>
      <c r="AD201">
        <v>10</v>
      </c>
      <c r="AE201">
        <v>10</v>
      </c>
      <c r="AF201">
        <v>10</v>
      </c>
      <c r="AG201">
        <v>10</v>
      </c>
      <c r="AH201">
        <v>10</v>
      </c>
      <c r="AI201">
        <v>10</v>
      </c>
      <c r="AJ201">
        <v>10</v>
      </c>
      <c r="AK201">
        <v>10</v>
      </c>
      <c r="AL201">
        <v>10</v>
      </c>
      <c r="AM201">
        <v>10</v>
      </c>
      <c r="AN201">
        <v>20</v>
      </c>
      <c r="AO201">
        <v>10</v>
      </c>
      <c r="AP201">
        <v>10</v>
      </c>
      <c r="AQ201">
        <v>10</v>
      </c>
      <c r="AR201">
        <v>10</v>
      </c>
      <c r="AS201">
        <v>10</v>
      </c>
      <c r="AT201">
        <v>10</v>
      </c>
      <c r="AU201">
        <v>10</v>
      </c>
      <c r="AV201">
        <v>10</v>
      </c>
      <c r="AW201">
        <v>10</v>
      </c>
      <c r="AX201">
        <v>40</v>
      </c>
      <c r="AY201">
        <v>50</v>
      </c>
      <c r="AZ201">
        <v>40</v>
      </c>
      <c r="BA201">
        <v>30</v>
      </c>
      <c r="BB201">
        <v>10</v>
      </c>
      <c r="BC201">
        <v>10</v>
      </c>
      <c r="BD201">
        <v>10</v>
      </c>
      <c r="BE201">
        <v>10</v>
      </c>
      <c r="BF201">
        <v>20</v>
      </c>
      <c r="BG201">
        <v>10</v>
      </c>
      <c r="BH201">
        <v>20</v>
      </c>
      <c r="BI201" s="9">
        <f>AVERAGE(keyword_stats[[#This Row],[Searches: Apr 2015]:[Searches: Mar 2016]])</f>
        <v>10.833333333333334</v>
      </c>
      <c r="BJ201" s="9">
        <f>AVERAGE(keyword_stats[[#This Row],[Searches: Apr 2016]:[Searches: Mar 2017]])</f>
        <v>13.333333333333334</v>
      </c>
      <c r="BK201" s="9">
        <f>AVERAGE(keyword_stats[[#This Row],[Searches: Apr 2017]:[Searches: Mar 2018]])</f>
        <v>10.833333333333334</v>
      </c>
      <c r="BL201" s="9">
        <f>AVERAGE(keyword_stats[[#This Row],[Searches: Apr 2018]:[Searches: Mar 2019]])</f>
        <v>21.666666666666668</v>
      </c>
      <c r="BM201" s="9">
        <f>SUM(keyword_stats[[#This Row],[Searches: Apr 2018]:[Searches: Mar 2019]])</f>
        <v>260</v>
      </c>
      <c r="BN201" s="9">
        <f>keyword_stats[[#This Row],[R1]]-keyword_stats[[#This Row],[R4]]</f>
        <v>10.833333333333334</v>
      </c>
      <c r="BO201" s="9" t="str">
        <f>INDEX('keyword-forecasts'!G:K,MATCH(keyword_stats[[#This Row],[Keyword]],'keyword-forecasts'!K:K,0),1)</f>
        <v>Góra Stroju</v>
      </c>
    </row>
    <row r="202" spans="1:67" x14ac:dyDescent="0.25">
      <c r="A202" t="s">
        <v>319</v>
      </c>
      <c r="B202" t="s">
        <v>15</v>
      </c>
      <c r="D202" s="8">
        <v>40</v>
      </c>
      <c r="E202" t="s">
        <v>17</v>
      </c>
      <c r="F202">
        <v>100</v>
      </c>
      <c r="G202">
        <v>0.25</v>
      </c>
      <c r="H202">
        <v>1.04</v>
      </c>
      <c r="M202">
        <v>10</v>
      </c>
      <c r="N202">
        <v>20</v>
      </c>
      <c r="O202">
        <v>50</v>
      </c>
      <c r="P202">
        <v>40</v>
      </c>
      <c r="Q202">
        <v>30</v>
      </c>
      <c r="R202">
        <v>10</v>
      </c>
      <c r="S202">
        <v>10</v>
      </c>
      <c r="T202">
        <v>10</v>
      </c>
      <c r="U202">
        <v>10</v>
      </c>
      <c r="V202">
        <v>10</v>
      </c>
      <c r="W202">
        <v>10</v>
      </c>
      <c r="X202">
        <v>10</v>
      </c>
      <c r="Y202">
        <v>20</v>
      </c>
      <c r="Z202">
        <v>70</v>
      </c>
      <c r="AA202">
        <v>90</v>
      </c>
      <c r="AB202">
        <v>70</v>
      </c>
      <c r="AC202">
        <v>10</v>
      </c>
      <c r="AD202">
        <v>10</v>
      </c>
      <c r="AE202">
        <v>10</v>
      </c>
      <c r="AF202">
        <v>20</v>
      </c>
      <c r="AG202">
        <v>10</v>
      </c>
      <c r="AH202">
        <v>10</v>
      </c>
      <c r="AI202">
        <v>20</v>
      </c>
      <c r="AJ202">
        <v>30</v>
      </c>
      <c r="AK202">
        <v>40</v>
      </c>
      <c r="AL202">
        <v>50</v>
      </c>
      <c r="AM202">
        <v>90</v>
      </c>
      <c r="AN202">
        <v>90</v>
      </c>
      <c r="AO202">
        <v>40</v>
      </c>
      <c r="AP202">
        <v>10</v>
      </c>
      <c r="AQ202">
        <v>10</v>
      </c>
      <c r="AR202">
        <v>10</v>
      </c>
      <c r="AS202">
        <v>10</v>
      </c>
      <c r="AT202">
        <v>30</v>
      </c>
      <c r="AU202">
        <v>20</v>
      </c>
      <c r="AV202">
        <v>30</v>
      </c>
      <c r="AW202">
        <v>40</v>
      </c>
      <c r="AX202">
        <v>50</v>
      </c>
      <c r="AY202">
        <v>110</v>
      </c>
      <c r="AZ202">
        <v>90</v>
      </c>
      <c r="BA202">
        <v>40</v>
      </c>
      <c r="BB202">
        <v>10</v>
      </c>
      <c r="BC202">
        <v>10</v>
      </c>
      <c r="BD202">
        <v>20</v>
      </c>
      <c r="BE202">
        <v>10</v>
      </c>
      <c r="BF202">
        <v>40</v>
      </c>
      <c r="BG202">
        <v>30</v>
      </c>
      <c r="BH202">
        <v>40</v>
      </c>
      <c r="BI202" s="9">
        <f>AVERAGE(keyword_stats[[#This Row],[Searches: Apr 2015]:[Searches: Mar 2016]])</f>
        <v>18.333333333333332</v>
      </c>
      <c r="BJ202" s="9">
        <f>AVERAGE(keyword_stats[[#This Row],[Searches: Apr 2016]:[Searches: Mar 2017]])</f>
        <v>30.833333333333332</v>
      </c>
      <c r="BK202" s="9">
        <f>AVERAGE(keyword_stats[[#This Row],[Searches: Apr 2017]:[Searches: Mar 2018]])</f>
        <v>35.833333333333336</v>
      </c>
      <c r="BL202" s="9">
        <f>AVERAGE(keyword_stats[[#This Row],[Searches: Apr 2018]:[Searches: Mar 2019]])</f>
        <v>40.833333333333336</v>
      </c>
      <c r="BM202" s="9">
        <f>SUM(keyword_stats[[#This Row],[Searches: Apr 2018]:[Searches: Mar 2019]])</f>
        <v>490</v>
      </c>
      <c r="BN202" s="9">
        <f>keyword_stats[[#This Row],[R1]]-keyword_stats[[#This Row],[R4]]</f>
        <v>22.500000000000004</v>
      </c>
      <c r="BO202" s="9" t="str">
        <f>INDEX('keyword-forecasts'!G:K,MATCH(keyword_stats[[#This Row],[Keyword]],'keyword-forecasts'!K:K,0),1)</f>
        <v>Góra Stroju</v>
      </c>
    </row>
    <row r="203" spans="1:67" x14ac:dyDescent="0.25">
      <c r="A203" t="s">
        <v>320</v>
      </c>
      <c r="B203" t="s">
        <v>15</v>
      </c>
      <c r="D203" s="8">
        <v>170</v>
      </c>
      <c r="E203" t="s">
        <v>17</v>
      </c>
      <c r="F203">
        <v>100</v>
      </c>
      <c r="G203">
        <v>0.32</v>
      </c>
      <c r="H203">
        <v>1.0900000000000001</v>
      </c>
      <c r="M203">
        <v>20</v>
      </c>
      <c r="N203">
        <v>40</v>
      </c>
      <c r="O203">
        <v>70</v>
      </c>
      <c r="P203">
        <v>90</v>
      </c>
      <c r="Q203">
        <v>50</v>
      </c>
      <c r="R203">
        <v>10</v>
      </c>
      <c r="S203">
        <v>10</v>
      </c>
      <c r="T203">
        <v>10</v>
      </c>
      <c r="U203">
        <v>10</v>
      </c>
      <c r="V203">
        <v>20</v>
      </c>
      <c r="W203">
        <v>20</v>
      </c>
      <c r="X203">
        <v>10</v>
      </c>
      <c r="Y203">
        <v>30</v>
      </c>
      <c r="Z203">
        <v>70</v>
      </c>
      <c r="AA203">
        <v>110</v>
      </c>
      <c r="AB203">
        <v>140</v>
      </c>
      <c r="AC203">
        <v>50</v>
      </c>
      <c r="AD203">
        <v>20</v>
      </c>
      <c r="AE203">
        <v>10</v>
      </c>
      <c r="AF203">
        <v>10</v>
      </c>
      <c r="AG203">
        <v>10</v>
      </c>
      <c r="AH203">
        <v>20</v>
      </c>
      <c r="AI203">
        <v>30</v>
      </c>
      <c r="AJ203">
        <v>40</v>
      </c>
      <c r="AK203">
        <v>50</v>
      </c>
      <c r="AL203">
        <v>70</v>
      </c>
      <c r="AM203">
        <v>210</v>
      </c>
      <c r="AN203">
        <v>210</v>
      </c>
      <c r="AO203">
        <v>110</v>
      </c>
      <c r="AP203">
        <v>20</v>
      </c>
      <c r="AQ203">
        <v>20</v>
      </c>
      <c r="AR203">
        <v>20</v>
      </c>
      <c r="AS203">
        <v>30</v>
      </c>
      <c r="AT203">
        <v>50</v>
      </c>
      <c r="AU203">
        <v>50</v>
      </c>
      <c r="AV203">
        <v>50</v>
      </c>
      <c r="AW203">
        <v>110</v>
      </c>
      <c r="AX203">
        <v>210</v>
      </c>
      <c r="AY203">
        <v>390</v>
      </c>
      <c r="AZ203">
        <v>480</v>
      </c>
      <c r="BA203">
        <v>320</v>
      </c>
      <c r="BB203">
        <v>70</v>
      </c>
      <c r="BC203">
        <v>50</v>
      </c>
      <c r="BD203">
        <v>50</v>
      </c>
      <c r="BE203">
        <v>40</v>
      </c>
      <c r="BF203">
        <v>140</v>
      </c>
      <c r="BG203">
        <v>70</v>
      </c>
      <c r="BH203">
        <v>140</v>
      </c>
      <c r="BI203" s="9">
        <f>AVERAGE(keyword_stats[[#This Row],[Searches: Apr 2015]:[Searches: Mar 2016]])</f>
        <v>30</v>
      </c>
      <c r="BJ203" s="9">
        <f>AVERAGE(keyword_stats[[#This Row],[Searches: Apr 2016]:[Searches: Mar 2017]])</f>
        <v>45</v>
      </c>
      <c r="BK203" s="9">
        <f>AVERAGE(keyword_stats[[#This Row],[Searches: Apr 2017]:[Searches: Mar 2018]])</f>
        <v>74.166666666666671</v>
      </c>
      <c r="BL203" s="9">
        <f>AVERAGE(keyword_stats[[#This Row],[Searches: Apr 2018]:[Searches: Mar 2019]])</f>
        <v>172.5</v>
      </c>
      <c r="BM203" s="9">
        <f>SUM(keyword_stats[[#This Row],[Searches: Apr 2018]:[Searches: Mar 2019]])</f>
        <v>2070</v>
      </c>
      <c r="BN203" s="9">
        <f>keyword_stats[[#This Row],[R1]]-keyword_stats[[#This Row],[R4]]</f>
        <v>142.5</v>
      </c>
      <c r="BO203" s="9" t="str">
        <f>INDEX('keyword-forecasts'!G:K,MATCH(keyword_stats[[#This Row],[Keyword]],'keyword-forecasts'!K:K,0),1)</f>
        <v>Góra Stroju</v>
      </c>
    </row>
    <row r="204" spans="1:67" x14ac:dyDescent="0.25">
      <c r="A204" t="s">
        <v>321</v>
      </c>
      <c r="B204" t="s">
        <v>15</v>
      </c>
      <c r="D204" s="8">
        <v>90</v>
      </c>
      <c r="E204" t="s">
        <v>17</v>
      </c>
      <c r="F204">
        <v>100</v>
      </c>
      <c r="G204">
        <v>0.25</v>
      </c>
      <c r="H204">
        <v>0.56999999999999995</v>
      </c>
      <c r="M204">
        <v>10</v>
      </c>
      <c r="N204">
        <v>10</v>
      </c>
      <c r="O204">
        <v>40</v>
      </c>
      <c r="P204">
        <v>50</v>
      </c>
      <c r="Q204">
        <v>30</v>
      </c>
      <c r="R204">
        <v>10</v>
      </c>
      <c r="S204">
        <v>10</v>
      </c>
      <c r="T204">
        <v>10</v>
      </c>
      <c r="U204">
        <v>10</v>
      </c>
      <c r="V204">
        <v>10</v>
      </c>
      <c r="W204">
        <v>10</v>
      </c>
      <c r="X204">
        <v>10</v>
      </c>
      <c r="Y204">
        <v>30</v>
      </c>
      <c r="Z204">
        <v>40</v>
      </c>
      <c r="AA204">
        <v>110</v>
      </c>
      <c r="AB204">
        <v>110</v>
      </c>
      <c r="AC204">
        <v>30</v>
      </c>
      <c r="AD204">
        <v>20</v>
      </c>
      <c r="AE204">
        <v>10</v>
      </c>
      <c r="AF204">
        <v>10</v>
      </c>
      <c r="AG204">
        <v>10</v>
      </c>
      <c r="AH204">
        <v>40</v>
      </c>
      <c r="AI204">
        <v>20</v>
      </c>
      <c r="AJ204">
        <v>20</v>
      </c>
      <c r="AK204">
        <v>30</v>
      </c>
      <c r="AL204">
        <v>90</v>
      </c>
      <c r="AM204">
        <v>170</v>
      </c>
      <c r="AN204">
        <v>210</v>
      </c>
      <c r="AO204">
        <v>140</v>
      </c>
      <c r="AP204">
        <v>20</v>
      </c>
      <c r="AQ204">
        <v>10</v>
      </c>
      <c r="AR204">
        <v>30</v>
      </c>
      <c r="AS204">
        <v>20</v>
      </c>
      <c r="AT204">
        <v>40</v>
      </c>
      <c r="AU204">
        <v>50</v>
      </c>
      <c r="AV204">
        <v>70</v>
      </c>
      <c r="AW204">
        <v>90</v>
      </c>
      <c r="AX204">
        <v>170</v>
      </c>
      <c r="AY204">
        <v>210</v>
      </c>
      <c r="AZ204">
        <v>260</v>
      </c>
      <c r="BA204">
        <v>140</v>
      </c>
      <c r="BB204">
        <v>20</v>
      </c>
      <c r="BC204">
        <v>20</v>
      </c>
      <c r="BD204">
        <v>20</v>
      </c>
      <c r="BE204">
        <v>30</v>
      </c>
      <c r="BF204">
        <v>70</v>
      </c>
      <c r="BG204">
        <v>70</v>
      </c>
      <c r="BH204">
        <v>70</v>
      </c>
      <c r="BI204" s="9">
        <f>AVERAGE(keyword_stats[[#This Row],[Searches: Apr 2015]:[Searches: Mar 2016]])</f>
        <v>17.5</v>
      </c>
      <c r="BJ204" s="9">
        <f>AVERAGE(keyword_stats[[#This Row],[Searches: Apr 2016]:[Searches: Mar 2017]])</f>
        <v>37.5</v>
      </c>
      <c r="BK204" s="9">
        <f>AVERAGE(keyword_stats[[#This Row],[Searches: Apr 2017]:[Searches: Mar 2018]])</f>
        <v>73.333333333333329</v>
      </c>
      <c r="BL204" s="9">
        <f>AVERAGE(keyword_stats[[#This Row],[Searches: Apr 2018]:[Searches: Mar 2019]])</f>
        <v>97.5</v>
      </c>
      <c r="BM204" s="9">
        <f>SUM(keyword_stats[[#This Row],[Searches: Apr 2018]:[Searches: Mar 2019]])</f>
        <v>1170</v>
      </c>
      <c r="BN204" s="9">
        <f>keyword_stats[[#This Row],[R1]]-keyword_stats[[#This Row],[R4]]</f>
        <v>80</v>
      </c>
      <c r="BO204" s="9" t="str">
        <f>INDEX('keyword-forecasts'!G:K,MATCH(keyword_stats[[#This Row],[Keyword]],'keyword-forecasts'!K:K,0),1)</f>
        <v>Góra Stroju</v>
      </c>
    </row>
    <row r="205" spans="1:67" x14ac:dyDescent="0.25">
      <c r="A205" t="s">
        <v>322</v>
      </c>
      <c r="B205" t="s">
        <v>15</v>
      </c>
      <c r="D205" s="8">
        <v>40</v>
      </c>
      <c r="E205" t="s">
        <v>17</v>
      </c>
      <c r="F205">
        <v>100</v>
      </c>
      <c r="G205">
        <v>0.3</v>
      </c>
      <c r="H205">
        <v>0.92</v>
      </c>
      <c r="M205">
        <v>10</v>
      </c>
      <c r="N205">
        <v>10</v>
      </c>
      <c r="O205">
        <v>20</v>
      </c>
      <c r="P205">
        <v>10</v>
      </c>
      <c r="Q205">
        <v>10</v>
      </c>
      <c r="R205">
        <v>0</v>
      </c>
      <c r="S205">
        <v>10</v>
      </c>
      <c r="T205">
        <v>10</v>
      </c>
      <c r="U205">
        <v>0</v>
      </c>
      <c r="V205">
        <v>10</v>
      </c>
      <c r="W205">
        <v>10</v>
      </c>
      <c r="X205">
        <v>10</v>
      </c>
      <c r="Y205">
        <v>10</v>
      </c>
      <c r="Z205">
        <v>10</v>
      </c>
      <c r="AA205">
        <v>30</v>
      </c>
      <c r="AB205">
        <v>30</v>
      </c>
      <c r="AC205">
        <v>10</v>
      </c>
      <c r="AD205">
        <v>10</v>
      </c>
      <c r="AE205">
        <v>10</v>
      </c>
      <c r="AF205">
        <v>10</v>
      </c>
      <c r="AG205">
        <v>0</v>
      </c>
      <c r="AH205">
        <v>10</v>
      </c>
      <c r="AI205">
        <v>10</v>
      </c>
      <c r="AJ205">
        <v>10</v>
      </c>
      <c r="AK205">
        <v>10</v>
      </c>
      <c r="AL205">
        <v>20</v>
      </c>
      <c r="AM205">
        <v>40</v>
      </c>
      <c r="AN205">
        <v>40</v>
      </c>
      <c r="AO205">
        <v>20</v>
      </c>
      <c r="AP205">
        <v>10</v>
      </c>
      <c r="AQ205">
        <v>10</v>
      </c>
      <c r="AR205">
        <v>10</v>
      </c>
      <c r="AS205">
        <v>10</v>
      </c>
      <c r="AT205">
        <v>10</v>
      </c>
      <c r="AU205">
        <v>10</v>
      </c>
      <c r="AV205">
        <v>10</v>
      </c>
      <c r="AW205">
        <v>30</v>
      </c>
      <c r="AX205">
        <v>50</v>
      </c>
      <c r="AY205">
        <v>170</v>
      </c>
      <c r="AZ205">
        <v>90</v>
      </c>
      <c r="BA205">
        <v>50</v>
      </c>
      <c r="BB205">
        <v>10</v>
      </c>
      <c r="BC205">
        <v>10</v>
      </c>
      <c r="BD205">
        <v>10</v>
      </c>
      <c r="BE205">
        <v>10</v>
      </c>
      <c r="BF205">
        <v>20</v>
      </c>
      <c r="BG205">
        <v>40</v>
      </c>
      <c r="BH205">
        <v>50</v>
      </c>
      <c r="BI205" s="9">
        <f>AVERAGE(keyword_stats[[#This Row],[Searches: Apr 2015]:[Searches: Mar 2016]])</f>
        <v>9.1666666666666661</v>
      </c>
      <c r="BJ205" s="9">
        <f>AVERAGE(keyword_stats[[#This Row],[Searches: Apr 2016]:[Searches: Mar 2017]])</f>
        <v>12.5</v>
      </c>
      <c r="BK205" s="9">
        <f>AVERAGE(keyword_stats[[#This Row],[Searches: Apr 2017]:[Searches: Mar 2018]])</f>
        <v>16.666666666666668</v>
      </c>
      <c r="BL205" s="9">
        <f>AVERAGE(keyword_stats[[#This Row],[Searches: Apr 2018]:[Searches: Mar 2019]])</f>
        <v>45</v>
      </c>
      <c r="BM205" s="9">
        <f>SUM(keyword_stats[[#This Row],[Searches: Apr 2018]:[Searches: Mar 2019]])</f>
        <v>540</v>
      </c>
      <c r="BN205" s="9">
        <f>keyword_stats[[#This Row],[R1]]-keyword_stats[[#This Row],[R4]]</f>
        <v>35.833333333333336</v>
      </c>
      <c r="BO205" s="9" t="str">
        <f>INDEX('keyword-forecasts'!G:K,MATCH(keyword_stats[[#This Row],[Keyword]],'keyword-forecasts'!K:K,0),1)</f>
        <v>Strój Kąpielowy</v>
      </c>
    </row>
    <row r="206" spans="1:67" x14ac:dyDescent="0.25">
      <c r="A206" t="s">
        <v>323</v>
      </c>
      <c r="B206" t="s">
        <v>15</v>
      </c>
      <c r="D206" s="8">
        <v>20</v>
      </c>
      <c r="E206" t="s">
        <v>17</v>
      </c>
      <c r="F206">
        <v>100</v>
      </c>
      <c r="G206">
        <v>0.19</v>
      </c>
      <c r="H206">
        <v>0.69</v>
      </c>
      <c r="M206">
        <v>10</v>
      </c>
      <c r="N206">
        <v>10</v>
      </c>
      <c r="O206">
        <v>30</v>
      </c>
      <c r="P206">
        <v>50</v>
      </c>
      <c r="Q206">
        <v>10</v>
      </c>
      <c r="R206">
        <v>10</v>
      </c>
      <c r="S206">
        <v>10</v>
      </c>
      <c r="T206">
        <v>10</v>
      </c>
      <c r="U206">
        <v>10</v>
      </c>
      <c r="V206">
        <v>10</v>
      </c>
      <c r="W206">
        <v>10</v>
      </c>
      <c r="X206">
        <v>10</v>
      </c>
      <c r="Y206">
        <v>20</v>
      </c>
      <c r="Z206">
        <v>30</v>
      </c>
      <c r="AA206">
        <v>40</v>
      </c>
      <c r="AB206">
        <v>40</v>
      </c>
      <c r="AC206">
        <v>10</v>
      </c>
      <c r="AD206">
        <v>10</v>
      </c>
      <c r="AE206">
        <v>10</v>
      </c>
      <c r="AF206">
        <v>10</v>
      </c>
      <c r="AG206">
        <v>10</v>
      </c>
      <c r="AH206">
        <v>10</v>
      </c>
      <c r="AI206">
        <v>10</v>
      </c>
      <c r="AJ206">
        <v>10</v>
      </c>
      <c r="AK206">
        <v>10</v>
      </c>
      <c r="AL206">
        <v>20</v>
      </c>
      <c r="AM206">
        <v>50</v>
      </c>
      <c r="AN206">
        <v>50</v>
      </c>
      <c r="AO206">
        <v>20</v>
      </c>
      <c r="AP206">
        <v>0</v>
      </c>
      <c r="AQ206">
        <v>10</v>
      </c>
      <c r="AR206">
        <v>10</v>
      </c>
      <c r="AS206">
        <v>0</v>
      </c>
      <c r="AT206">
        <v>10</v>
      </c>
      <c r="AU206">
        <v>10</v>
      </c>
      <c r="AV206">
        <v>10</v>
      </c>
      <c r="AW206">
        <v>20</v>
      </c>
      <c r="AX206">
        <v>50</v>
      </c>
      <c r="AY206">
        <v>50</v>
      </c>
      <c r="AZ206">
        <v>70</v>
      </c>
      <c r="BA206">
        <v>20</v>
      </c>
      <c r="BB206">
        <v>10</v>
      </c>
      <c r="BC206">
        <v>10</v>
      </c>
      <c r="BD206">
        <v>10</v>
      </c>
      <c r="BE206">
        <v>10</v>
      </c>
      <c r="BF206">
        <v>10</v>
      </c>
      <c r="BG206">
        <v>10</v>
      </c>
      <c r="BH206">
        <v>10</v>
      </c>
      <c r="BI206" s="9">
        <f>AVERAGE(keyword_stats[[#This Row],[Searches: Apr 2015]:[Searches: Mar 2016]])</f>
        <v>15</v>
      </c>
      <c r="BJ206" s="9">
        <f>AVERAGE(keyword_stats[[#This Row],[Searches: Apr 2016]:[Searches: Mar 2017]])</f>
        <v>17.5</v>
      </c>
      <c r="BK206" s="9">
        <f>AVERAGE(keyword_stats[[#This Row],[Searches: Apr 2017]:[Searches: Mar 2018]])</f>
        <v>16.666666666666668</v>
      </c>
      <c r="BL206" s="9">
        <f>AVERAGE(keyword_stats[[#This Row],[Searches: Apr 2018]:[Searches: Mar 2019]])</f>
        <v>23.333333333333332</v>
      </c>
      <c r="BM206" s="9">
        <f>SUM(keyword_stats[[#This Row],[Searches: Apr 2018]:[Searches: Mar 2019]])</f>
        <v>280</v>
      </c>
      <c r="BN206" s="9">
        <f>keyword_stats[[#This Row],[R1]]-keyword_stats[[#This Row],[R4]]</f>
        <v>8.3333333333333321</v>
      </c>
      <c r="BO206" s="9" t="str">
        <f>INDEX('keyword-forecasts'!G:K,MATCH(keyword_stats[[#This Row],[Keyword]],'keyword-forecasts'!K:K,0),1)</f>
        <v>Strojów Kąpielowych</v>
      </c>
    </row>
    <row r="207" spans="1:67" x14ac:dyDescent="0.25">
      <c r="A207" t="s">
        <v>310</v>
      </c>
      <c r="B207" t="s">
        <v>15</v>
      </c>
      <c r="D207" s="8">
        <v>30</v>
      </c>
      <c r="E207" t="s">
        <v>17</v>
      </c>
      <c r="F207">
        <v>100</v>
      </c>
      <c r="G207">
        <v>0.35</v>
      </c>
      <c r="H207">
        <v>3.65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30</v>
      </c>
      <c r="AC207">
        <v>10</v>
      </c>
      <c r="AD207">
        <v>10</v>
      </c>
      <c r="AE207">
        <v>10</v>
      </c>
      <c r="AF207">
        <v>10</v>
      </c>
      <c r="AG207">
        <v>10</v>
      </c>
      <c r="AH207">
        <v>10</v>
      </c>
      <c r="AI207">
        <v>10</v>
      </c>
      <c r="AJ207">
        <v>10</v>
      </c>
      <c r="AK207">
        <v>10</v>
      </c>
      <c r="AL207">
        <v>30</v>
      </c>
      <c r="AM207">
        <v>40</v>
      </c>
      <c r="AN207">
        <v>90</v>
      </c>
      <c r="AO207">
        <v>90</v>
      </c>
      <c r="AP207">
        <v>10</v>
      </c>
      <c r="AQ207">
        <v>10</v>
      </c>
      <c r="AR207">
        <v>10</v>
      </c>
      <c r="AS207">
        <v>10</v>
      </c>
      <c r="AT207">
        <v>10</v>
      </c>
      <c r="AU207">
        <v>10</v>
      </c>
      <c r="AV207">
        <v>10</v>
      </c>
      <c r="AW207">
        <v>10</v>
      </c>
      <c r="AX207">
        <v>10</v>
      </c>
      <c r="AY207">
        <v>70</v>
      </c>
      <c r="AZ207">
        <v>90</v>
      </c>
      <c r="BA207">
        <v>70</v>
      </c>
      <c r="BB207">
        <v>10</v>
      </c>
      <c r="BC207">
        <v>10</v>
      </c>
      <c r="BD207">
        <v>10</v>
      </c>
      <c r="BE207">
        <v>10</v>
      </c>
      <c r="BF207">
        <v>10</v>
      </c>
      <c r="BG207">
        <v>10</v>
      </c>
      <c r="BH207">
        <v>30</v>
      </c>
      <c r="BI207" s="9">
        <f>AVERAGE(keyword_stats[[#This Row],[Searches: Apr 2015]:[Searches: Mar 2016]])</f>
        <v>0.83333333333333337</v>
      </c>
      <c r="BJ207" s="9">
        <f>AVERAGE(keyword_stats[[#This Row],[Searches: Apr 2016]:[Searches: Mar 2017]])</f>
        <v>9.1666666666666661</v>
      </c>
      <c r="BK207" s="9">
        <f>AVERAGE(keyword_stats[[#This Row],[Searches: Apr 2017]:[Searches: Mar 2018]])</f>
        <v>27.5</v>
      </c>
      <c r="BL207" s="9">
        <f>AVERAGE(keyword_stats[[#This Row],[Searches: Apr 2018]:[Searches: Mar 2019]])</f>
        <v>28.333333333333332</v>
      </c>
      <c r="BM207" s="9">
        <f>SUM(keyword_stats[[#This Row],[Searches: Apr 2018]:[Searches: Mar 2019]])</f>
        <v>340</v>
      </c>
      <c r="BN207" s="9">
        <f>keyword_stats[[#This Row],[R1]]-keyword_stats[[#This Row],[R4]]</f>
        <v>27.5</v>
      </c>
      <c r="BO207" s="9" t="str">
        <f>INDEX('keyword-forecasts'!G:K,MATCH(keyword_stats[[#This Row],[Keyword]],'keyword-forecasts'!K:K,0),1)</f>
        <v>Stroju Kąpielowego</v>
      </c>
    </row>
    <row r="208" spans="1:67" x14ac:dyDescent="0.25">
      <c r="A208" t="s">
        <v>311</v>
      </c>
      <c r="B208" t="s">
        <v>15</v>
      </c>
      <c r="D208" s="8">
        <v>10</v>
      </c>
      <c r="E208" t="s">
        <v>17</v>
      </c>
      <c r="F208">
        <v>100</v>
      </c>
      <c r="M208">
        <v>10</v>
      </c>
      <c r="N208">
        <v>10</v>
      </c>
      <c r="O208">
        <v>40</v>
      </c>
      <c r="P208">
        <v>70</v>
      </c>
      <c r="Q208">
        <v>10</v>
      </c>
      <c r="R208">
        <v>10</v>
      </c>
      <c r="S208">
        <v>10</v>
      </c>
      <c r="T208">
        <v>10</v>
      </c>
      <c r="U208">
        <v>0</v>
      </c>
      <c r="V208">
        <v>10</v>
      </c>
      <c r="W208">
        <v>10</v>
      </c>
      <c r="X208">
        <v>10</v>
      </c>
      <c r="Y208">
        <v>10</v>
      </c>
      <c r="Z208">
        <v>10</v>
      </c>
      <c r="AA208">
        <v>30</v>
      </c>
      <c r="AB208">
        <v>20</v>
      </c>
      <c r="AC208">
        <v>10</v>
      </c>
      <c r="AD208">
        <v>10</v>
      </c>
      <c r="AE208">
        <v>10</v>
      </c>
      <c r="AF208">
        <v>0</v>
      </c>
      <c r="AG208">
        <v>0</v>
      </c>
      <c r="AH208">
        <v>10</v>
      </c>
      <c r="AI208">
        <v>10</v>
      </c>
      <c r="AJ208">
        <v>10</v>
      </c>
      <c r="AK208">
        <v>10</v>
      </c>
      <c r="AL208">
        <v>10</v>
      </c>
      <c r="AM208">
        <v>50</v>
      </c>
      <c r="AN208">
        <v>10</v>
      </c>
      <c r="AO208">
        <v>20</v>
      </c>
      <c r="AP208">
        <v>10</v>
      </c>
      <c r="AQ208">
        <v>10</v>
      </c>
      <c r="AR208">
        <v>10</v>
      </c>
      <c r="AS208">
        <v>0</v>
      </c>
      <c r="AT208">
        <v>10</v>
      </c>
      <c r="AU208">
        <v>10</v>
      </c>
      <c r="AV208">
        <v>10</v>
      </c>
      <c r="AW208">
        <v>10</v>
      </c>
      <c r="AX208">
        <v>50</v>
      </c>
      <c r="AY208">
        <v>40</v>
      </c>
      <c r="AZ208">
        <v>20</v>
      </c>
      <c r="BA208">
        <v>30</v>
      </c>
      <c r="BB208">
        <v>10</v>
      </c>
      <c r="BC208">
        <v>0</v>
      </c>
      <c r="BD208">
        <v>0</v>
      </c>
      <c r="BE208">
        <v>10</v>
      </c>
      <c r="BF208">
        <v>10</v>
      </c>
      <c r="BG208">
        <v>10</v>
      </c>
      <c r="BH208">
        <v>10</v>
      </c>
      <c r="BI208" s="9">
        <f>AVERAGE(keyword_stats[[#This Row],[Searches: Apr 2015]:[Searches: Mar 2016]])</f>
        <v>16.666666666666668</v>
      </c>
      <c r="BJ208" s="9">
        <f>AVERAGE(keyword_stats[[#This Row],[Searches: Apr 2016]:[Searches: Mar 2017]])</f>
        <v>10.833333333333334</v>
      </c>
      <c r="BK208" s="9">
        <f>AVERAGE(keyword_stats[[#This Row],[Searches: Apr 2017]:[Searches: Mar 2018]])</f>
        <v>13.333333333333334</v>
      </c>
      <c r="BL208" s="9">
        <f>AVERAGE(keyword_stats[[#This Row],[Searches: Apr 2018]:[Searches: Mar 2019]])</f>
        <v>16.666666666666668</v>
      </c>
      <c r="BM208" s="9">
        <f>SUM(keyword_stats[[#This Row],[Searches: Apr 2018]:[Searches: Mar 2019]])</f>
        <v>200</v>
      </c>
      <c r="BN208" s="9">
        <f>keyword_stats[[#This Row],[R1]]-keyword_stats[[#This Row],[R4]]</f>
        <v>0</v>
      </c>
      <c r="BO208" s="9" t="str">
        <f>INDEX('keyword-forecasts'!G:K,MATCH(keyword_stats[[#This Row],[Keyword]],'keyword-forecasts'!K:K,0),1)</f>
        <v>Stroju Kąpielowego</v>
      </c>
    </row>
    <row r="209" spans="1:67" x14ac:dyDescent="0.25">
      <c r="A209" t="s">
        <v>312</v>
      </c>
      <c r="B209" t="s">
        <v>15</v>
      </c>
      <c r="D209" s="8">
        <v>40</v>
      </c>
      <c r="E209" t="s">
        <v>17</v>
      </c>
      <c r="F209">
        <v>100</v>
      </c>
      <c r="G209">
        <v>0.14000000000000001</v>
      </c>
      <c r="H209">
        <v>0.96</v>
      </c>
      <c r="M209">
        <v>30</v>
      </c>
      <c r="N209">
        <v>40</v>
      </c>
      <c r="O209">
        <v>70</v>
      </c>
      <c r="P209">
        <v>70</v>
      </c>
      <c r="Q209">
        <v>30</v>
      </c>
      <c r="R209">
        <v>10</v>
      </c>
      <c r="S209">
        <v>10</v>
      </c>
      <c r="T209">
        <v>10</v>
      </c>
      <c r="U209">
        <v>10</v>
      </c>
      <c r="V209">
        <v>20</v>
      </c>
      <c r="W209">
        <v>20</v>
      </c>
      <c r="X209">
        <v>20</v>
      </c>
      <c r="Y209">
        <v>20</v>
      </c>
      <c r="Z209">
        <v>40</v>
      </c>
      <c r="AA209">
        <v>90</v>
      </c>
      <c r="AB209">
        <v>90</v>
      </c>
      <c r="AC209">
        <v>40</v>
      </c>
      <c r="AD209">
        <v>10</v>
      </c>
      <c r="AE209">
        <v>10</v>
      </c>
      <c r="AF209">
        <v>10</v>
      </c>
      <c r="AG209">
        <v>10</v>
      </c>
      <c r="AH209">
        <v>10</v>
      </c>
      <c r="AI209">
        <v>20</v>
      </c>
      <c r="AJ209">
        <v>30</v>
      </c>
      <c r="AK209">
        <v>20</v>
      </c>
      <c r="AL209">
        <v>50</v>
      </c>
      <c r="AM209">
        <v>110</v>
      </c>
      <c r="AN209">
        <v>90</v>
      </c>
      <c r="AO209">
        <v>50</v>
      </c>
      <c r="AP209">
        <v>20</v>
      </c>
      <c r="AQ209">
        <v>10</v>
      </c>
      <c r="AR209">
        <v>10</v>
      </c>
      <c r="AS209">
        <v>10</v>
      </c>
      <c r="AT209">
        <v>20</v>
      </c>
      <c r="AU209">
        <v>20</v>
      </c>
      <c r="AV209">
        <v>20</v>
      </c>
      <c r="AW209">
        <v>30</v>
      </c>
      <c r="AX209">
        <v>70</v>
      </c>
      <c r="AY209">
        <v>90</v>
      </c>
      <c r="AZ209">
        <v>140</v>
      </c>
      <c r="BA209">
        <v>90</v>
      </c>
      <c r="BB209">
        <v>10</v>
      </c>
      <c r="BC209">
        <v>10</v>
      </c>
      <c r="BD209">
        <v>10</v>
      </c>
      <c r="BE209">
        <v>10</v>
      </c>
      <c r="BF209">
        <v>20</v>
      </c>
      <c r="BG209">
        <v>20</v>
      </c>
      <c r="BH209">
        <v>30</v>
      </c>
      <c r="BI209" s="9">
        <f>AVERAGE(keyword_stats[[#This Row],[Searches: Apr 2015]:[Searches: Mar 2016]])</f>
        <v>28.333333333333332</v>
      </c>
      <c r="BJ209" s="9">
        <f>AVERAGE(keyword_stats[[#This Row],[Searches: Apr 2016]:[Searches: Mar 2017]])</f>
        <v>31.666666666666668</v>
      </c>
      <c r="BK209" s="9">
        <f>AVERAGE(keyword_stats[[#This Row],[Searches: Apr 2017]:[Searches: Mar 2018]])</f>
        <v>35.833333333333336</v>
      </c>
      <c r="BL209" s="9">
        <f>AVERAGE(keyword_stats[[#This Row],[Searches: Apr 2018]:[Searches: Mar 2019]])</f>
        <v>44.166666666666664</v>
      </c>
      <c r="BM209" s="9">
        <f>SUM(keyword_stats[[#This Row],[Searches: Apr 2018]:[Searches: Mar 2019]])</f>
        <v>530</v>
      </c>
      <c r="BN209" s="9">
        <f>keyword_stats[[#This Row],[R1]]-keyword_stats[[#This Row],[R4]]</f>
        <v>15.833333333333332</v>
      </c>
      <c r="BO209" s="9" t="str">
        <f>INDEX('keyword-forecasts'!G:K,MATCH(keyword_stats[[#This Row],[Keyword]],'keyword-forecasts'!K:K,0),1)</f>
        <v>Strój Kąpielowy</v>
      </c>
    </row>
    <row r="210" spans="1:67" x14ac:dyDescent="0.25">
      <c r="A210" t="s">
        <v>324</v>
      </c>
      <c r="B210" t="s">
        <v>15</v>
      </c>
      <c r="D210" s="8">
        <v>3350000</v>
      </c>
      <c r="E210" t="s">
        <v>18</v>
      </c>
      <c r="F210">
        <v>1</v>
      </c>
      <c r="G210">
        <v>0.16</v>
      </c>
      <c r="H210">
        <v>3.15</v>
      </c>
      <c r="M210">
        <v>2240000</v>
      </c>
      <c r="N210">
        <v>2240000</v>
      </c>
      <c r="O210">
        <v>1830000</v>
      </c>
      <c r="P210">
        <v>1830000</v>
      </c>
      <c r="Q210">
        <v>1830000</v>
      </c>
      <c r="R210">
        <v>2240000</v>
      </c>
      <c r="S210">
        <v>2240000</v>
      </c>
      <c r="T210">
        <v>2740000</v>
      </c>
      <c r="U210">
        <v>2740000</v>
      </c>
      <c r="V210">
        <v>2240000</v>
      </c>
      <c r="W210">
        <v>2240000</v>
      </c>
      <c r="X210">
        <v>2240000</v>
      </c>
      <c r="Y210">
        <v>2740000</v>
      </c>
      <c r="Z210">
        <v>2740000</v>
      </c>
      <c r="AA210">
        <v>2240000</v>
      </c>
      <c r="AB210">
        <v>2240000</v>
      </c>
      <c r="AC210">
        <v>2240000</v>
      </c>
      <c r="AD210">
        <v>2240000</v>
      </c>
      <c r="AE210">
        <v>2740000</v>
      </c>
      <c r="AF210">
        <v>2740000</v>
      </c>
      <c r="AG210">
        <v>2740000</v>
      </c>
      <c r="AH210">
        <v>2240000</v>
      </c>
      <c r="AI210">
        <v>2240000</v>
      </c>
      <c r="AJ210">
        <v>2740000</v>
      </c>
      <c r="AK210">
        <v>2740000</v>
      </c>
      <c r="AL210">
        <v>2740000</v>
      </c>
      <c r="AM210">
        <v>2740000</v>
      </c>
      <c r="AN210">
        <v>2240000</v>
      </c>
      <c r="AO210">
        <v>2240000</v>
      </c>
      <c r="AP210">
        <v>2740000</v>
      </c>
      <c r="AQ210">
        <v>3350000</v>
      </c>
      <c r="AR210">
        <v>4090000</v>
      </c>
      <c r="AS210">
        <v>3350000</v>
      </c>
      <c r="AT210">
        <v>2740000</v>
      </c>
      <c r="AU210">
        <v>2240000</v>
      </c>
      <c r="AV210">
        <v>3350000</v>
      </c>
      <c r="AW210">
        <v>3350000</v>
      </c>
      <c r="AX210">
        <v>2740000</v>
      </c>
      <c r="AY210">
        <v>2740000</v>
      </c>
      <c r="AZ210">
        <v>2740000</v>
      </c>
      <c r="BA210">
        <v>3350000</v>
      </c>
      <c r="BB210">
        <v>3350000</v>
      </c>
      <c r="BC210">
        <v>3350000</v>
      </c>
      <c r="BD210">
        <v>4090000</v>
      </c>
      <c r="BE210">
        <v>3350000</v>
      </c>
      <c r="BF210">
        <v>2740000</v>
      </c>
      <c r="BG210">
        <v>2240000</v>
      </c>
      <c r="BH210">
        <v>3350000</v>
      </c>
      <c r="BI210" s="9">
        <f>AVERAGE(keyword_stats[[#This Row],[Searches: Apr 2015]:[Searches: Mar 2016]])</f>
        <v>2220833.3333333335</v>
      </c>
      <c r="BJ210" s="9">
        <f>AVERAGE(keyword_stats[[#This Row],[Searches: Apr 2016]:[Searches: Mar 2017]])</f>
        <v>2490000</v>
      </c>
      <c r="BK210" s="9">
        <f>AVERAGE(keyword_stats[[#This Row],[Searches: Apr 2017]:[Searches: Mar 2018]])</f>
        <v>2880000</v>
      </c>
      <c r="BL210" s="9">
        <f>AVERAGE(keyword_stats[[#This Row],[Searches: Apr 2018]:[Searches: Mar 2019]])</f>
        <v>3115833.3333333335</v>
      </c>
      <c r="BM210" s="9">
        <f>SUM(keyword_stats[[#This Row],[Searches: Apr 2018]:[Searches: Mar 2019]])</f>
        <v>37390000</v>
      </c>
      <c r="BN210" s="9">
        <f>keyword_stats[[#This Row],[R1]]-keyword_stats[[#This Row],[R4]]</f>
        <v>895000</v>
      </c>
      <c r="BO210" s="9" t="str">
        <f>INDEX('keyword-forecasts'!G:K,MATCH(keyword_stats[[#This Row],[Keyword]],'keyword-forecasts'!K:K,0),1)</f>
        <v>H&amp;m</v>
      </c>
    </row>
    <row r="211" spans="1:67" x14ac:dyDescent="0.25">
      <c r="A211" t="s">
        <v>325</v>
      </c>
      <c r="B211" t="s">
        <v>15</v>
      </c>
      <c r="D211" s="8">
        <v>50</v>
      </c>
      <c r="E211" t="s">
        <v>18</v>
      </c>
      <c r="F211">
        <v>11</v>
      </c>
      <c r="M211">
        <v>50</v>
      </c>
      <c r="N211">
        <v>50</v>
      </c>
      <c r="O211">
        <v>40</v>
      </c>
      <c r="P211">
        <v>50</v>
      </c>
      <c r="Q211">
        <v>50</v>
      </c>
      <c r="R211">
        <v>70</v>
      </c>
      <c r="S211">
        <v>70</v>
      </c>
      <c r="T211">
        <v>70</v>
      </c>
      <c r="U211">
        <v>70</v>
      </c>
      <c r="V211">
        <v>40</v>
      </c>
      <c r="W211">
        <v>50</v>
      </c>
      <c r="X211">
        <v>50</v>
      </c>
      <c r="Y211">
        <v>70</v>
      </c>
      <c r="Z211">
        <v>50</v>
      </c>
      <c r="AA211">
        <v>40</v>
      </c>
      <c r="AB211">
        <v>30</v>
      </c>
      <c r="AC211">
        <v>70</v>
      </c>
      <c r="AD211">
        <v>50</v>
      </c>
      <c r="AE211">
        <v>50</v>
      </c>
      <c r="AF211">
        <v>30</v>
      </c>
      <c r="AG211">
        <v>30</v>
      </c>
      <c r="AH211">
        <v>40</v>
      </c>
      <c r="AI211">
        <v>90</v>
      </c>
      <c r="AJ211">
        <v>50</v>
      </c>
      <c r="AK211">
        <v>70</v>
      </c>
      <c r="AL211">
        <v>50</v>
      </c>
      <c r="AM211">
        <v>40</v>
      </c>
      <c r="AN211">
        <v>50</v>
      </c>
      <c r="AO211">
        <v>50</v>
      </c>
      <c r="AP211">
        <v>70</v>
      </c>
      <c r="AQ211">
        <v>50</v>
      </c>
      <c r="AR211">
        <v>50</v>
      </c>
      <c r="AS211">
        <v>40</v>
      </c>
      <c r="AT211">
        <v>50</v>
      </c>
      <c r="AU211">
        <v>90</v>
      </c>
      <c r="AV211">
        <v>70</v>
      </c>
      <c r="AW211">
        <v>50</v>
      </c>
      <c r="AX211">
        <v>50</v>
      </c>
      <c r="AY211">
        <v>30</v>
      </c>
      <c r="AZ211">
        <v>50</v>
      </c>
      <c r="BA211">
        <v>70</v>
      </c>
      <c r="BB211">
        <v>70</v>
      </c>
      <c r="BC211">
        <v>70</v>
      </c>
      <c r="BD211">
        <v>50</v>
      </c>
      <c r="BE211">
        <v>40</v>
      </c>
      <c r="BF211">
        <v>40</v>
      </c>
      <c r="BG211">
        <v>70</v>
      </c>
      <c r="BH211">
        <v>70</v>
      </c>
      <c r="BI211" s="9">
        <f>AVERAGE(keyword_stats[[#This Row],[Searches: Apr 2015]:[Searches: Mar 2016]])</f>
        <v>55</v>
      </c>
      <c r="BJ211" s="9">
        <f>AVERAGE(keyword_stats[[#This Row],[Searches: Apr 2016]:[Searches: Mar 2017]])</f>
        <v>50</v>
      </c>
      <c r="BK211" s="9">
        <f>AVERAGE(keyword_stats[[#This Row],[Searches: Apr 2017]:[Searches: Mar 2018]])</f>
        <v>56.666666666666664</v>
      </c>
      <c r="BL211" s="9">
        <f>AVERAGE(keyword_stats[[#This Row],[Searches: Apr 2018]:[Searches: Mar 2019]])</f>
        <v>55</v>
      </c>
      <c r="BM211" s="9">
        <f>SUM(keyword_stats[[#This Row],[Searches: Apr 2018]:[Searches: Mar 2019]])</f>
        <v>660</v>
      </c>
      <c r="BN211" s="9">
        <f>keyword_stats[[#This Row],[R1]]-keyword_stats[[#This Row],[R4]]</f>
        <v>0</v>
      </c>
      <c r="BO211" s="9" t="str">
        <f>INDEX('keyword-forecasts'!G:K,MATCH(keyword_stats[[#This Row],[Keyword]],'keyword-forecasts'!K:K,0),1)</f>
        <v>H&amp;m</v>
      </c>
    </row>
    <row r="212" spans="1:67" x14ac:dyDescent="0.25">
      <c r="A212" t="s">
        <v>326</v>
      </c>
      <c r="B212" t="s">
        <v>15</v>
      </c>
      <c r="D212" s="8">
        <v>90</v>
      </c>
      <c r="E212" t="s">
        <v>18</v>
      </c>
      <c r="F212">
        <v>1</v>
      </c>
      <c r="M212">
        <v>50</v>
      </c>
      <c r="N212">
        <v>30</v>
      </c>
      <c r="O212">
        <v>20</v>
      </c>
      <c r="P212">
        <v>30</v>
      </c>
      <c r="Q212">
        <v>40</v>
      </c>
      <c r="R212">
        <v>30</v>
      </c>
      <c r="S212">
        <v>20</v>
      </c>
      <c r="T212">
        <v>30</v>
      </c>
      <c r="U212">
        <v>40</v>
      </c>
      <c r="V212">
        <v>50</v>
      </c>
      <c r="W212">
        <v>50</v>
      </c>
      <c r="X212">
        <v>50</v>
      </c>
      <c r="Y212">
        <v>70</v>
      </c>
      <c r="Z212">
        <v>70</v>
      </c>
      <c r="AA212">
        <v>50</v>
      </c>
      <c r="AB212">
        <v>70</v>
      </c>
      <c r="AC212">
        <v>50</v>
      </c>
      <c r="AD212">
        <v>70</v>
      </c>
      <c r="AE212">
        <v>90</v>
      </c>
      <c r="AF212">
        <v>90</v>
      </c>
      <c r="AG212">
        <v>70</v>
      </c>
      <c r="AH212">
        <v>70</v>
      </c>
      <c r="AI212">
        <v>70</v>
      </c>
      <c r="AJ212">
        <v>70</v>
      </c>
      <c r="AK212">
        <v>70</v>
      </c>
      <c r="AL212">
        <v>70</v>
      </c>
      <c r="AM212">
        <v>70</v>
      </c>
      <c r="AN212">
        <v>40</v>
      </c>
      <c r="AO212">
        <v>50</v>
      </c>
      <c r="AP212">
        <v>50</v>
      </c>
      <c r="AQ212">
        <v>70</v>
      </c>
      <c r="AR212">
        <v>90</v>
      </c>
      <c r="AS212">
        <v>70</v>
      </c>
      <c r="AT212">
        <v>70</v>
      </c>
      <c r="AU212">
        <v>70</v>
      </c>
      <c r="AV212">
        <v>70</v>
      </c>
      <c r="AW212">
        <v>70</v>
      </c>
      <c r="AX212">
        <v>70</v>
      </c>
      <c r="AY212">
        <v>90</v>
      </c>
      <c r="AZ212">
        <v>90</v>
      </c>
      <c r="BA212">
        <v>70</v>
      </c>
      <c r="BB212">
        <v>70</v>
      </c>
      <c r="BC212">
        <v>70</v>
      </c>
      <c r="BD212">
        <v>90</v>
      </c>
      <c r="BE212">
        <v>90</v>
      </c>
      <c r="BF212">
        <v>90</v>
      </c>
      <c r="BG212">
        <v>90</v>
      </c>
      <c r="BH212">
        <v>140</v>
      </c>
      <c r="BI212" s="9">
        <f>AVERAGE(keyword_stats[[#This Row],[Searches: Apr 2015]:[Searches: Mar 2016]])</f>
        <v>36.666666666666664</v>
      </c>
      <c r="BJ212" s="9">
        <f>AVERAGE(keyword_stats[[#This Row],[Searches: Apr 2016]:[Searches: Mar 2017]])</f>
        <v>70</v>
      </c>
      <c r="BK212" s="9">
        <f>AVERAGE(keyword_stats[[#This Row],[Searches: Apr 2017]:[Searches: Mar 2018]])</f>
        <v>65.833333333333329</v>
      </c>
      <c r="BL212" s="9">
        <f>AVERAGE(keyword_stats[[#This Row],[Searches: Apr 2018]:[Searches: Mar 2019]])</f>
        <v>85.833333333333329</v>
      </c>
      <c r="BM212" s="9">
        <f>SUM(keyword_stats[[#This Row],[Searches: Apr 2018]:[Searches: Mar 2019]])</f>
        <v>1030</v>
      </c>
      <c r="BN212" s="9">
        <f>keyword_stats[[#This Row],[R1]]-keyword_stats[[#This Row],[R4]]</f>
        <v>49.166666666666664</v>
      </c>
      <c r="BO212" s="9" t="str">
        <f>INDEX('keyword-forecasts'!G:K,MATCH(keyword_stats[[#This Row],[Keyword]],'keyword-forecasts'!K:K,0),1)</f>
        <v>H&amp;m</v>
      </c>
    </row>
    <row r="213" spans="1:67" x14ac:dyDescent="0.25">
      <c r="A213" t="s">
        <v>327</v>
      </c>
      <c r="B213" t="s">
        <v>15</v>
      </c>
      <c r="D213" s="8">
        <v>50</v>
      </c>
      <c r="E213" t="s">
        <v>18</v>
      </c>
      <c r="F213">
        <v>2</v>
      </c>
      <c r="M213">
        <v>10</v>
      </c>
      <c r="N213">
        <v>30</v>
      </c>
      <c r="O213">
        <v>30</v>
      </c>
      <c r="P213">
        <v>40</v>
      </c>
      <c r="Q213">
        <v>30</v>
      </c>
      <c r="R213">
        <v>40</v>
      </c>
      <c r="S213">
        <v>30</v>
      </c>
      <c r="T213">
        <v>10</v>
      </c>
      <c r="U213">
        <v>10</v>
      </c>
      <c r="V213">
        <v>10</v>
      </c>
      <c r="W213">
        <v>10</v>
      </c>
      <c r="X213">
        <v>10</v>
      </c>
      <c r="Y213">
        <v>10</v>
      </c>
      <c r="Z213">
        <v>10</v>
      </c>
      <c r="AA213">
        <v>10</v>
      </c>
      <c r="AB213">
        <v>10</v>
      </c>
      <c r="AC213">
        <v>10</v>
      </c>
      <c r="AD213">
        <v>10</v>
      </c>
      <c r="AE213">
        <v>10</v>
      </c>
      <c r="AF213">
        <v>10</v>
      </c>
      <c r="AG213">
        <v>10</v>
      </c>
      <c r="AH213">
        <v>10</v>
      </c>
      <c r="AI213">
        <v>10</v>
      </c>
      <c r="AJ213">
        <v>10</v>
      </c>
      <c r="AK213">
        <v>10</v>
      </c>
      <c r="AL213">
        <v>10</v>
      </c>
      <c r="AM213">
        <v>10</v>
      </c>
      <c r="AN213">
        <v>10</v>
      </c>
      <c r="AO213">
        <v>10</v>
      </c>
      <c r="AP213">
        <v>10</v>
      </c>
      <c r="AQ213">
        <v>10</v>
      </c>
      <c r="AR213">
        <v>10</v>
      </c>
      <c r="AS213">
        <v>10</v>
      </c>
      <c r="AT213">
        <v>0</v>
      </c>
      <c r="AU213">
        <v>10</v>
      </c>
      <c r="AV213">
        <v>10</v>
      </c>
      <c r="AW213">
        <v>40</v>
      </c>
      <c r="AX213">
        <v>110</v>
      </c>
      <c r="AY213">
        <v>70</v>
      </c>
      <c r="AZ213">
        <v>40</v>
      </c>
      <c r="BA213">
        <v>30</v>
      </c>
      <c r="BB213">
        <v>30</v>
      </c>
      <c r="BC213">
        <v>70</v>
      </c>
      <c r="BD213">
        <v>70</v>
      </c>
      <c r="BE213">
        <v>50</v>
      </c>
      <c r="BF213">
        <v>30</v>
      </c>
      <c r="BG213">
        <v>40</v>
      </c>
      <c r="BH213">
        <v>30</v>
      </c>
      <c r="BI213" s="9">
        <f>AVERAGE(keyword_stats[[#This Row],[Searches: Apr 2015]:[Searches: Mar 2016]])</f>
        <v>21.666666666666668</v>
      </c>
      <c r="BJ213" s="9">
        <f>AVERAGE(keyword_stats[[#This Row],[Searches: Apr 2016]:[Searches: Mar 2017]])</f>
        <v>10</v>
      </c>
      <c r="BK213" s="9">
        <f>AVERAGE(keyword_stats[[#This Row],[Searches: Apr 2017]:[Searches: Mar 2018]])</f>
        <v>9.1666666666666661</v>
      </c>
      <c r="BL213" s="9">
        <f>AVERAGE(keyword_stats[[#This Row],[Searches: Apr 2018]:[Searches: Mar 2019]])</f>
        <v>50.833333333333336</v>
      </c>
      <c r="BM213" s="9">
        <f>SUM(keyword_stats[[#This Row],[Searches: Apr 2018]:[Searches: Mar 2019]])</f>
        <v>610</v>
      </c>
      <c r="BN213" s="9">
        <f>keyword_stats[[#This Row],[R1]]-keyword_stats[[#This Row],[R4]]</f>
        <v>29.166666666666668</v>
      </c>
      <c r="BO213" s="9" t="str">
        <f>INDEX('keyword-forecasts'!G:K,MATCH(keyword_stats[[#This Row],[Keyword]],'keyword-forecasts'!K:K,0),1)</f>
        <v>H&amp;m</v>
      </c>
    </row>
    <row r="214" spans="1:67" x14ac:dyDescent="0.25">
      <c r="A214" t="s">
        <v>328</v>
      </c>
      <c r="B214" t="s">
        <v>15</v>
      </c>
      <c r="D214" s="8">
        <v>880</v>
      </c>
      <c r="E214" t="s">
        <v>16</v>
      </c>
      <c r="F214">
        <v>35</v>
      </c>
      <c r="G214">
        <v>0.28000000000000003</v>
      </c>
      <c r="H214">
        <v>1.75</v>
      </c>
      <c r="M214">
        <v>320</v>
      </c>
      <c r="N214">
        <v>320</v>
      </c>
      <c r="O214">
        <v>210</v>
      </c>
      <c r="P214">
        <v>210</v>
      </c>
      <c r="Q214">
        <v>260</v>
      </c>
      <c r="R214">
        <v>590</v>
      </c>
      <c r="S214">
        <v>390</v>
      </c>
      <c r="T214">
        <v>320</v>
      </c>
      <c r="U214">
        <v>320</v>
      </c>
      <c r="V214">
        <v>320</v>
      </c>
      <c r="W214">
        <v>390</v>
      </c>
      <c r="X214">
        <v>480</v>
      </c>
      <c r="Y214">
        <v>390</v>
      </c>
      <c r="Z214">
        <v>320</v>
      </c>
      <c r="AA214">
        <v>210</v>
      </c>
      <c r="AB214">
        <v>260</v>
      </c>
      <c r="AC214">
        <v>480</v>
      </c>
      <c r="AD214">
        <v>480</v>
      </c>
      <c r="AE214">
        <v>590</v>
      </c>
      <c r="AF214">
        <v>480</v>
      </c>
      <c r="AG214">
        <v>390</v>
      </c>
      <c r="AH214">
        <v>480</v>
      </c>
      <c r="AI214">
        <v>720</v>
      </c>
      <c r="AJ214">
        <v>880</v>
      </c>
      <c r="AK214">
        <v>720</v>
      </c>
      <c r="AL214">
        <v>590</v>
      </c>
      <c r="AM214">
        <v>390</v>
      </c>
      <c r="AN214">
        <v>480</v>
      </c>
      <c r="AO214">
        <v>720</v>
      </c>
      <c r="AP214">
        <v>880</v>
      </c>
      <c r="AQ214">
        <v>880</v>
      </c>
      <c r="AR214">
        <v>880</v>
      </c>
      <c r="AS214">
        <v>880</v>
      </c>
      <c r="AT214">
        <v>880</v>
      </c>
      <c r="AU214">
        <v>880</v>
      </c>
      <c r="AV214">
        <v>1000</v>
      </c>
      <c r="AW214">
        <v>880</v>
      </c>
      <c r="AX214">
        <v>720</v>
      </c>
      <c r="AY214">
        <v>590</v>
      </c>
      <c r="AZ214">
        <v>720</v>
      </c>
      <c r="BA214">
        <v>880</v>
      </c>
      <c r="BB214">
        <v>1000</v>
      </c>
      <c r="BC214">
        <v>1000</v>
      </c>
      <c r="BD214">
        <v>1000</v>
      </c>
      <c r="BE214">
        <v>880</v>
      </c>
      <c r="BF214">
        <v>1000</v>
      </c>
      <c r="BG214">
        <v>1000</v>
      </c>
      <c r="BH214">
        <v>1300</v>
      </c>
      <c r="BI214" s="9">
        <f>AVERAGE(keyword_stats[[#This Row],[Searches: Apr 2015]:[Searches: Mar 2016]])</f>
        <v>344.16666666666669</v>
      </c>
      <c r="BJ214" s="9">
        <f>AVERAGE(keyword_stats[[#This Row],[Searches: Apr 2016]:[Searches: Mar 2017]])</f>
        <v>473.33333333333331</v>
      </c>
      <c r="BK214" s="9">
        <f>AVERAGE(keyword_stats[[#This Row],[Searches: Apr 2017]:[Searches: Mar 2018]])</f>
        <v>765</v>
      </c>
      <c r="BL214" s="9">
        <f>AVERAGE(keyword_stats[[#This Row],[Searches: Apr 2018]:[Searches: Mar 2019]])</f>
        <v>914.16666666666663</v>
      </c>
      <c r="BM214" s="9">
        <f>SUM(keyword_stats[[#This Row],[Searches: Apr 2018]:[Searches: Mar 2019]])</f>
        <v>10970</v>
      </c>
      <c r="BN214" s="9">
        <f>keyword_stats[[#This Row],[R1]]-keyword_stats[[#This Row],[R4]]</f>
        <v>570</v>
      </c>
      <c r="BO214" s="9" t="str">
        <f>INDEX('keyword-forecasts'!G:K,MATCH(keyword_stats[[#This Row],[Keyword]],'keyword-forecasts'!K:K,0),1)</f>
        <v>H&amp;m</v>
      </c>
    </row>
    <row r="215" spans="1:67" x14ac:dyDescent="0.25">
      <c r="A215" t="s">
        <v>329</v>
      </c>
      <c r="B215" t="s">
        <v>15</v>
      </c>
      <c r="D215" s="8">
        <v>480</v>
      </c>
      <c r="E215" t="s">
        <v>16</v>
      </c>
      <c r="F215">
        <v>59</v>
      </c>
      <c r="G215">
        <v>0.26</v>
      </c>
      <c r="H215">
        <v>1.17</v>
      </c>
      <c r="M215">
        <v>170</v>
      </c>
      <c r="N215">
        <v>480</v>
      </c>
      <c r="O215">
        <v>590</v>
      </c>
      <c r="P215">
        <v>590</v>
      </c>
      <c r="Q215">
        <v>210</v>
      </c>
      <c r="R215">
        <v>30</v>
      </c>
      <c r="S215">
        <v>10</v>
      </c>
      <c r="T215">
        <v>10</v>
      </c>
      <c r="U215">
        <v>10</v>
      </c>
      <c r="V215">
        <v>50</v>
      </c>
      <c r="W215">
        <v>70</v>
      </c>
      <c r="X215">
        <v>90</v>
      </c>
      <c r="Y215">
        <v>260</v>
      </c>
      <c r="Z215">
        <v>880</v>
      </c>
      <c r="AA215">
        <v>720</v>
      </c>
      <c r="AB215">
        <v>720</v>
      </c>
      <c r="AC215">
        <v>110</v>
      </c>
      <c r="AD215">
        <v>30</v>
      </c>
      <c r="AE215">
        <v>20</v>
      </c>
      <c r="AF215">
        <v>40</v>
      </c>
      <c r="AG215">
        <v>10</v>
      </c>
      <c r="AH215">
        <v>70</v>
      </c>
      <c r="AI215">
        <v>70</v>
      </c>
      <c r="AJ215">
        <v>140</v>
      </c>
      <c r="AK215">
        <v>320</v>
      </c>
      <c r="AL215">
        <v>720</v>
      </c>
      <c r="AM215">
        <v>880</v>
      </c>
      <c r="AN215">
        <v>720</v>
      </c>
      <c r="AO215">
        <v>320</v>
      </c>
      <c r="AP215">
        <v>30</v>
      </c>
      <c r="AQ215">
        <v>50</v>
      </c>
      <c r="AR215">
        <v>40</v>
      </c>
      <c r="AS215">
        <v>70</v>
      </c>
      <c r="AT215">
        <v>140</v>
      </c>
      <c r="AU215">
        <v>210</v>
      </c>
      <c r="AV215">
        <v>260</v>
      </c>
      <c r="AW215">
        <v>480</v>
      </c>
      <c r="AX215">
        <v>1000</v>
      </c>
      <c r="AY215">
        <v>1300</v>
      </c>
      <c r="AZ215">
        <v>1300</v>
      </c>
      <c r="BA215">
        <v>590</v>
      </c>
      <c r="BB215">
        <v>140</v>
      </c>
      <c r="BC215">
        <v>70</v>
      </c>
      <c r="BD215">
        <v>90</v>
      </c>
      <c r="BE215">
        <v>70</v>
      </c>
      <c r="BF215">
        <v>170</v>
      </c>
      <c r="BG215">
        <v>210</v>
      </c>
      <c r="BH215">
        <v>390</v>
      </c>
      <c r="BI215" s="9">
        <f>AVERAGE(keyword_stats[[#This Row],[Searches: Apr 2015]:[Searches: Mar 2016]])</f>
        <v>192.5</v>
      </c>
      <c r="BJ215" s="9">
        <f>AVERAGE(keyword_stats[[#This Row],[Searches: Apr 2016]:[Searches: Mar 2017]])</f>
        <v>255.83333333333334</v>
      </c>
      <c r="BK215" s="9">
        <f>AVERAGE(keyword_stats[[#This Row],[Searches: Apr 2017]:[Searches: Mar 2018]])</f>
        <v>313.33333333333331</v>
      </c>
      <c r="BL215" s="9">
        <f>AVERAGE(keyword_stats[[#This Row],[Searches: Apr 2018]:[Searches: Mar 2019]])</f>
        <v>484.16666666666669</v>
      </c>
      <c r="BM215" s="9">
        <f>SUM(keyword_stats[[#This Row],[Searches: Apr 2018]:[Searches: Mar 2019]])</f>
        <v>5810</v>
      </c>
      <c r="BN215" s="9">
        <f>keyword_stats[[#This Row],[R1]]-keyword_stats[[#This Row],[R4]]</f>
        <v>291.66666666666669</v>
      </c>
      <c r="BO215" s="9" t="str">
        <f>INDEX('keyword-forecasts'!G:K,MATCH(keyword_stats[[#This Row],[Keyword]],'keyword-forecasts'!K:K,0),1)</f>
        <v>Kąpielowe H&amp;m</v>
      </c>
    </row>
    <row r="216" spans="1:67" x14ac:dyDescent="0.25">
      <c r="A216" t="s">
        <v>330</v>
      </c>
      <c r="B216" t="s">
        <v>15</v>
      </c>
      <c r="D216" s="8">
        <v>10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140</v>
      </c>
      <c r="AA216">
        <v>260</v>
      </c>
      <c r="AB216">
        <v>170</v>
      </c>
      <c r="AC216">
        <v>90</v>
      </c>
      <c r="AD216">
        <v>20</v>
      </c>
      <c r="AE216">
        <v>10</v>
      </c>
      <c r="AF216">
        <v>10</v>
      </c>
      <c r="AG216">
        <v>10</v>
      </c>
      <c r="AH216">
        <v>10</v>
      </c>
      <c r="AI216">
        <v>10</v>
      </c>
      <c r="AJ216">
        <v>10</v>
      </c>
      <c r="AK216">
        <v>10</v>
      </c>
      <c r="AL216">
        <v>10</v>
      </c>
      <c r="AM216">
        <v>10</v>
      </c>
      <c r="AN216">
        <v>10</v>
      </c>
      <c r="AO216">
        <v>10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10</v>
      </c>
      <c r="AV216">
        <v>0</v>
      </c>
      <c r="AW216">
        <v>0</v>
      </c>
      <c r="AX216">
        <v>10</v>
      </c>
      <c r="AY216">
        <v>20</v>
      </c>
      <c r="AZ216">
        <v>10</v>
      </c>
      <c r="BA216">
        <v>10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 s="9">
        <f>AVERAGE(keyword_stats[[#This Row],[Searches: Apr 2015]:[Searches: Mar 2016]])</f>
        <v>0</v>
      </c>
      <c r="BJ216" s="9">
        <f>AVERAGE(keyword_stats[[#This Row],[Searches: Apr 2016]:[Searches: Mar 2017]])</f>
        <v>61.666666666666664</v>
      </c>
      <c r="BK216" s="9">
        <f>AVERAGE(keyword_stats[[#This Row],[Searches: Apr 2017]:[Searches: Mar 2018]])</f>
        <v>5</v>
      </c>
      <c r="BL216" s="9">
        <f>AVERAGE(keyword_stats[[#This Row],[Searches: Apr 2018]:[Searches: Mar 2019]])</f>
        <v>4.166666666666667</v>
      </c>
      <c r="BM216" s="9">
        <f>SUM(keyword_stats[[#This Row],[Searches: Apr 2018]:[Searches: Mar 2019]])</f>
        <v>50</v>
      </c>
      <c r="BN216" s="9">
        <f>keyword_stats[[#This Row],[R1]]-keyword_stats[[#This Row],[R4]]</f>
        <v>4.166666666666667</v>
      </c>
      <c r="BO216" s="9" t="str">
        <f>INDEX('keyword-forecasts'!G:K,MATCH(keyword_stats[[#This Row],[Keyword]],'keyword-forecasts'!K:K,0),1)</f>
        <v>Kąpielowe H&amp;m</v>
      </c>
    </row>
    <row r="217" spans="1:67" x14ac:dyDescent="0.25">
      <c r="A217" t="s">
        <v>331</v>
      </c>
      <c r="B217" t="s">
        <v>15</v>
      </c>
      <c r="D217" s="8">
        <v>10</v>
      </c>
      <c r="E217" t="s">
        <v>18</v>
      </c>
      <c r="F217">
        <v>30</v>
      </c>
      <c r="M217">
        <v>10</v>
      </c>
      <c r="N217">
        <v>10</v>
      </c>
      <c r="O217">
        <v>10</v>
      </c>
      <c r="P217">
        <v>10</v>
      </c>
      <c r="Q217">
        <v>10</v>
      </c>
      <c r="R217">
        <v>10</v>
      </c>
      <c r="S217">
        <v>10</v>
      </c>
      <c r="T217">
        <v>10</v>
      </c>
      <c r="U217">
        <v>10</v>
      </c>
      <c r="V217">
        <v>10</v>
      </c>
      <c r="W217">
        <v>10</v>
      </c>
      <c r="X217">
        <v>10</v>
      </c>
      <c r="Y217">
        <v>10</v>
      </c>
      <c r="Z217">
        <v>10</v>
      </c>
      <c r="AA217">
        <v>10</v>
      </c>
      <c r="AB217">
        <v>10</v>
      </c>
      <c r="AC217">
        <v>10</v>
      </c>
      <c r="AD217">
        <v>10</v>
      </c>
      <c r="AE217">
        <v>10</v>
      </c>
      <c r="AF217">
        <v>10</v>
      </c>
      <c r="AG217">
        <v>10</v>
      </c>
      <c r="AH217">
        <v>10</v>
      </c>
      <c r="AI217">
        <v>10</v>
      </c>
      <c r="AJ217">
        <v>10</v>
      </c>
      <c r="AK217">
        <v>10</v>
      </c>
      <c r="AL217">
        <v>10</v>
      </c>
      <c r="AM217">
        <v>10</v>
      </c>
      <c r="AN217">
        <v>10</v>
      </c>
      <c r="AO217">
        <v>10</v>
      </c>
      <c r="AP217">
        <v>10</v>
      </c>
      <c r="AQ217">
        <v>10</v>
      </c>
      <c r="AR217">
        <v>10</v>
      </c>
      <c r="AS217">
        <v>10</v>
      </c>
      <c r="AT217">
        <v>10</v>
      </c>
      <c r="AU217">
        <v>10</v>
      </c>
      <c r="AV217">
        <v>10</v>
      </c>
      <c r="AW217">
        <v>10</v>
      </c>
      <c r="AX217">
        <v>10</v>
      </c>
      <c r="AY217">
        <v>20</v>
      </c>
      <c r="AZ217">
        <v>10</v>
      </c>
      <c r="BA217">
        <v>10</v>
      </c>
      <c r="BB217">
        <v>10</v>
      </c>
      <c r="BC217">
        <v>10</v>
      </c>
      <c r="BD217">
        <v>10</v>
      </c>
      <c r="BE217">
        <v>10</v>
      </c>
      <c r="BF217">
        <v>10</v>
      </c>
      <c r="BG217">
        <v>10</v>
      </c>
      <c r="BH217">
        <v>10</v>
      </c>
      <c r="BI217" s="9">
        <f>AVERAGE(keyword_stats[[#This Row],[Searches: Apr 2015]:[Searches: Mar 2016]])</f>
        <v>10</v>
      </c>
      <c r="BJ217" s="9">
        <f>AVERAGE(keyword_stats[[#This Row],[Searches: Apr 2016]:[Searches: Mar 2017]])</f>
        <v>10</v>
      </c>
      <c r="BK217" s="9">
        <f>AVERAGE(keyword_stats[[#This Row],[Searches: Apr 2017]:[Searches: Mar 2018]])</f>
        <v>10</v>
      </c>
      <c r="BL217" s="9">
        <f>AVERAGE(keyword_stats[[#This Row],[Searches: Apr 2018]:[Searches: Mar 2019]])</f>
        <v>10.833333333333334</v>
      </c>
      <c r="BM217" s="9">
        <f>SUM(keyword_stats[[#This Row],[Searches: Apr 2018]:[Searches: Mar 2019]])</f>
        <v>130</v>
      </c>
      <c r="BN217" s="9">
        <f>keyword_stats[[#This Row],[R1]]-keyword_stats[[#This Row],[R4]]</f>
        <v>0.83333333333333393</v>
      </c>
      <c r="BO217" s="9" t="str">
        <f>INDEX('keyword-forecasts'!G:K,MATCH(keyword_stats[[#This Row],[Keyword]],'keyword-forecasts'!K:K,0),1)</f>
        <v>Push Up</v>
      </c>
    </row>
    <row r="218" spans="1:67" x14ac:dyDescent="0.25">
      <c r="A218" t="s">
        <v>332</v>
      </c>
      <c r="B218" t="s">
        <v>15</v>
      </c>
      <c r="D218" s="8">
        <v>210</v>
      </c>
      <c r="E218" t="s">
        <v>18</v>
      </c>
      <c r="F218">
        <v>23</v>
      </c>
      <c r="G218">
        <v>0.33</v>
      </c>
      <c r="H218">
        <v>1.43</v>
      </c>
      <c r="M218">
        <v>50</v>
      </c>
      <c r="N218">
        <v>20</v>
      </c>
      <c r="O218">
        <v>50</v>
      </c>
      <c r="P218">
        <v>50</v>
      </c>
      <c r="Q218">
        <v>30</v>
      </c>
      <c r="R218">
        <v>10</v>
      </c>
      <c r="S218">
        <v>10</v>
      </c>
      <c r="T218">
        <v>10</v>
      </c>
      <c r="U218">
        <v>10</v>
      </c>
      <c r="V218">
        <v>10</v>
      </c>
      <c r="W218">
        <v>10</v>
      </c>
      <c r="X218">
        <v>20</v>
      </c>
      <c r="Y218">
        <v>50</v>
      </c>
      <c r="Z218">
        <v>90</v>
      </c>
      <c r="AA218">
        <v>210</v>
      </c>
      <c r="AB218">
        <v>210</v>
      </c>
      <c r="AC218">
        <v>50</v>
      </c>
      <c r="AD218">
        <v>20</v>
      </c>
      <c r="AE218">
        <v>10</v>
      </c>
      <c r="AF218">
        <v>10</v>
      </c>
      <c r="AG218">
        <v>10</v>
      </c>
      <c r="AH218">
        <v>10</v>
      </c>
      <c r="AI218">
        <v>20</v>
      </c>
      <c r="AJ218">
        <v>10</v>
      </c>
      <c r="AK218">
        <v>50</v>
      </c>
      <c r="AL218">
        <v>50</v>
      </c>
      <c r="AM218">
        <v>210</v>
      </c>
      <c r="AN218">
        <v>210</v>
      </c>
      <c r="AO218">
        <v>90</v>
      </c>
      <c r="AP218">
        <v>30</v>
      </c>
      <c r="AQ218">
        <v>20</v>
      </c>
      <c r="AR218">
        <v>30</v>
      </c>
      <c r="AS218">
        <v>20</v>
      </c>
      <c r="AT218">
        <v>90</v>
      </c>
      <c r="AU218">
        <v>110</v>
      </c>
      <c r="AV218">
        <v>90</v>
      </c>
      <c r="AW218">
        <v>170</v>
      </c>
      <c r="AX218">
        <v>320</v>
      </c>
      <c r="AY218">
        <v>480</v>
      </c>
      <c r="AZ218">
        <v>590</v>
      </c>
      <c r="BA218">
        <v>260</v>
      </c>
      <c r="BB218">
        <v>50</v>
      </c>
      <c r="BC218">
        <v>40</v>
      </c>
      <c r="BD218">
        <v>30</v>
      </c>
      <c r="BE218">
        <v>40</v>
      </c>
      <c r="BF218">
        <v>170</v>
      </c>
      <c r="BG218">
        <v>170</v>
      </c>
      <c r="BH218">
        <v>210</v>
      </c>
      <c r="BI218" s="9">
        <f>AVERAGE(keyword_stats[[#This Row],[Searches: Apr 2015]:[Searches: Mar 2016]])</f>
        <v>23.333333333333332</v>
      </c>
      <c r="BJ218" s="9">
        <f>AVERAGE(keyword_stats[[#This Row],[Searches: Apr 2016]:[Searches: Mar 2017]])</f>
        <v>58.333333333333336</v>
      </c>
      <c r="BK218" s="9">
        <f>AVERAGE(keyword_stats[[#This Row],[Searches: Apr 2017]:[Searches: Mar 2018]])</f>
        <v>83.333333333333329</v>
      </c>
      <c r="BL218" s="9">
        <f>AVERAGE(keyword_stats[[#This Row],[Searches: Apr 2018]:[Searches: Mar 2019]])</f>
        <v>210.83333333333334</v>
      </c>
      <c r="BM218" s="9">
        <f>SUM(keyword_stats[[#This Row],[Searches: Apr 2018]:[Searches: Mar 2019]])</f>
        <v>2530</v>
      </c>
      <c r="BN218" s="9">
        <f>keyword_stats[[#This Row],[R1]]-keyword_stats[[#This Row],[R4]]</f>
        <v>187.5</v>
      </c>
      <c r="BO218" s="9" t="str">
        <f>INDEX('keyword-forecasts'!G:K,MATCH(keyword_stats[[#This Row],[Keyword]],'keyword-forecasts'!K:K,0),1)</f>
        <v>Kąpielowe H&amp;m</v>
      </c>
    </row>
    <row r="219" spans="1:67" x14ac:dyDescent="0.25">
      <c r="A219" t="s">
        <v>333</v>
      </c>
      <c r="B219" t="s">
        <v>15</v>
      </c>
      <c r="D219" s="8">
        <v>20</v>
      </c>
      <c r="E219" t="s">
        <v>18</v>
      </c>
      <c r="F219">
        <v>2</v>
      </c>
      <c r="M219">
        <v>10</v>
      </c>
      <c r="N219">
        <v>10</v>
      </c>
      <c r="O219">
        <v>10</v>
      </c>
      <c r="P219">
        <v>10</v>
      </c>
      <c r="Q219">
        <v>10</v>
      </c>
      <c r="R219">
        <v>10</v>
      </c>
      <c r="S219">
        <v>30</v>
      </c>
      <c r="T219">
        <v>20</v>
      </c>
      <c r="U219">
        <v>20</v>
      </c>
      <c r="V219">
        <v>10</v>
      </c>
      <c r="W219">
        <v>50</v>
      </c>
      <c r="X219">
        <v>30</v>
      </c>
      <c r="Y219">
        <v>20</v>
      </c>
      <c r="Z219">
        <v>20</v>
      </c>
      <c r="AA219">
        <v>20</v>
      </c>
      <c r="AB219">
        <v>10</v>
      </c>
      <c r="AC219">
        <v>10</v>
      </c>
      <c r="AD219">
        <v>20</v>
      </c>
      <c r="AE219">
        <v>20</v>
      </c>
      <c r="AF219">
        <v>10</v>
      </c>
      <c r="AG219">
        <v>10</v>
      </c>
      <c r="AH219">
        <v>10</v>
      </c>
      <c r="AI219">
        <v>20</v>
      </c>
      <c r="AJ219">
        <v>20</v>
      </c>
      <c r="AK219">
        <v>30</v>
      </c>
      <c r="AL219">
        <v>20</v>
      </c>
      <c r="AM219">
        <v>10</v>
      </c>
      <c r="AN219">
        <v>20</v>
      </c>
      <c r="AO219">
        <v>20</v>
      </c>
      <c r="AP219">
        <v>30</v>
      </c>
      <c r="AQ219">
        <v>30</v>
      </c>
      <c r="AR219">
        <v>30</v>
      </c>
      <c r="AS219">
        <v>20</v>
      </c>
      <c r="AT219">
        <v>20</v>
      </c>
      <c r="AU219">
        <v>10</v>
      </c>
      <c r="AV219">
        <v>20</v>
      </c>
      <c r="AW219">
        <v>20</v>
      </c>
      <c r="AX219">
        <v>20</v>
      </c>
      <c r="AY219">
        <v>20</v>
      </c>
      <c r="AZ219">
        <v>20</v>
      </c>
      <c r="BA219">
        <v>10</v>
      </c>
      <c r="BB219">
        <v>20</v>
      </c>
      <c r="BC219">
        <v>20</v>
      </c>
      <c r="BD219">
        <v>10</v>
      </c>
      <c r="BE219">
        <v>20</v>
      </c>
      <c r="BF219">
        <v>10</v>
      </c>
      <c r="BG219">
        <v>10</v>
      </c>
      <c r="BH219">
        <v>30</v>
      </c>
      <c r="BI219" s="9">
        <f>AVERAGE(keyword_stats[[#This Row],[Searches: Apr 2015]:[Searches: Mar 2016]])</f>
        <v>18.333333333333332</v>
      </c>
      <c r="BJ219" s="9">
        <f>AVERAGE(keyword_stats[[#This Row],[Searches: Apr 2016]:[Searches: Mar 2017]])</f>
        <v>15.833333333333334</v>
      </c>
      <c r="BK219" s="9">
        <f>AVERAGE(keyword_stats[[#This Row],[Searches: Apr 2017]:[Searches: Mar 2018]])</f>
        <v>21.666666666666668</v>
      </c>
      <c r="BL219" s="9">
        <f>AVERAGE(keyword_stats[[#This Row],[Searches: Apr 2018]:[Searches: Mar 2019]])</f>
        <v>17.5</v>
      </c>
      <c r="BM219" s="9">
        <f>SUM(keyword_stats[[#This Row],[Searches: Apr 2018]:[Searches: Mar 2019]])</f>
        <v>210</v>
      </c>
      <c r="BN219" s="9">
        <f>keyword_stats[[#This Row],[R1]]-keyword_stats[[#This Row],[R4]]</f>
        <v>-0.83333333333333215</v>
      </c>
      <c r="BO219" s="9" t="str">
        <f>INDEX('keyword-forecasts'!G:K,MATCH(keyword_stats[[#This Row],[Keyword]],'keyword-forecasts'!K:K,0),1)</f>
        <v>H&amp;m</v>
      </c>
    </row>
    <row r="220" spans="1:67" x14ac:dyDescent="0.25">
      <c r="A220" t="s">
        <v>334</v>
      </c>
      <c r="B220" t="s">
        <v>15</v>
      </c>
      <c r="D220" s="8">
        <v>30</v>
      </c>
      <c r="E220" t="s">
        <v>16</v>
      </c>
      <c r="F220">
        <v>49</v>
      </c>
      <c r="G220">
        <v>0.17</v>
      </c>
      <c r="H220">
        <v>0.45</v>
      </c>
      <c r="M220">
        <v>30</v>
      </c>
      <c r="N220">
        <v>140</v>
      </c>
      <c r="O220">
        <v>30</v>
      </c>
      <c r="P220">
        <v>20</v>
      </c>
      <c r="Q220">
        <v>20</v>
      </c>
      <c r="R220">
        <v>10</v>
      </c>
      <c r="S220">
        <v>20</v>
      </c>
      <c r="T220">
        <v>30</v>
      </c>
      <c r="U220">
        <v>20</v>
      </c>
      <c r="V220">
        <v>20</v>
      </c>
      <c r="W220">
        <v>20</v>
      </c>
      <c r="X220">
        <v>20</v>
      </c>
      <c r="Y220">
        <v>20</v>
      </c>
      <c r="Z220">
        <v>70</v>
      </c>
      <c r="AA220">
        <v>20</v>
      </c>
      <c r="AB220">
        <v>20</v>
      </c>
      <c r="AC220">
        <v>20</v>
      </c>
      <c r="AD220">
        <v>10</v>
      </c>
      <c r="AE220">
        <v>10</v>
      </c>
      <c r="AF220">
        <v>20</v>
      </c>
      <c r="AG220">
        <v>30</v>
      </c>
      <c r="AH220">
        <v>20</v>
      </c>
      <c r="AI220">
        <v>20</v>
      </c>
      <c r="AJ220">
        <v>10</v>
      </c>
      <c r="AK220">
        <v>20</v>
      </c>
      <c r="AL220">
        <v>20</v>
      </c>
      <c r="AM220">
        <v>20</v>
      </c>
      <c r="AN220">
        <v>10</v>
      </c>
      <c r="AO220">
        <v>10</v>
      </c>
      <c r="AP220">
        <v>20</v>
      </c>
      <c r="AQ220">
        <v>20</v>
      </c>
      <c r="AR220">
        <v>20</v>
      </c>
      <c r="AS220">
        <v>20</v>
      </c>
      <c r="AT220">
        <v>20</v>
      </c>
      <c r="AU220">
        <v>20</v>
      </c>
      <c r="AV220">
        <v>20</v>
      </c>
      <c r="AW220">
        <v>40</v>
      </c>
      <c r="AX220">
        <v>50</v>
      </c>
      <c r="AY220">
        <v>50</v>
      </c>
      <c r="AZ220">
        <v>20</v>
      </c>
      <c r="BA220">
        <v>30</v>
      </c>
      <c r="BB220">
        <v>20</v>
      </c>
      <c r="BC220">
        <v>20</v>
      </c>
      <c r="BD220">
        <v>20</v>
      </c>
      <c r="BE220">
        <v>30</v>
      </c>
      <c r="BF220">
        <v>20</v>
      </c>
      <c r="BG220">
        <v>30</v>
      </c>
      <c r="BH220">
        <v>30</v>
      </c>
      <c r="BI220" s="9">
        <f>AVERAGE(keyword_stats[[#This Row],[Searches: Apr 2015]:[Searches: Mar 2016]])</f>
        <v>31.666666666666668</v>
      </c>
      <c r="BJ220" s="9">
        <f>AVERAGE(keyword_stats[[#This Row],[Searches: Apr 2016]:[Searches: Mar 2017]])</f>
        <v>22.5</v>
      </c>
      <c r="BK220" s="9">
        <f>AVERAGE(keyword_stats[[#This Row],[Searches: Apr 2017]:[Searches: Mar 2018]])</f>
        <v>18.333333333333332</v>
      </c>
      <c r="BL220" s="9">
        <f>AVERAGE(keyword_stats[[#This Row],[Searches: Apr 2018]:[Searches: Mar 2019]])</f>
        <v>30</v>
      </c>
      <c r="BM220" s="9">
        <f>SUM(keyword_stats[[#This Row],[Searches: Apr 2018]:[Searches: Mar 2019]])</f>
        <v>360</v>
      </c>
      <c r="BN220" s="9">
        <f>keyword_stats[[#This Row],[R1]]-keyword_stats[[#This Row],[R4]]</f>
        <v>-1.6666666666666679</v>
      </c>
      <c r="BO220" s="9" t="str">
        <f>INDEX('keyword-forecasts'!G:K,MATCH(keyword_stats[[#This Row],[Keyword]],'keyword-forecasts'!K:K,0),1)</f>
        <v>H&amp;m</v>
      </c>
    </row>
    <row r="221" spans="1:67" x14ac:dyDescent="0.25">
      <c r="A221" t="s">
        <v>335</v>
      </c>
      <c r="B221" t="s">
        <v>15</v>
      </c>
      <c r="D221" s="8">
        <v>720</v>
      </c>
      <c r="E221" t="s">
        <v>17</v>
      </c>
      <c r="F221">
        <v>100</v>
      </c>
      <c r="G221">
        <v>0.44</v>
      </c>
      <c r="H221">
        <v>1.46</v>
      </c>
      <c r="M221">
        <v>480</v>
      </c>
      <c r="N221">
        <v>720</v>
      </c>
      <c r="O221">
        <v>590</v>
      </c>
      <c r="P221">
        <v>480</v>
      </c>
      <c r="Q221">
        <v>390</v>
      </c>
      <c r="R221">
        <v>320</v>
      </c>
      <c r="S221">
        <v>320</v>
      </c>
      <c r="T221">
        <v>390</v>
      </c>
      <c r="U221">
        <v>720</v>
      </c>
      <c r="V221">
        <v>590</v>
      </c>
      <c r="W221">
        <v>320</v>
      </c>
      <c r="X221">
        <v>480</v>
      </c>
      <c r="Y221">
        <v>590</v>
      </c>
      <c r="Z221">
        <v>590</v>
      </c>
      <c r="AA221">
        <v>480</v>
      </c>
      <c r="AB221">
        <v>590</v>
      </c>
      <c r="AC221">
        <v>590</v>
      </c>
      <c r="AD221">
        <v>480</v>
      </c>
      <c r="AE221">
        <v>390</v>
      </c>
      <c r="AF221">
        <v>390</v>
      </c>
      <c r="AG221">
        <v>720</v>
      </c>
      <c r="AH221">
        <v>720</v>
      </c>
      <c r="AI221">
        <v>590</v>
      </c>
      <c r="AJ221">
        <v>720</v>
      </c>
      <c r="AK221">
        <v>1000</v>
      </c>
      <c r="AL221">
        <v>1000</v>
      </c>
      <c r="AM221">
        <v>880</v>
      </c>
      <c r="AN221">
        <v>720</v>
      </c>
      <c r="AO221">
        <v>590</v>
      </c>
      <c r="AP221">
        <v>480</v>
      </c>
      <c r="AQ221">
        <v>720</v>
      </c>
      <c r="AR221">
        <v>880</v>
      </c>
      <c r="AS221">
        <v>720</v>
      </c>
      <c r="AT221">
        <v>720</v>
      </c>
      <c r="AU221">
        <v>480</v>
      </c>
      <c r="AV221">
        <v>590</v>
      </c>
      <c r="AW221">
        <v>720</v>
      </c>
      <c r="AX221">
        <v>1000</v>
      </c>
      <c r="AY221">
        <v>880</v>
      </c>
      <c r="AZ221">
        <v>880</v>
      </c>
      <c r="BA221">
        <v>720</v>
      </c>
      <c r="BB221">
        <v>590</v>
      </c>
      <c r="BC221">
        <v>480</v>
      </c>
      <c r="BD221">
        <v>720</v>
      </c>
      <c r="BE221">
        <v>880</v>
      </c>
      <c r="BF221">
        <v>720</v>
      </c>
      <c r="BG221">
        <v>590</v>
      </c>
      <c r="BH221">
        <v>720</v>
      </c>
      <c r="BI221" s="9">
        <f>AVERAGE(keyword_stats[[#This Row],[Searches: Apr 2015]:[Searches: Mar 2016]])</f>
        <v>483.33333333333331</v>
      </c>
      <c r="BJ221" s="9">
        <f>AVERAGE(keyword_stats[[#This Row],[Searches: Apr 2016]:[Searches: Mar 2017]])</f>
        <v>570.83333333333337</v>
      </c>
      <c r="BK221" s="9">
        <f>AVERAGE(keyword_stats[[#This Row],[Searches: Apr 2017]:[Searches: Mar 2018]])</f>
        <v>731.66666666666663</v>
      </c>
      <c r="BL221" s="9">
        <f>AVERAGE(keyword_stats[[#This Row],[Searches: Apr 2018]:[Searches: Mar 2019]])</f>
        <v>741.66666666666663</v>
      </c>
      <c r="BM221" s="9">
        <f>SUM(keyword_stats[[#This Row],[Searches: Apr 2018]:[Searches: Mar 2019]])</f>
        <v>8900</v>
      </c>
      <c r="BN221" s="9">
        <f>keyword_stats[[#This Row],[R1]]-keyword_stats[[#This Row],[R4]]</f>
        <v>258.33333333333331</v>
      </c>
      <c r="BO221" s="9" t="str">
        <f>INDEX('keyword-forecasts'!G:K,MATCH(keyword_stats[[#This Row],[Keyword]],'keyword-forecasts'!K:K,0),1)</f>
        <v>Niezgrupowane słowa kluczowe</v>
      </c>
    </row>
    <row r="222" spans="1:67" x14ac:dyDescent="0.25">
      <c r="A222" t="s">
        <v>336</v>
      </c>
      <c r="B222" t="s">
        <v>15</v>
      </c>
      <c r="D222" s="8">
        <v>1000</v>
      </c>
      <c r="E222" t="s">
        <v>18</v>
      </c>
      <c r="F222">
        <v>32</v>
      </c>
      <c r="G222">
        <v>0.21</v>
      </c>
      <c r="H222">
        <v>1.17</v>
      </c>
      <c r="M222">
        <v>260</v>
      </c>
      <c r="N222">
        <v>260</v>
      </c>
      <c r="O222">
        <v>260</v>
      </c>
      <c r="P222">
        <v>260</v>
      </c>
      <c r="Q222">
        <v>320</v>
      </c>
      <c r="R222">
        <v>320</v>
      </c>
      <c r="S222">
        <v>320</v>
      </c>
      <c r="T222">
        <v>390</v>
      </c>
      <c r="U222">
        <v>480</v>
      </c>
      <c r="V222">
        <v>480</v>
      </c>
      <c r="W222">
        <v>480</v>
      </c>
      <c r="X222">
        <v>390</v>
      </c>
      <c r="Y222">
        <v>480</v>
      </c>
      <c r="Z222">
        <v>590</v>
      </c>
      <c r="AA222">
        <v>590</v>
      </c>
      <c r="AB222">
        <v>590</v>
      </c>
      <c r="AC222">
        <v>480</v>
      </c>
      <c r="AD222">
        <v>480</v>
      </c>
      <c r="AE222">
        <v>480</v>
      </c>
      <c r="AF222">
        <v>590</v>
      </c>
      <c r="AG222">
        <v>720</v>
      </c>
      <c r="AH222">
        <v>720</v>
      </c>
      <c r="AI222">
        <v>720</v>
      </c>
      <c r="AJ222">
        <v>590</v>
      </c>
      <c r="AK222">
        <v>720</v>
      </c>
      <c r="AL222">
        <v>880</v>
      </c>
      <c r="AM222">
        <v>880</v>
      </c>
      <c r="AN222">
        <v>880</v>
      </c>
      <c r="AO222">
        <v>880</v>
      </c>
      <c r="AP222">
        <v>590</v>
      </c>
      <c r="AQ222">
        <v>720</v>
      </c>
      <c r="AR222">
        <v>880</v>
      </c>
      <c r="AS222">
        <v>1000</v>
      </c>
      <c r="AT222">
        <v>1000</v>
      </c>
      <c r="AU222">
        <v>720</v>
      </c>
      <c r="AV222">
        <v>880</v>
      </c>
      <c r="AW222">
        <v>880</v>
      </c>
      <c r="AX222">
        <v>1300</v>
      </c>
      <c r="AY222">
        <v>1300</v>
      </c>
      <c r="AZ222">
        <v>1300</v>
      </c>
      <c r="BA222">
        <v>1300</v>
      </c>
      <c r="BB222">
        <v>1000</v>
      </c>
      <c r="BC222">
        <v>1000</v>
      </c>
      <c r="BD222">
        <v>1300</v>
      </c>
      <c r="BE222">
        <v>1300</v>
      </c>
      <c r="BF222">
        <v>1300</v>
      </c>
      <c r="BG222">
        <v>1000</v>
      </c>
      <c r="BH222">
        <v>1000</v>
      </c>
      <c r="BI222" s="9">
        <f>AVERAGE(keyword_stats[[#This Row],[Searches: Apr 2015]:[Searches: Mar 2016]])</f>
        <v>351.66666666666669</v>
      </c>
      <c r="BJ222" s="9">
        <f>AVERAGE(keyword_stats[[#This Row],[Searches: Apr 2016]:[Searches: Mar 2017]])</f>
        <v>585.83333333333337</v>
      </c>
      <c r="BK222" s="9">
        <f>AVERAGE(keyword_stats[[#This Row],[Searches: Apr 2017]:[Searches: Mar 2018]])</f>
        <v>835.83333333333337</v>
      </c>
      <c r="BL222" s="9">
        <f>AVERAGE(keyword_stats[[#This Row],[Searches: Apr 2018]:[Searches: Mar 2019]])</f>
        <v>1165</v>
      </c>
      <c r="BM222" s="9">
        <f>SUM(keyword_stats[[#This Row],[Searches: Apr 2018]:[Searches: Mar 2019]])</f>
        <v>13980</v>
      </c>
      <c r="BN222" s="9">
        <f>keyword_stats[[#This Row],[R1]]-keyword_stats[[#This Row],[R4]]</f>
        <v>813.33333333333326</v>
      </c>
      <c r="BO222" s="9" t="str">
        <f>INDEX('keyword-forecasts'!G:K,MATCH(keyword_stats[[#This Row],[Keyword]],'keyword-forecasts'!K:K,0),1)</f>
        <v>Biustonosze</v>
      </c>
    </row>
    <row r="223" spans="1:67" x14ac:dyDescent="0.25">
      <c r="A223" t="s">
        <v>337</v>
      </c>
      <c r="B223" t="s">
        <v>15</v>
      </c>
      <c r="D223" s="8">
        <v>260</v>
      </c>
      <c r="E223" t="s">
        <v>16</v>
      </c>
      <c r="F223">
        <v>36</v>
      </c>
      <c r="G223">
        <v>0.37</v>
      </c>
      <c r="H223">
        <v>1.4</v>
      </c>
      <c r="M223">
        <v>50</v>
      </c>
      <c r="N223">
        <v>70</v>
      </c>
      <c r="O223">
        <v>40</v>
      </c>
      <c r="P223">
        <v>90</v>
      </c>
      <c r="Q223">
        <v>90</v>
      </c>
      <c r="R223">
        <v>70</v>
      </c>
      <c r="S223">
        <v>50</v>
      </c>
      <c r="T223">
        <v>50</v>
      </c>
      <c r="U223">
        <v>70</v>
      </c>
      <c r="V223">
        <v>40</v>
      </c>
      <c r="W223">
        <v>40</v>
      </c>
      <c r="X223">
        <v>40</v>
      </c>
      <c r="Y223">
        <v>40</v>
      </c>
      <c r="Z223">
        <v>30</v>
      </c>
      <c r="AA223">
        <v>20</v>
      </c>
      <c r="AB223">
        <v>50</v>
      </c>
      <c r="AC223">
        <v>90</v>
      </c>
      <c r="AD223">
        <v>50</v>
      </c>
      <c r="AE223">
        <v>90</v>
      </c>
      <c r="AF223">
        <v>70</v>
      </c>
      <c r="AG223">
        <v>90</v>
      </c>
      <c r="AH223">
        <v>90</v>
      </c>
      <c r="AI223">
        <v>90</v>
      </c>
      <c r="AJ223">
        <v>140</v>
      </c>
      <c r="AK223">
        <v>110</v>
      </c>
      <c r="AL223">
        <v>90</v>
      </c>
      <c r="AM223">
        <v>50</v>
      </c>
      <c r="AN223">
        <v>140</v>
      </c>
      <c r="AO223">
        <v>110</v>
      </c>
      <c r="AP223">
        <v>210</v>
      </c>
      <c r="AQ223">
        <v>210</v>
      </c>
      <c r="AR223">
        <v>170</v>
      </c>
      <c r="AS223">
        <v>260</v>
      </c>
      <c r="AT223">
        <v>210</v>
      </c>
      <c r="AU223">
        <v>210</v>
      </c>
      <c r="AV223">
        <v>210</v>
      </c>
      <c r="AW223">
        <v>170</v>
      </c>
      <c r="AX223">
        <v>170</v>
      </c>
      <c r="AY223">
        <v>170</v>
      </c>
      <c r="AZ223">
        <v>210</v>
      </c>
      <c r="BA223">
        <v>210</v>
      </c>
      <c r="BB223">
        <v>320</v>
      </c>
      <c r="BC223">
        <v>260</v>
      </c>
      <c r="BD223">
        <v>260</v>
      </c>
      <c r="BE223">
        <v>320</v>
      </c>
      <c r="BF223">
        <v>260</v>
      </c>
      <c r="BG223">
        <v>260</v>
      </c>
      <c r="BH223">
        <v>320</v>
      </c>
      <c r="BI223" s="9">
        <f>AVERAGE(keyword_stats[[#This Row],[Searches: Apr 2015]:[Searches: Mar 2016]])</f>
        <v>58.333333333333336</v>
      </c>
      <c r="BJ223" s="9">
        <f>AVERAGE(keyword_stats[[#This Row],[Searches: Apr 2016]:[Searches: Mar 2017]])</f>
        <v>70.833333333333329</v>
      </c>
      <c r="BK223" s="9">
        <f>AVERAGE(keyword_stats[[#This Row],[Searches: Apr 2017]:[Searches: Mar 2018]])</f>
        <v>165</v>
      </c>
      <c r="BL223" s="9">
        <f>AVERAGE(keyword_stats[[#This Row],[Searches: Apr 2018]:[Searches: Mar 2019]])</f>
        <v>244.16666666666666</v>
      </c>
      <c r="BM223" s="9">
        <f>SUM(keyword_stats[[#This Row],[Searches: Apr 2018]:[Searches: Mar 2019]])</f>
        <v>2930</v>
      </c>
      <c r="BN223" s="9">
        <f>keyword_stats[[#This Row],[R1]]-keyword_stats[[#This Row],[R4]]</f>
        <v>185.83333333333331</v>
      </c>
      <c r="BO223" s="9" t="str">
        <f>INDEX('keyword-forecasts'!G:K,MATCH(keyword_stats[[#This Row],[Keyword]],'keyword-forecasts'!K:K,0),1)</f>
        <v>Damska</v>
      </c>
    </row>
    <row r="224" spans="1:67" x14ac:dyDescent="0.25">
      <c r="A224" t="s">
        <v>338</v>
      </c>
      <c r="B224" t="s">
        <v>15</v>
      </c>
      <c r="D224" s="8">
        <v>5400</v>
      </c>
      <c r="E224" t="s">
        <v>16</v>
      </c>
      <c r="F224">
        <v>41</v>
      </c>
      <c r="G224">
        <v>0.16</v>
      </c>
      <c r="H224">
        <v>0.6</v>
      </c>
      <c r="M224">
        <v>1000</v>
      </c>
      <c r="N224">
        <v>1000</v>
      </c>
      <c r="O224">
        <v>1000</v>
      </c>
      <c r="P224">
        <v>1000</v>
      </c>
      <c r="Q224">
        <v>1300</v>
      </c>
      <c r="R224">
        <v>1900</v>
      </c>
      <c r="S224">
        <v>1600</v>
      </c>
      <c r="T224">
        <v>1600</v>
      </c>
      <c r="U224">
        <v>2400</v>
      </c>
      <c r="V224">
        <v>1600</v>
      </c>
      <c r="W224">
        <v>1300</v>
      </c>
      <c r="X224">
        <v>1600</v>
      </c>
      <c r="Y224">
        <v>1600</v>
      </c>
      <c r="Z224">
        <v>1600</v>
      </c>
      <c r="AA224">
        <v>1600</v>
      </c>
      <c r="AB224">
        <v>1600</v>
      </c>
      <c r="AC224">
        <v>1900</v>
      </c>
      <c r="AD224">
        <v>2400</v>
      </c>
      <c r="AE224">
        <v>2900</v>
      </c>
      <c r="AF224">
        <v>2900</v>
      </c>
      <c r="AG224">
        <v>3600</v>
      </c>
      <c r="AH224">
        <v>2900</v>
      </c>
      <c r="AI224">
        <v>2900</v>
      </c>
      <c r="AJ224">
        <v>3600</v>
      </c>
      <c r="AK224">
        <v>3600</v>
      </c>
      <c r="AL224">
        <v>3600</v>
      </c>
      <c r="AM224">
        <v>2900</v>
      </c>
      <c r="AN224">
        <v>2900</v>
      </c>
      <c r="AO224">
        <v>3600</v>
      </c>
      <c r="AP224">
        <v>5400</v>
      </c>
      <c r="AQ224">
        <v>5400</v>
      </c>
      <c r="AR224">
        <v>6600</v>
      </c>
      <c r="AS224">
        <v>5400</v>
      </c>
      <c r="AT224">
        <v>5400</v>
      </c>
      <c r="AU224">
        <v>4400</v>
      </c>
      <c r="AV224">
        <v>5400</v>
      </c>
      <c r="AW224">
        <v>5400</v>
      </c>
      <c r="AX224">
        <v>4400</v>
      </c>
      <c r="AY224">
        <v>4400</v>
      </c>
      <c r="AZ224">
        <v>4400</v>
      </c>
      <c r="BA224">
        <v>5400</v>
      </c>
      <c r="BB224">
        <v>6600</v>
      </c>
      <c r="BC224">
        <v>6600</v>
      </c>
      <c r="BD224">
        <v>6600</v>
      </c>
      <c r="BE224">
        <v>6600</v>
      </c>
      <c r="BF224">
        <v>5400</v>
      </c>
      <c r="BG224">
        <v>4400</v>
      </c>
      <c r="BH224">
        <v>5400</v>
      </c>
      <c r="BI224" s="9">
        <f>AVERAGE(keyword_stats[[#This Row],[Searches: Apr 2015]:[Searches: Mar 2016]])</f>
        <v>1441.6666666666667</v>
      </c>
      <c r="BJ224" s="9">
        <f>AVERAGE(keyword_stats[[#This Row],[Searches: Apr 2016]:[Searches: Mar 2017]])</f>
        <v>2458.3333333333335</v>
      </c>
      <c r="BK224" s="9">
        <f>AVERAGE(keyword_stats[[#This Row],[Searches: Apr 2017]:[Searches: Mar 2018]])</f>
        <v>4550</v>
      </c>
      <c r="BL224" s="9">
        <f>AVERAGE(keyword_stats[[#This Row],[Searches: Apr 2018]:[Searches: Mar 2019]])</f>
        <v>5466.666666666667</v>
      </c>
      <c r="BM224" s="9">
        <f>SUM(keyword_stats[[#This Row],[Searches: Apr 2018]:[Searches: Mar 2019]])</f>
        <v>65600</v>
      </c>
      <c r="BN224" s="9">
        <f>keyword_stats[[#This Row],[R1]]-keyword_stats[[#This Row],[R4]]</f>
        <v>4025</v>
      </c>
      <c r="BO224" s="9" t="str">
        <f>INDEX('keyword-forecasts'!G:K,MATCH(keyword_stats[[#This Row],[Keyword]],'keyword-forecasts'!K:K,0),1)</f>
        <v>Hm</v>
      </c>
    </row>
    <row r="225" spans="1:67" x14ac:dyDescent="0.25">
      <c r="A225" t="s">
        <v>339</v>
      </c>
      <c r="B225" t="s">
        <v>15</v>
      </c>
      <c r="D225" s="8">
        <v>1000</v>
      </c>
      <c r="E225" t="s">
        <v>17</v>
      </c>
      <c r="F225">
        <v>70</v>
      </c>
      <c r="G225">
        <v>0.16</v>
      </c>
      <c r="H225">
        <v>0.74</v>
      </c>
      <c r="M225">
        <v>260</v>
      </c>
      <c r="N225">
        <v>210</v>
      </c>
      <c r="O225">
        <v>170</v>
      </c>
      <c r="P225">
        <v>210</v>
      </c>
      <c r="Q225">
        <v>260</v>
      </c>
      <c r="R225">
        <v>260</v>
      </c>
      <c r="S225">
        <v>210</v>
      </c>
      <c r="T225">
        <v>260</v>
      </c>
      <c r="U225">
        <v>320</v>
      </c>
      <c r="V225">
        <v>320</v>
      </c>
      <c r="W225">
        <v>320</v>
      </c>
      <c r="X225">
        <v>260</v>
      </c>
      <c r="Y225">
        <v>210</v>
      </c>
      <c r="Z225">
        <v>170</v>
      </c>
      <c r="AA225">
        <v>170</v>
      </c>
      <c r="AB225">
        <v>210</v>
      </c>
      <c r="AC225">
        <v>390</v>
      </c>
      <c r="AD225">
        <v>260</v>
      </c>
      <c r="AE225">
        <v>390</v>
      </c>
      <c r="AF225">
        <v>480</v>
      </c>
      <c r="AG225">
        <v>590</v>
      </c>
      <c r="AH225">
        <v>590</v>
      </c>
      <c r="AI225">
        <v>590</v>
      </c>
      <c r="AJ225">
        <v>720</v>
      </c>
      <c r="AK225">
        <v>590</v>
      </c>
      <c r="AL225">
        <v>590</v>
      </c>
      <c r="AM225">
        <v>590</v>
      </c>
      <c r="AN225">
        <v>590</v>
      </c>
      <c r="AO225">
        <v>720</v>
      </c>
      <c r="AP225">
        <v>1000</v>
      </c>
      <c r="AQ225">
        <v>880</v>
      </c>
      <c r="AR225">
        <v>1000</v>
      </c>
      <c r="AS225">
        <v>1000</v>
      </c>
      <c r="AT225">
        <v>1000</v>
      </c>
      <c r="AU225">
        <v>1000</v>
      </c>
      <c r="AV225">
        <v>1000</v>
      </c>
      <c r="AW225">
        <v>880</v>
      </c>
      <c r="AX225">
        <v>720</v>
      </c>
      <c r="AY225">
        <v>720</v>
      </c>
      <c r="AZ225">
        <v>880</v>
      </c>
      <c r="BA225">
        <v>880</v>
      </c>
      <c r="BB225">
        <v>1300</v>
      </c>
      <c r="BC225">
        <v>1000</v>
      </c>
      <c r="BD225">
        <v>1000</v>
      </c>
      <c r="BE225">
        <v>1000</v>
      </c>
      <c r="BF225">
        <v>1000</v>
      </c>
      <c r="BG225">
        <v>880</v>
      </c>
      <c r="BH225">
        <v>1600</v>
      </c>
      <c r="BI225" s="9">
        <f>AVERAGE(keyword_stats[[#This Row],[Searches: Apr 2015]:[Searches: Mar 2016]])</f>
        <v>255</v>
      </c>
      <c r="BJ225" s="9">
        <f>AVERAGE(keyword_stats[[#This Row],[Searches: Apr 2016]:[Searches: Mar 2017]])</f>
        <v>397.5</v>
      </c>
      <c r="BK225" s="9">
        <f>AVERAGE(keyword_stats[[#This Row],[Searches: Apr 2017]:[Searches: Mar 2018]])</f>
        <v>830</v>
      </c>
      <c r="BL225" s="9">
        <f>AVERAGE(keyword_stats[[#This Row],[Searches: Apr 2018]:[Searches: Mar 2019]])</f>
        <v>988.33333333333337</v>
      </c>
      <c r="BM225" s="9">
        <f>SUM(keyword_stats[[#This Row],[Searches: Apr 2018]:[Searches: Mar 2019]])</f>
        <v>11860</v>
      </c>
      <c r="BN225" s="9">
        <f>keyword_stats[[#This Row],[R1]]-keyword_stats[[#This Row],[R4]]</f>
        <v>733.33333333333337</v>
      </c>
      <c r="BO225" s="9" t="str">
        <f>INDEX('keyword-forecasts'!G:K,MATCH(keyword_stats[[#This Row],[Keyword]],'keyword-forecasts'!K:K,0),1)</f>
        <v>Damskie Hm</v>
      </c>
    </row>
    <row r="226" spans="1:67" x14ac:dyDescent="0.25">
      <c r="A226" t="s">
        <v>340</v>
      </c>
      <c r="B226" t="s">
        <v>15</v>
      </c>
      <c r="D226" s="8">
        <v>140</v>
      </c>
      <c r="E226" t="s">
        <v>18</v>
      </c>
      <c r="F226">
        <v>14</v>
      </c>
      <c r="G226">
        <v>0.22</v>
      </c>
      <c r="H226">
        <v>1.0900000000000001</v>
      </c>
      <c r="M226">
        <v>70</v>
      </c>
      <c r="N226">
        <v>20</v>
      </c>
      <c r="O226">
        <v>50</v>
      </c>
      <c r="P226">
        <v>90</v>
      </c>
      <c r="Q226">
        <v>70</v>
      </c>
      <c r="R226">
        <v>320</v>
      </c>
      <c r="S226">
        <v>30</v>
      </c>
      <c r="T226">
        <v>10</v>
      </c>
      <c r="U226">
        <v>10</v>
      </c>
      <c r="V226">
        <v>30</v>
      </c>
      <c r="W226">
        <v>30</v>
      </c>
      <c r="X226">
        <v>30</v>
      </c>
      <c r="Y226">
        <v>30</v>
      </c>
      <c r="Z226">
        <v>30</v>
      </c>
      <c r="AA226">
        <v>30</v>
      </c>
      <c r="AB226">
        <v>50</v>
      </c>
      <c r="AC226">
        <v>20</v>
      </c>
      <c r="AD226">
        <v>30</v>
      </c>
      <c r="AE226">
        <v>90</v>
      </c>
      <c r="AF226">
        <v>40</v>
      </c>
      <c r="AG226">
        <v>20</v>
      </c>
      <c r="AH226">
        <v>20</v>
      </c>
      <c r="AI226">
        <v>10</v>
      </c>
      <c r="AJ226">
        <v>170</v>
      </c>
      <c r="AK226">
        <v>260</v>
      </c>
      <c r="AL226">
        <v>40</v>
      </c>
      <c r="AM226">
        <v>20</v>
      </c>
      <c r="AN226">
        <v>10</v>
      </c>
      <c r="AO226">
        <v>30</v>
      </c>
      <c r="AP226">
        <v>70</v>
      </c>
      <c r="AQ226">
        <v>70</v>
      </c>
      <c r="AR226">
        <v>40</v>
      </c>
      <c r="AS226">
        <v>20</v>
      </c>
      <c r="AT226">
        <v>10</v>
      </c>
      <c r="AU226">
        <v>30</v>
      </c>
      <c r="AV226">
        <v>70</v>
      </c>
      <c r="AW226">
        <v>90</v>
      </c>
      <c r="AX226">
        <v>50</v>
      </c>
      <c r="AY226">
        <v>30</v>
      </c>
      <c r="AZ226">
        <v>30</v>
      </c>
      <c r="BA226">
        <v>50</v>
      </c>
      <c r="BB226">
        <v>170</v>
      </c>
      <c r="BC226">
        <v>880</v>
      </c>
      <c r="BD226">
        <v>70</v>
      </c>
      <c r="BE226">
        <v>40</v>
      </c>
      <c r="BF226">
        <v>20</v>
      </c>
      <c r="BG226">
        <v>50</v>
      </c>
      <c r="BH226">
        <v>170</v>
      </c>
      <c r="BI226" s="9">
        <f>AVERAGE(keyword_stats[[#This Row],[Searches: Apr 2015]:[Searches: Mar 2016]])</f>
        <v>63.333333333333336</v>
      </c>
      <c r="BJ226" s="9">
        <f>AVERAGE(keyword_stats[[#This Row],[Searches: Apr 2016]:[Searches: Mar 2017]])</f>
        <v>45</v>
      </c>
      <c r="BK226" s="9">
        <f>AVERAGE(keyword_stats[[#This Row],[Searches: Apr 2017]:[Searches: Mar 2018]])</f>
        <v>55.833333333333336</v>
      </c>
      <c r="BL226" s="9">
        <f>AVERAGE(keyword_stats[[#This Row],[Searches: Apr 2018]:[Searches: Mar 2019]])</f>
        <v>137.5</v>
      </c>
      <c r="BM226" s="9">
        <f>SUM(keyword_stats[[#This Row],[Searches: Apr 2018]:[Searches: Mar 2019]])</f>
        <v>1650</v>
      </c>
      <c r="BN226" s="9">
        <f>keyword_stats[[#This Row],[R1]]-keyword_stats[[#This Row],[R4]]</f>
        <v>74.166666666666657</v>
      </c>
      <c r="BO226" s="9" t="str">
        <f>INDEX('keyword-forecasts'!G:K,MATCH(keyword_stats[[#This Row],[Keyword]],'keyword-forecasts'!K:K,0),1)</f>
        <v>Hm</v>
      </c>
    </row>
    <row r="227" spans="1:67" x14ac:dyDescent="0.25">
      <c r="A227" t="s">
        <v>341</v>
      </c>
      <c r="B227" t="s">
        <v>15</v>
      </c>
      <c r="D227" s="8">
        <v>170</v>
      </c>
      <c r="E227" t="s">
        <v>16</v>
      </c>
      <c r="F227">
        <v>35</v>
      </c>
      <c r="G227">
        <v>0.12</v>
      </c>
      <c r="H227">
        <v>0.39</v>
      </c>
      <c r="M227">
        <v>50</v>
      </c>
      <c r="N227">
        <v>50</v>
      </c>
      <c r="O227">
        <v>70</v>
      </c>
      <c r="P227">
        <v>40</v>
      </c>
      <c r="Q227">
        <v>50</v>
      </c>
      <c r="R227">
        <v>20</v>
      </c>
      <c r="S227">
        <v>50</v>
      </c>
      <c r="T227">
        <v>70</v>
      </c>
      <c r="U227">
        <v>90</v>
      </c>
      <c r="V227">
        <v>50</v>
      </c>
      <c r="W227">
        <v>30</v>
      </c>
      <c r="X227">
        <v>30</v>
      </c>
      <c r="Y227">
        <v>50</v>
      </c>
      <c r="Z227">
        <v>50</v>
      </c>
      <c r="AA227">
        <v>50</v>
      </c>
      <c r="AB227">
        <v>40</v>
      </c>
      <c r="AC227">
        <v>50</v>
      </c>
      <c r="AD227">
        <v>50</v>
      </c>
      <c r="AE227">
        <v>50</v>
      </c>
      <c r="AF227">
        <v>70</v>
      </c>
      <c r="AG227">
        <v>90</v>
      </c>
      <c r="AH227">
        <v>50</v>
      </c>
      <c r="AI227">
        <v>30</v>
      </c>
      <c r="AJ227">
        <v>40</v>
      </c>
      <c r="AK227">
        <v>50</v>
      </c>
      <c r="AL227">
        <v>70</v>
      </c>
      <c r="AM227">
        <v>90</v>
      </c>
      <c r="AN227">
        <v>70</v>
      </c>
      <c r="AO227">
        <v>90</v>
      </c>
      <c r="AP227">
        <v>50</v>
      </c>
      <c r="AQ227">
        <v>70</v>
      </c>
      <c r="AR227">
        <v>90</v>
      </c>
      <c r="AS227">
        <v>90</v>
      </c>
      <c r="AT227">
        <v>70</v>
      </c>
      <c r="AU227">
        <v>50</v>
      </c>
      <c r="AV227">
        <v>90</v>
      </c>
      <c r="AW227">
        <v>110</v>
      </c>
      <c r="AX227">
        <v>170</v>
      </c>
      <c r="AY227">
        <v>170</v>
      </c>
      <c r="AZ227">
        <v>140</v>
      </c>
      <c r="BA227">
        <v>170</v>
      </c>
      <c r="BB227">
        <v>140</v>
      </c>
      <c r="BC227">
        <v>110</v>
      </c>
      <c r="BD227">
        <v>210</v>
      </c>
      <c r="BE227">
        <v>210</v>
      </c>
      <c r="BF227">
        <v>140</v>
      </c>
      <c r="BG227">
        <v>110</v>
      </c>
      <c r="BH227">
        <v>170</v>
      </c>
      <c r="BI227" s="9">
        <f>AVERAGE(keyword_stats[[#This Row],[Searches: Apr 2015]:[Searches: Mar 2016]])</f>
        <v>50</v>
      </c>
      <c r="BJ227" s="9">
        <f>AVERAGE(keyword_stats[[#This Row],[Searches: Apr 2016]:[Searches: Mar 2017]])</f>
        <v>51.666666666666664</v>
      </c>
      <c r="BK227" s="9">
        <f>AVERAGE(keyword_stats[[#This Row],[Searches: Apr 2017]:[Searches: Mar 2018]])</f>
        <v>73.333333333333329</v>
      </c>
      <c r="BL227" s="9">
        <f>AVERAGE(keyword_stats[[#This Row],[Searches: Apr 2018]:[Searches: Mar 2019]])</f>
        <v>154.16666666666666</v>
      </c>
      <c r="BM227" s="9">
        <f>SUM(keyword_stats[[#This Row],[Searches: Apr 2018]:[Searches: Mar 2019]])</f>
        <v>1850</v>
      </c>
      <c r="BN227" s="9">
        <f>keyword_stats[[#This Row],[R1]]-keyword_stats[[#This Row],[R4]]</f>
        <v>104.16666666666666</v>
      </c>
      <c r="BO227" s="9" t="str">
        <f>INDEX('keyword-forecasts'!G:K,MATCH(keyword_stats[[#This Row],[Keyword]],'keyword-forecasts'!K:K,0),1)</f>
        <v>Sukienka</v>
      </c>
    </row>
    <row r="228" spans="1:67" x14ac:dyDescent="0.25">
      <c r="A228" t="s">
        <v>342</v>
      </c>
      <c r="B228" t="s">
        <v>15</v>
      </c>
      <c r="D228" s="8">
        <v>260</v>
      </c>
      <c r="E228" t="s">
        <v>18</v>
      </c>
      <c r="F228">
        <v>11</v>
      </c>
      <c r="G228">
        <v>0.28000000000000003</v>
      </c>
      <c r="H228">
        <v>1.53</v>
      </c>
      <c r="M228">
        <v>50</v>
      </c>
      <c r="N228">
        <v>70</v>
      </c>
      <c r="O228">
        <v>30</v>
      </c>
      <c r="P228">
        <v>50</v>
      </c>
      <c r="Q228">
        <v>50</v>
      </c>
      <c r="R228">
        <v>70</v>
      </c>
      <c r="S228">
        <v>210</v>
      </c>
      <c r="T228">
        <v>110</v>
      </c>
      <c r="U228">
        <v>140</v>
      </c>
      <c r="V228">
        <v>110</v>
      </c>
      <c r="W228">
        <v>90</v>
      </c>
      <c r="X228">
        <v>140</v>
      </c>
      <c r="Y228">
        <v>170</v>
      </c>
      <c r="Z228">
        <v>140</v>
      </c>
      <c r="AA228">
        <v>90</v>
      </c>
      <c r="AB228">
        <v>90</v>
      </c>
      <c r="AC228">
        <v>90</v>
      </c>
      <c r="AD228">
        <v>170</v>
      </c>
      <c r="AE228">
        <v>260</v>
      </c>
      <c r="AF228">
        <v>170</v>
      </c>
      <c r="AG228">
        <v>170</v>
      </c>
      <c r="AH228">
        <v>110</v>
      </c>
      <c r="AI228">
        <v>140</v>
      </c>
      <c r="AJ228">
        <v>170</v>
      </c>
      <c r="AK228">
        <v>170</v>
      </c>
      <c r="AL228">
        <v>210</v>
      </c>
      <c r="AM228">
        <v>170</v>
      </c>
      <c r="AN228">
        <v>140</v>
      </c>
      <c r="AO228">
        <v>110</v>
      </c>
      <c r="AP228">
        <v>210</v>
      </c>
      <c r="AQ228">
        <v>260</v>
      </c>
      <c r="AR228">
        <v>260</v>
      </c>
      <c r="AS228">
        <v>210</v>
      </c>
      <c r="AT228">
        <v>170</v>
      </c>
      <c r="AU228">
        <v>210</v>
      </c>
      <c r="AV228">
        <v>260</v>
      </c>
      <c r="AW228">
        <v>210</v>
      </c>
      <c r="AX228">
        <v>210</v>
      </c>
      <c r="AY228">
        <v>210</v>
      </c>
      <c r="AZ228">
        <v>210</v>
      </c>
      <c r="BA228">
        <v>210</v>
      </c>
      <c r="BB228">
        <v>320</v>
      </c>
      <c r="BC228">
        <v>320</v>
      </c>
      <c r="BD228">
        <v>320</v>
      </c>
      <c r="BE228">
        <v>320</v>
      </c>
      <c r="BF228">
        <v>260</v>
      </c>
      <c r="BG228">
        <v>260</v>
      </c>
      <c r="BH228">
        <v>320</v>
      </c>
      <c r="BI228" s="9">
        <f>AVERAGE(keyword_stats[[#This Row],[Searches: Apr 2015]:[Searches: Mar 2016]])</f>
        <v>93.333333333333329</v>
      </c>
      <c r="BJ228" s="9">
        <f>AVERAGE(keyword_stats[[#This Row],[Searches: Apr 2016]:[Searches: Mar 2017]])</f>
        <v>147.5</v>
      </c>
      <c r="BK228" s="9">
        <f>AVERAGE(keyword_stats[[#This Row],[Searches: Apr 2017]:[Searches: Mar 2018]])</f>
        <v>198.33333333333334</v>
      </c>
      <c r="BL228" s="9">
        <f>AVERAGE(keyword_stats[[#This Row],[Searches: Apr 2018]:[Searches: Mar 2019]])</f>
        <v>264.16666666666669</v>
      </c>
      <c r="BM228" s="9">
        <f>SUM(keyword_stats[[#This Row],[Searches: Apr 2018]:[Searches: Mar 2019]])</f>
        <v>3170</v>
      </c>
      <c r="BN228" s="9">
        <f>keyword_stats[[#This Row],[R1]]-keyword_stats[[#This Row],[R4]]</f>
        <v>170.83333333333337</v>
      </c>
      <c r="BO228" s="9" t="str">
        <f>INDEX('keyword-forecasts'!G:K,MATCH(keyword_stats[[#This Row],[Keyword]],'keyword-forecasts'!K:K,0),1)</f>
        <v>Damskie Hm</v>
      </c>
    </row>
    <row r="229" spans="1:67" x14ac:dyDescent="0.25">
      <c r="A229" t="s">
        <v>343</v>
      </c>
      <c r="B229" t="s">
        <v>15</v>
      </c>
      <c r="D229" s="8">
        <v>1600</v>
      </c>
      <c r="E229" t="s">
        <v>18</v>
      </c>
      <c r="F229">
        <v>16</v>
      </c>
      <c r="G229">
        <v>0.2</v>
      </c>
      <c r="H229">
        <v>1.35</v>
      </c>
      <c r="M229">
        <v>1300</v>
      </c>
      <c r="N229">
        <v>880</v>
      </c>
      <c r="O229">
        <v>720</v>
      </c>
      <c r="P229">
        <v>880</v>
      </c>
      <c r="Q229">
        <v>1000</v>
      </c>
      <c r="R229">
        <v>1300</v>
      </c>
      <c r="S229">
        <v>1000</v>
      </c>
      <c r="T229">
        <v>1600</v>
      </c>
      <c r="U229">
        <v>1300</v>
      </c>
      <c r="V229">
        <v>1300</v>
      </c>
      <c r="W229">
        <v>1600</v>
      </c>
      <c r="X229">
        <v>1600</v>
      </c>
      <c r="Y229">
        <v>1600</v>
      </c>
      <c r="Z229">
        <v>1600</v>
      </c>
      <c r="AA229">
        <v>1300</v>
      </c>
      <c r="AB229">
        <v>1600</v>
      </c>
      <c r="AC229">
        <v>1900</v>
      </c>
      <c r="AD229">
        <v>1900</v>
      </c>
      <c r="AE229">
        <v>1900</v>
      </c>
      <c r="AF229">
        <v>2400</v>
      </c>
      <c r="AG229">
        <v>1900</v>
      </c>
      <c r="AH229">
        <v>1600</v>
      </c>
      <c r="AI229">
        <v>1900</v>
      </c>
      <c r="AJ229">
        <v>2400</v>
      </c>
      <c r="AK229">
        <v>2400</v>
      </c>
      <c r="AL229">
        <v>1900</v>
      </c>
      <c r="AM229">
        <v>1300</v>
      </c>
      <c r="AN229">
        <v>1300</v>
      </c>
      <c r="AO229">
        <v>1900</v>
      </c>
      <c r="AP229">
        <v>2400</v>
      </c>
      <c r="AQ229">
        <v>2400</v>
      </c>
      <c r="AR229">
        <v>2400</v>
      </c>
      <c r="AS229">
        <v>1900</v>
      </c>
      <c r="AT229">
        <v>1900</v>
      </c>
      <c r="AU229">
        <v>1900</v>
      </c>
      <c r="AV229">
        <v>2400</v>
      </c>
      <c r="AW229">
        <v>2400</v>
      </c>
      <c r="AX229">
        <v>1600</v>
      </c>
      <c r="AY229">
        <v>1300</v>
      </c>
      <c r="AZ229">
        <v>1300</v>
      </c>
      <c r="BA229">
        <v>1600</v>
      </c>
      <c r="BB229">
        <v>1900</v>
      </c>
      <c r="BC229">
        <v>1900</v>
      </c>
      <c r="BD229">
        <v>2400</v>
      </c>
      <c r="BE229">
        <v>1900</v>
      </c>
      <c r="BF229">
        <v>1600</v>
      </c>
      <c r="BG229">
        <v>1300</v>
      </c>
      <c r="BH229">
        <v>1600</v>
      </c>
      <c r="BI229" s="9">
        <f>AVERAGE(keyword_stats[[#This Row],[Searches: Apr 2015]:[Searches: Mar 2016]])</f>
        <v>1206.6666666666667</v>
      </c>
      <c r="BJ229" s="9">
        <f>AVERAGE(keyword_stats[[#This Row],[Searches: Apr 2016]:[Searches: Mar 2017]])</f>
        <v>1833.3333333333333</v>
      </c>
      <c r="BK229" s="9">
        <f>AVERAGE(keyword_stats[[#This Row],[Searches: Apr 2017]:[Searches: Mar 2018]])</f>
        <v>2008.3333333333333</v>
      </c>
      <c r="BL229" s="9">
        <f>AVERAGE(keyword_stats[[#This Row],[Searches: Apr 2018]:[Searches: Mar 2019]])</f>
        <v>1733.3333333333333</v>
      </c>
      <c r="BM229" s="9">
        <f>SUM(keyword_stats[[#This Row],[Searches: Apr 2018]:[Searches: Mar 2019]])</f>
        <v>20800</v>
      </c>
      <c r="BN229" s="9">
        <f>keyword_stats[[#This Row],[R1]]-keyword_stats[[#This Row],[R4]]</f>
        <v>526.66666666666652</v>
      </c>
      <c r="BO229" s="9" t="str">
        <f>INDEX('keyword-forecasts'!G:K,MATCH(keyword_stats[[#This Row],[Keyword]],'keyword-forecasts'!K:K,0),1)</f>
        <v>Hm</v>
      </c>
    </row>
    <row r="230" spans="1:67" x14ac:dyDescent="0.25">
      <c r="A230" t="s">
        <v>344</v>
      </c>
      <c r="B230" t="s">
        <v>15</v>
      </c>
      <c r="D230" s="8">
        <v>140</v>
      </c>
      <c r="E230" t="s">
        <v>16</v>
      </c>
      <c r="F230">
        <v>39</v>
      </c>
      <c r="G230">
        <v>0.17</v>
      </c>
      <c r="H230">
        <v>1.43</v>
      </c>
      <c r="M230">
        <v>110</v>
      </c>
      <c r="N230">
        <v>40</v>
      </c>
      <c r="O230">
        <v>30</v>
      </c>
      <c r="P230">
        <v>50</v>
      </c>
      <c r="Q230">
        <v>70</v>
      </c>
      <c r="R230">
        <v>50</v>
      </c>
      <c r="S230">
        <v>20</v>
      </c>
      <c r="T230">
        <v>50</v>
      </c>
      <c r="U230">
        <v>50</v>
      </c>
      <c r="V230">
        <v>50</v>
      </c>
      <c r="W230">
        <v>110</v>
      </c>
      <c r="X230">
        <v>140</v>
      </c>
      <c r="Y230">
        <v>70</v>
      </c>
      <c r="Z230">
        <v>110</v>
      </c>
      <c r="AA230">
        <v>90</v>
      </c>
      <c r="AB230">
        <v>140</v>
      </c>
      <c r="AC230">
        <v>170</v>
      </c>
      <c r="AD230">
        <v>70</v>
      </c>
      <c r="AE230">
        <v>50</v>
      </c>
      <c r="AF230">
        <v>110</v>
      </c>
      <c r="AG230">
        <v>140</v>
      </c>
      <c r="AH230">
        <v>140</v>
      </c>
      <c r="AI230">
        <v>140</v>
      </c>
      <c r="AJ230">
        <v>110</v>
      </c>
      <c r="AK230">
        <v>70</v>
      </c>
      <c r="AL230">
        <v>110</v>
      </c>
      <c r="AM230">
        <v>140</v>
      </c>
      <c r="AN230">
        <v>170</v>
      </c>
      <c r="AO230">
        <v>260</v>
      </c>
      <c r="AP230">
        <v>210</v>
      </c>
      <c r="AQ230">
        <v>140</v>
      </c>
      <c r="AR230">
        <v>210</v>
      </c>
      <c r="AS230">
        <v>210</v>
      </c>
      <c r="AT230">
        <v>140</v>
      </c>
      <c r="AU230">
        <v>140</v>
      </c>
      <c r="AV230">
        <v>110</v>
      </c>
      <c r="AW230">
        <v>210</v>
      </c>
      <c r="AX230">
        <v>170</v>
      </c>
      <c r="AY230">
        <v>110</v>
      </c>
      <c r="AZ230">
        <v>140</v>
      </c>
      <c r="BA230">
        <v>140</v>
      </c>
      <c r="BB230">
        <v>140</v>
      </c>
      <c r="BC230">
        <v>140</v>
      </c>
      <c r="BD230">
        <v>170</v>
      </c>
      <c r="BE230">
        <v>90</v>
      </c>
      <c r="BF230">
        <v>110</v>
      </c>
      <c r="BG230">
        <v>140</v>
      </c>
      <c r="BH230">
        <v>170</v>
      </c>
      <c r="BI230" s="9">
        <f>AVERAGE(keyword_stats[[#This Row],[Searches: Apr 2015]:[Searches: Mar 2016]])</f>
        <v>64.166666666666671</v>
      </c>
      <c r="BJ230" s="9">
        <f>AVERAGE(keyword_stats[[#This Row],[Searches: Apr 2016]:[Searches: Mar 2017]])</f>
        <v>111.66666666666667</v>
      </c>
      <c r="BK230" s="9">
        <f>AVERAGE(keyword_stats[[#This Row],[Searches: Apr 2017]:[Searches: Mar 2018]])</f>
        <v>159.16666666666666</v>
      </c>
      <c r="BL230" s="9">
        <f>AVERAGE(keyword_stats[[#This Row],[Searches: Apr 2018]:[Searches: Mar 2019]])</f>
        <v>144.16666666666666</v>
      </c>
      <c r="BM230" s="9">
        <f>SUM(keyword_stats[[#This Row],[Searches: Apr 2018]:[Searches: Mar 2019]])</f>
        <v>1730</v>
      </c>
      <c r="BN230" s="9">
        <f>keyword_stats[[#This Row],[R1]]-keyword_stats[[#This Row],[R4]]</f>
        <v>79.999999999999986</v>
      </c>
      <c r="BO230" s="9" t="str">
        <f>INDEX('keyword-forecasts'!G:K,MATCH(keyword_stats[[#This Row],[Keyword]],'keyword-forecasts'!K:K,0),1)</f>
        <v>Hm</v>
      </c>
    </row>
    <row r="231" spans="1:67" x14ac:dyDescent="0.25">
      <c r="A231" t="s">
        <v>345</v>
      </c>
      <c r="B231" t="s">
        <v>15</v>
      </c>
      <c r="D231" s="8">
        <v>18100</v>
      </c>
      <c r="E231" t="s">
        <v>18</v>
      </c>
      <c r="F231">
        <v>4</v>
      </c>
      <c r="G231">
        <v>0.35</v>
      </c>
      <c r="H231">
        <v>1.7</v>
      </c>
      <c r="M231">
        <v>6600</v>
      </c>
      <c r="N231">
        <v>8100</v>
      </c>
      <c r="O231">
        <v>6600</v>
      </c>
      <c r="P231">
        <v>4400</v>
      </c>
      <c r="Q231">
        <v>6600</v>
      </c>
      <c r="R231">
        <v>14800</v>
      </c>
      <c r="S231">
        <v>60500</v>
      </c>
      <c r="T231">
        <v>18100</v>
      </c>
      <c r="U231">
        <v>33100</v>
      </c>
      <c r="V231">
        <v>22200</v>
      </c>
      <c r="W231">
        <v>9900</v>
      </c>
      <c r="X231">
        <v>27100</v>
      </c>
      <c r="Y231">
        <v>60500</v>
      </c>
      <c r="Z231">
        <v>33100</v>
      </c>
      <c r="AA231">
        <v>12100</v>
      </c>
      <c r="AB231">
        <v>9900</v>
      </c>
      <c r="AC231">
        <v>12100</v>
      </c>
      <c r="AD231">
        <v>14800</v>
      </c>
      <c r="AE231">
        <v>90500</v>
      </c>
      <c r="AF231">
        <v>33100</v>
      </c>
      <c r="AG231">
        <v>18100</v>
      </c>
      <c r="AH231">
        <v>14800</v>
      </c>
      <c r="AI231">
        <v>14800</v>
      </c>
      <c r="AJ231">
        <v>27100</v>
      </c>
      <c r="AK231">
        <v>18100</v>
      </c>
      <c r="AL231">
        <v>18100</v>
      </c>
      <c r="AM231">
        <v>12100</v>
      </c>
      <c r="AN231">
        <v>12100</v>
      </c>
      <c r="AO231">
        <v>14800</v>
      </c>
      <c r="AP231">
        <v>49500</v>
      </c>
      <c r="AQ231">
        <v>33100</v>
      </c>
      <c r="AR231">
        <v>27100</v>
      </c>
      <c r="AS231">
        <v>18100</v>
      </c>
      <c r="AT231">
        <v>18100</v>
      </c>
      <c r="AU231">
        <v>18100</v>
      </c>
      <c r="AV231">
        <v>18100</v>
      </c>
      <c r="AW231">
        <v>18100</v>
      </c>
      <c r="AX231">
        <v>18100</v>
      </c>
      <c r="AY231">
        <v>14800</v>
      </c>
      <c r="AZ231">
        <v>14800</v>
      </c>
      <c r="BA231">
        <v>14800</v>
      </c>
      <c r="BB231">
        <v>22200</v>
      </c>
      <c r="BC231">
        <v>22200</v>
      </c>
      <c r="BD231">
        <v>22200</v>
      </c>
      <c r="BE231">
        <v>14800</v>
      </c>
      <c r="BF231">
        <v>14800</v>
      </c>
      <c r="BG231">
        <v>14800</v>
      </c>
      <c r="BH231">
        <v>18100</v>
      </c>
      <c r="BI231" s="9">
        <f>AVERAGE(keyword_stats[[#This Row],[Searches: Apr 2015]:[Searches: Mar 2016]])</f>
        <v>18166.666666666668</v>
      </c>
      <c r="BJ231" s="9">
        <f>AVERAGE(keyword_stats[[#This Row],[Searches: Apr 2016]:[Searches: Mar 2017]])</f>
        <v>28408.333333333332</v>
      </c>
      <c r="BK231" s="9">
        <f>AVERAGE(keyword_stats[[#This Row],[Searches: Apr 2017]:[Searches: Mar 2018]])</f>
        <v>21441.666666666668</v>
      </c>
      <c r="BL231" s="9">
        <f>AVERAGE(keyword_stats[[#This Row],[Searches: Apr 2018]:[Searches: Mar 2019]])</f>
        <v>17475</v>
      </c>
      <c r="BM231" s="9">
        <f>SUM(keyword_stats[[#This Row],[Searches: Apr 2018]:[Searches: Mar 2019]])</f>
        <v>209700</v>
      </c>
      <c r="BN231" s="9">
        <f>keyword_stats[[#This Row],[R1]]-keyword_stats[[#This Row],[R4]]</f>
        <v>-691.66666666666788</v>
      </c>
      <c r="BO231" s="9" t="str">
        <f>INDEX('keyword-forecasts'!G:K,MATCH(keyword_stats[[#This Row],[Keyword]],'keyword-forecasts'!K:K,0),1)</f>
        <v>Hm</v>
      </c>
    </row>
    <row r="232" spans="1:67" x14ac:dyDescent="0.25">
      <c r="A232" t="s">
        <v>346</v>
      </c>
      <c r="B232" t="s">
        <v>15</v>
      </c>
      <c r="D232" s="8">
        <v>590</v>
      </c>
      <c r="E232" t="s">
        <v>17</v>
      </c>
      <c r="F232">
        <v>74</v>
      </c>
      <c r="G232">
        <v>0.08</v>
      </c>
      <c r="H232">
        <v>1.4</v>
      </c>
      <c r="M232">
        <v>390</v>
      </c>
      <c r="N232">
        <v>320</v>
      </c>
      <c r="O232">
        <v>320</v>
      </c>
      <c r="P232">
        <v>210</v>
      </c>
      <c r="Q232">
        <v>260</v>
      </c>
      <c r="R232">
        <v>210</v>
      </c>
      <c r="S232">
        <v>210</v>
      </c>
      <c r="T232">
        <v>210</v>
      </c>
      <c r="U232">
        <v>320</v>
      </c>
      <c r="V232">
        <v>390</v>
      </c>
      <c r="W232">
        <v>210</v>
      </c>
      <c r="X232">
        <v>390</v>
      </c>
      <c r="Y232">
        <v>480</v>
      </c>
      <c r="Z232">
        <v>390</v>
      </c>
      <c r="AA232">
        <v>320</v>
      </c>
      <c r="AB232">
        <v>320</v>
      </c>
      <c r="AC232">
        <v>390</v>
      </c>
      <c r="AD232">
        <v>390</v>
      </c>
      <c r="AE232">
        <v>260</v>
      </c>
      <c r="AF232">
        <v>260</v>
      </c>
      <c r="AG232">
        <v>320</v>
      </c>
      <c r="AH232">
        <v>390</v>
      </c>
      <c r="AI232">
        <v>260</v>
      </c>
      <c r="AJ232">
        <v>390</v>
      </c>
      <c r="AK232">
        <v>590</v>
      </c>
      <c r="AL232">
        <v>590</v>
      </c>
      <c r="AM232">
        <v>390</v>
      </c>
      <c r="AN232">
        <v>320</v>
      </c>
      <c r="AO232">
        <v>320</v>
      </c>
      <c r="AP232">
        <v>390</v>
      </c>
      <c r="AQ232">
        <v>260</v>
      </c>
      <c r="AR232">
        <v>260</v>
      </c>
      <c r="AS232">
        <v>320</v>
      </c>
      <c r="AT232">
        <v>480</v>
      </c>
      <c r="AU232">
        <v>320</v>
      </c>
      <c r="AV232">
        <v>590</v>
      </c>
      <c r="AW232">
        <v>880</v>
      </c>
      <c r="AX232">
        <v>720</v>
      </c>
      <c r="AY232">
        <v>590</v>
      </c>
      <c r="AZ232">
        <v>480</v>
      </c>
      <c r="BA232">
        <v>590</v>
      </c>
      <c r="BB232">
        <v>590</v>
      </c>
      <c r="BC232">
        <v>390</v>
      </c>
      <c r="BD232">
        <v>390</v>
      </c>
      <c r="BE232">
        <v>480</v>
      </c>
      <c r="BF232">
        <v>590</v>
      </c>
      <c r="BG232">
        <v>390</v>
      </c>
      <c r="BH232">
        <v>880</v>
      </c>
      <c r="BI232" s="9">
        <f>AVERAGE(keyword_stats[[#This Row],[Searches: Apr 2015]:[Searches: Mar 2016]])</f>
        <v>286.66666666666669</v>
      </c>
      <c r="BJ232" s="9">
        <f>AVERAGE(keyword_stats[[#This Row],[Searches: Apr 2016]:[Searches: Mar 2017]])</f>
        <v>347.5</v>
      </c>
      <c r="BK232" s="9">
        <f>AVERAGE(keyword_stats[[#This Row],[Searches: Apr 2017]:[Searches: Mar 2018]])</f>
        <v>402.5</v>
      </c>
      <c r="BL232" s="9">
        <f>AVERAGE(keyword_stats[[#This Row],[Searches: Apr 2018]:[Searches: Mar 2019]])</f>
        <v>580.83333333333337</v>
      </c>
      <c r="BM232" s="9">
        <f>SUM(keyword_stats[[#This Row],[Searches: Apr 2018]:[Searches: Mar 2019]])</f>
        <v>6970</v>
      </c>
      <c r="BN232" s="9">
        <f>keyword_stats[[#This Row],[R1]]-keyword_stats[[#This Row],[R4]]</f>
        <v>294.16666666666669</v>
      </c>
      <c r="BO232" s="9" t="str">
        <f>INDEX('keyword-forecasts'!G:K,MATCH(keyword_stats[[#This Row],[Keyword]],'keyword-forecasts'!K:K,0),1)</f>
        <v>Hm</v>
      </c>
    </row>
    <row r="233" spans="1:67" x14ac:dyDescent="0.25">
      <c r="A233" t="s">
        <v>347</v>
      </c>
      <c r="B233" t="s">
        <v>15</v>
      </c>
      <c r="D233" s="8">
        <v>320</v>
      </c>
      <c r="E233" t="s">
        <v>18</v>
      </c>
      <c r="F233">
        <v>13</v>
      </c>
      <c r="G233">
        <v>0.15</v>
      </c>
      <c r="H233">
        <v>1.62</v>
      </c>
      <c r="M233">
        <v>720</v>
      </c>
      <c r="N233">
        <v>590</v>
      </c>
      <c r="O233">
        <v>480</v>
      </c>
      <c r="P233">
        <v>390</v>
      </c>
      <c r="Q233">
        <v>480</v>
      </c>
      <c r="R233">
        <v>720</v>
      </c>
      <c r="S233">
        <v>880</v>
      </c>
      <c r="T233">
        <v>1000</v>
      </c>
      <c r="U233">
        <v>720</v>
      </c>
      <c r="V233">
        <v>480</v>
      </c>
      <c r="W233">
        <v>720</v>
      </c>
      <c r="X233">
        <v>720</v>
      </c>
      <c r="Y233">
        <v>720</v>
      </c>
      <c r="Z233">
        <v>590</v>
      </c>
      <c r="AA233">
        <v>590</v>
      </c>
      <c r="AB233">
        <v>480</v>
      </c>
      <c r="AC233">
        <v>590</v>
      </c>
      <c r="AD233">
        <v>720</v>
      </c>
      <c r="AE233">
        <v>720</v>
      </c>
      <c r="AF233">
        <v>720</v>
      </c>
      <c r="AG233">
        <v>720</v>
      </c>
      <c r="AH233">
        <v>390</v>
      </c>
      <c r="AI233">
        <v>480</v>
      </c>
      <c r="AJ233">
        <v>590</v>
      </c>
      <c r="AK233">
        <v>480</v>
      </c>
      <c r="AL233">
        <v>390</v>
      </c>
      <c r="AM233">
        <v>390</v>
      </c>
      <c r="AN233">
        <v>260</v>
      </c>
      <c r="AO233">
        <v>320</v>
      </c>
      <c r="AP233">
        <v>480</v>
      </c>
      <c r="AQ233">
        <v>480</v>
      </c>
      <c r="AR233">
        <v>590</v>
      </c>
      <c r="AS233">
        <v>390</v>
      </c>
      <c r="AT233">
        <v>260</v>
      </c>
      <c r="AU233">
        <v>320</v>
      </c>
      <c r="AV233">
        <v>480</v>
      </c>
      <c r="AW233">
        <v>390</v>
      </c>
      <c r="AX233">
        <v>320</v>
      </c>
      <c r="AY233">
        <v>320</v>
      </c>
      <c r="AZ233">
        <v>260</v>
      </c>
      <c r="BA233">
        <v>260</v>
      </c>
      <c r="BB233">
        <v>320</v>
      </c>
      <c r="BC233">
        <v>390</v>
      </c>
      <c r="BD233">
        <v>390</v>
      </c>
      <c r="BE233">
        <v>320</v>
      </c>
      <c r="BF233">
        <v>260</v>
      </c>
      <c r="BG233">
        <v>260</v>
      </c>
      <c r="BH233">
        <v>260</v>
      </c>
      <c r="BI233" s="9">
        <f>AVERAGE(keyword_stats[[#This Row],[Searches: Apr 2015]:[Searches: Mar 2016]])</f>
        <v>658.33333333333337</v>
      </c>
      <c r="BJ233" s="9">
        <f>AVERAGE(keyword_stats[[#This Row],[Searches: Apr 2016]:[Searches: Mar 2017]])</f>
        <v>609.16666666666663</v>
      </c>
      <c r="BK233" s="9">
        <f>AVERAGE(keyword_stats[[#This Row],[Searches: Apr 2017]:[Searches: Mar 2018]])</f>
        <v>403.33333333333331</v>
      </c>
      <c r="BL233" s="9">
        <f>AVERAGE(keyword_stats[[#This Row],[Searches: Apr 2018]:[Searches: Mar 2019]])</f>
        <v>312.5</v>
      </c>
      <c r="BM233" s="9">
        <f>SUM(keyword_stats[[#This Row],[Searches: Apr 2018]:[Searches: Mar 2019]])</f>
        <v>3750</v>
      </c>
      <c r="BN233" s="9">
        <f>keyword_stats[[#This Row],[R1]]-keyword_stats[[#This Row],[R4]]</f>
        <v>-345.83333333333337</v>
      </c>
      <c r="BO233" s="9" t="str">
        <f>INDEX('keyword-forecasts'!G:K,MATCH(keyword_stats[[#This Row],[Keyword]],'keyword-forecasts'!K:K,0),1)</f>
        <v>Hm</v>
      </c>
    </row>
    <row r="234" spans="1:67" x14ac:dyDescent="0.25">
      <c r="A234" t="s">
        <v>348</v>
      </c>
      <c r="B234" t="s">
        <v>15</v>
      </c>
      <c r="D234" s="8">
        <v>1900</v>
      </c>
      <c r="E234" t="s">
        <v>18</v>
      </c>
      <c r="F234">
        <v>21</v>
      </c>
      <c r="G234">
        <v>0.17</v>
      </c>
      <c r="H234">
        <v>0.95</v>
      </c>
      <c r="M234">
        <v>880</v>
      </c>
      <c r="N234">
        <v>1000</v>
      </c>
      <c r="O234">
        <v>1600</v>
      </c>
      <c r="P234">
        <v>1300</v>
      </c>
      <c r="Q234">
        <v>880</v>
      </c>
      <c r="R234">
        <v>590</v>
      </c>
      <c r="S234">
        <v>720</v>
      </c>
      <c r="T234">
        <v>880</v>
      </c>
      <c r="U234">
        <v>1000</v>
      </c>
      <c r="V234">
        <v>880</v>
      </c>
      <c r="W234">
        <v>480</v>
      </c>
      <c r="X234">
        <v>590</v>
      </c>
      <c r="Y234">
        <v>1000</v>
      </c>
      <c r="Z234">
        <v>1900</v>
      </c>
      <c r="AA234">
        <v>2900</v>
      </c>
      <c r="AB234">
        <v>1900</v>
      </c>
      <c r="AC234">
        <v>1000</v>
      </c>
      <c r="AD234">
        <v>880</v>
      </c>
      <c r="AE234">
        <v>1000</v>
      </c>
      <c r="AF234">
        <v>1000</v>
      </c>
      <c r="AG234">
        <v>1300</v>
      </c>
      <c r="AH234">
        <v>880</v>
      </c>
      <c r="AI234">
        <v>480</v>
      </c>
      <c r="AJ234">
        <v>720</v>
      </c>
      <c r="AK234">
        <v>1000</v>
      </c>
      <c r="AL234">
        <v>1900</v>
      </c>
      <c r="AM234">
        <v>2400</v>
      </c>
      <c r="AN234">
        <v>1600</v>
      </c>
      <c r="AO234">
        <v>1300</v>
      </c>
      <c r="AP234">
        <v>1000</v>
      </c>
      <c r="AQ234">
        <v>1000</v>
      </c>
      <c r="AR234">
        <v>1300</v>
      </c>
      <c r="AS234">
        <v>1600</v>
      </c>
      <c r="AT234">
        <v>1000</v>
      </c>
      <c r="AU234">
        <v>720</v>
      </c>
      <c r="AV234">
        <v>1000</v>
      </c>
      <c r="AW234">
        <v>1900</v>
      </c>
      <c r="AX234">
        <v>3600</v>
      </c>
      <c r="AY234">
        <v>3600</v>
      </c>
      <c r="AZ234">
        <v>2400</v>
      </c>
      <c r="BA234">
        <v>2400</v>
      </c>
      <c r="BB234">
        <v>1600</v>
      </c>
      <c r="BC234">
        <v>1600</v>
      </c>
      <c r="BD234">
        <v>1900</v>
      </c>
      <c r="BE234">
        <v>1900</v>
      </c>
      <c r="BF234">
        <v>1600</v>
      </c>
      <c r="BG234">
        <v>1300</v>
      </c>
      <c r="BH234">
        <v>1900</v>
      </c>
      <c r="BI234" s="9">
        <f>AVERAGE(keyword_stats[[#This Row],[Searches: Apr 2015]:[Searches: Mar 2016]])</f>
        <v>900</v>
      </c>
      <c r="BJ234" s="9">
        <f>AVERAGE(keyword_stats[[#This Row],[Searches: Apr 2016]:[Searches: Mar 2017]])</f>
        <v>1246.6666666666667</v>
      </c>
      <c r="BK234" s="9">
        <f>AVERAGE(keyword_stats[[#This Row],[Searches: Apr 2017]:[Searches: Mar 2018]])</f>
        <v>1318.3333333333333</v>
      </c>
      <c r="BL234" s="9">
        <f>AVERAGE(keyword_stats[[#This Row],[Searches: Apr 2018]:[Searches: Mar 2019]])</f>
        <v>2141.6666666666665</v>
      </c>
      <c r="BM234" s="9">
        <f>SUM(keyword_stats[[#This Row],[Searches: Apr 2018]:[Searches: Mar 2019]])</f>
        <v>25700</v>
      </c>
      <c r="BN234" s="9">
        <f>keyword_stats[[#This Row],[R1]]-keyword_stats[[#This Row],[R4]]</f>
        <v>1241.6666666666665</v>
      </c>
      <c r="BO234" s="9" t="str">
        <f>INDEX('keyword-forecasts'!G:K,MATCH(keyword_stats[[#This Row],[Keyword]],'keyword-forecasts'!K:K,0),1)</f>
        <v>Hm</v>
      </c>
    </row>
    <row r="235" spans="1:67" x14ac:dyDescent="0.25">
      <c r="A235" t="s">
        <v>349</v>
      </c>
      <c r="B235" t="s">
        <v>15</v>
      </c>
      <c r="D235" s="8">
        <v>260</v>
      </c>
      <c r="E235" t="s">
        <v>16</v>
      </c>
      <c r="F235">
        <v>38</v>
      </c>
      <c r="G235">
        <v>0.31</v>
      </c>
      <c r="H235">
        <v>1.44</v>
      </c>
      <c r="M235">
        <v>20</v>
      </c>
      <c r="N235">
        <v>70</v>
      </c>
      <c r="O235">
        <v>70</v>
      </c>
      <c r="P235">
        <v>90</v>
      </c>
      <c r="Q235">
        <v>40</v>
      </c>
      <c r="R235">
        <v>10</v>
      </c>
      <c r="S235">
        <v>10</v>
      </c>
      <c r="T235">
        <v>10</v>
      </c>
      <c r="U235">
        <v>10</v>
      </c>
      <c r="V235">
        <v>40</v>
      </c>
      <c r="W235">
        <v>30</v>
      </c>
      <c r="X235">
        <v>40</v>
      </c>
      <c r="Y235">
        <v>140</v>
      </c>
      <c r="Z235">
        <v>170</v>
      </c>
      <c r="AA235">
        <v>140</v>
      </c>
      <c r="AB235">
        <v>170</v>
      </c>
      <c r="AC235">
        <v>90</v>
      </c>
      <c r="AD235">
        <v>20</v>
      </c>
      <c r="AE235">
        <v>10</v>
      </c>
      <c r="AF235">
        <v>20</v>
      </c>
      <c r="AG235">
        <v>20</v>
      </c>
      <c r="AH235">
        <v>70</v>
      </c>
      <c r="AI235">
        <v>70</v>
      </c>
      <c r="AJ235">
        <v>90</v>
      </c>
      <c r="AK235">
        <v>140</v>
      </c>
      <c r="AL235">
        <v>260</v>
      </c>
      <c r="AM235">
        <v>260</v>
      </c>
      <c r="AN235">
        <v>260</v>
      </c>
      <c r="AO235">
        <v>110</v>
      </c>
      <c r="AP235">
        <v>40</v>
      </c>
      <c r="AQ235">
        <v>40</v>
      </c>
      <c r="AR235">
        <v>30</v>
      </c>
      <c r="AS235">
        <v>40</v>
      </c>
      <c r="AT235">
        <v>110</v>
      </c>
      <c r="AU235">
        <v>140</v>
      </c>
      <c r="AV235">
        <v>170</v>
      </c>
      <c r="AW235">
        <v>260</v>
      </c>
      <c r="AX235">
        <v>480</v>
      </c>
      <c r="AY235">
        <v>390</v>
      </c>
      <c r="AZ235">
        <v>480</v>
      </c>
      <c r="BA235">
        <v>260</v>
      </c>
      <c r="BB235">
        <v>90</v>
      </c>
      <c r="BC235">
        <v>50</v>
      </c>
      <c r="BD235">
        <v>70</v>
      </c>
      <c r="BE235">
        <v>70</v>
      </c>
      <c r="BF235">
        <v>170</v>
      </c>
      <c r="BG235">
        <v>210</v>
      </c>
      <c r="BH235">
        <v>260</v>
      </c>
      <c r="BI235" s="9">
        <f>AVERAGE(keyword_stats[[#This Row],[Searches: Apr 2015]:[Searches: Mar 2016]])</f>
        <v>36.666666666666664</v>
      </c>
      <c r="BJ235" s="9">
        <f>AVERAGE(keyword_stats[[#This Row],[Searches: Apr 2016]:[Searches: Mar 2017]])</f>
        <v>84.166666666666671</v>
      </c>
      <c r="BK235" s="9">
        <f>AVERAGE(keyword_stats[[#This Row],[Searches: Apr 2017]:[Searches: Mar 2018]])</f>
        <v>133.33333333333334</v>
      </c>
      <c r="BL235" s="9">
        <f>AVERAGE(keyword_stats[[#This Row],[Searches: Apr 2018]:[Searches: Mar 2019]])</f>
        <v>232.5</v>
      </c>
      <c r="BM235" s="9">
        <f>SUM(keyword_stats[[#This Row],[Searches: Apr 2018]:[Searches: Mar 2019]])</f>
        <v>2790</v>
      </c>
      <c r="BN235" s="9">
        <f>keyword_stats[[#This Row],[R1]]-keyword_stats[[#This Row],[R4]]</f>
        <v>195.83333333333334</v>
      </c>
      <c r="BO235" s="9" t="str">
        <f>INDEX('keyword-forecasts'!G:K,MATCH(keyword_stats[[#This Row],[Keyword]],'keyword-forecasts'!K:K,0),1)</f>
        <v>Kostium Kąpielowy</v>
      </c>
    </row>
    <row r="236" spans="1:67" x14ac:dyDescent="0.25">
      <c r="A236" t="s">
        <v>350</v>
      </c>
      <c r="B236" t="s">
        <v>15</v>
      </c>
      <c r="D236" s="8">
        <v>720</v>
      </c>
      <c r="E236" t="s">
        <v>18</v>
      </c>
      <c r="F236">
        <v>13</v>
      </c>
      <c r="G236">
        <v>0.41</v>
      </c>
      <c r="H236">
        <v>2.06</v>
      </c>
      <c r="M236">
        <v>70</v>
      </c>
      <c r="N236">
        <v>170</v>
      </c>
      <c r="O236">
        <v>260</v>
      </c>
      <c r="P236">
        <v>170</v>
      </c>
      <c r="Q236">
        <v>90</v>
      </c>
      <c r="R236">
        <v>20</v>
      </c>
      <c r="S236">
        <v>320</v>
      </c>
      <c r="T236">
        <v>110</v>
      </c>
      <c r="U236">
        <v>110</v>
      </c>
      <c r="V236">
        <v>260</v>
      </c>
      <c r="W236">
        <v>90</v>
      </c>
      <c r="X236">
        <v>90</v>
      </c>
      <c r="Y236">
        <v>210</v>
      </c>
      <c r="Z236">
        <v>480</v>
      </c>
      <c r="AA236">
        <v>590</v>
      </c>
      <c r="AB236">
        <v>590</v>
      </c>
      <c r="AC236">
        <v>210</v>
      </c>
      <c r="AD236">
        <v>70</v>
      </c>
      <c r="AE236">
        <v>260</v>
      </c>
      <c r="AF236">
        <v>140</v>
      </c>
      <c r="AG236">
        <v>170</v>
      </c>
      <c r="AH236">
        <v>260</v>
      </c>
      <c r="AI236">
        <v>210</v>
      </c>
      <c r="AJ236">
        <v>260</v>
      </c>
      <c r="AK236">
        <v>390</v>
      </c>
      <c r="AL236">
        <v>720</v>
      </c>
      <c r="AM236">
        <v>880</v>
      </c>
      <c r="AN236">
        <v>880</v>
      </c>
      <c r="AO236">
        <v>480</v>
      </c>
      <c r="AP236">
        <v>110</v>
      </c>
      <c r="AQ236">
        <v>210</v>
      </c>
      <c r="AR236">
        <v>140</v>
      </c>
      <c r="AS236">
        <v>140</v>
      </c>
      <c r="AT236">
        <v>390</v>
      </c>
      <c r="AU236">
        <v>260</v>
      </c>
      <c r="AV236">
        <v>210</v>
      </c>
      <c r="AW236">
        <v>590</v>
      </c>
      <c r="AX236">
        <v>1000</v>
      </c>
      <c r="AY236">
        <v>1600</v>
      </c>
      <c r="AZ236">
        <v>1600</v>
      </c>
      <c r="BA236">
        <v>880</v>
      </c>
      <c r="BB236">
        <v>210</v>
      </c>
      <c r="BC236">
        <v>260</v>
      </c>
      <c r="BD236">
        <v>170</v>
      </c>
      <c r="BE236">
        <v>210</v>
      </c>
      <c r="BF236">
        <v>590</v>
      </c>
      <c r="BG236">
        <v>480</v>
      </c>
      <c r="BH236">
        <v>480</v>
      </c>
      <c r="BI236" s="9">
        <f>AVERAGE(keyword_stats[[#This Row],[Searches: Apr 2015]:[Searches: Mar 2016]])</f>
        <v>146.66666666666666</v>
      </c>
      <c r="BJ236" s="9">
        <f>AVERAGE(keyword_stats[[#This Row],[Searches: Apr 2016]:[Searches: Mar 2017]])</f>
        <v>287.5</v>
      </c>
      <c r="BK236" s="9">
        <f>AVERAGE(keyword_stats[[#This Row],[Searches: Apr 2017]:[Searches: Mar 2018]])</f>
        <v>400.83333333333331</v>
      </c>
      <c r="BL236" s="9">
        <f>AVERAGE(keyword_stats[[#This Row],[Searches: Apr 2018]:[Searches: Mar 2019]])</f>
        <v>672.5</v>
      </c>
      <c r="BM236" s="9">
        <f>SUM(keyword_stats[[#This Row],[Searches: Apr 2018]:[Searches: Mar 2019]])</f>
        <v>8070</v>
      </c>
      <c r="BN236" s="9">
        <f>keyword_stats[[#This Row],[R1]]-keyword_stats[[#This Row],[R4]]</f>
        <v>525.83333333333337</v>
      </c>
      <c r="BO236" s="9" t="str">
        <f>INDEX('keyword-forecasts'!G:K,MATCH(keyword_stats[[#This Row],[Keyword]],'keyword-forecasts'!K:K,0),1)</f>
        <v>Hm</v>
      </c>
    </row>
    <row r="237" spans="1:67" x14ac:dyDescent="0.25">
      <c r="A237" t="s">
        <v>351</v>
      </c>
      <c r="B237" t="s">
        <v>15</v>
      </c>
      <c r="D237" s="8">
        <v>90</v>
      </c>
      <c r="E237" t="s">
        <v>18</v>
      </c>
      <c r="F237">
        <v>12</v>
      </c>
      <c r="M237">
        <v>10</v>
      </c>
      <c r="N237">
        <v>10</v>
      </c>
      <c r="O237">
        <v>10</v>
      </c>
      <c r="P237">
        <v>10</v>
      </c>
      <c r="Q237">
        <v>10</v>
      </c>
      <c r="R237">
        <v>10</v>
      </c>
      <c r="S237">
        <v>10</v>
      </c>
      <c r="T237">
        <v>10</v>
      </c>
      <c r="U237">
        <v>20</v>
      </c>
      <c r="V237">
        <v>70</v>
      </c>
      <c r="W237">
        <v>10</v>
      </c>
      <c r="X237">
        <v>10</v>
      </c>
      <c r="Y237">
        <v>10</v>
      </c>
      <c r="Z237">
        <v>10</v>
      </c>
      <c r="AA237">
        <v>10</v>
      </c>
      <c r="AB237">
        <v>10</v>
      </c>
      <c r="AC237">
        <v>10</v>
      </c>
      <c r="AD237">
        <v>10</v>
      </c>
      <c r="AE237">
        <v>20</v>
      </c>
      <c r="AF237">
        <v>20</v>
      </c>
      <c r="AG237">
        <v>10</v>
      </c>
      <c r="AH237">
        <v>30</v>
      </c>
      <c r="AI237">
        <v>30</v>
      </c>
      <c r="AJ237">
        <v>10</v>
      </c>
      <c r="AK237">
        <v>10</v>
      </c>
      <c r="AL237">
        <v>40</v>
      </c>
      <c r="AM237">
        <v>50</v>
      </c>
      <c r="AN237">
        <v>70</v>
      </c>
      <c r="AO237">
        <v>10</v>
      </c>
      <c r="AP237">
        <v>10</v>
      </c>
      <c r="AQ237">
        <v>50</v>
      </c>
      <c r="AR237">
        <v>70</v>
      </c>
      <c r="AS237">
        <v>70</v>
      </c>
      <c r="AT237">
        <v>390</v>
      </c>
      <c r="AU237">
        <v>70</v>
      </c>
      <c r="AV237">
        <v>20</v>
      </c>
      <c r="AW237">
        <v>30</v>
      </c>
      <c r="AX237">
        <v>70</v>
      </c>
      <c r="AY237">
        <v>50</v>
      </c>
      <c r="AZ237">
        <v>70</v>
      </c>
      <c r="BA237">
        <v>30</v>
      </c>
      <c r="BB237">
        <v>30</v>
      </c>
      <c r="BC237">
        <v>90</v>
      </c>
      <c r="BD237">
        <v>140</v>
      </c>
      <c r="BE237">
        <v>90</v>
      </c>
      <c r="BF237">
        <v>320</v>
      </c>
      <c r="BG237">
        <v>110</v>
      </c>
      <c r="BH237">
        <v>30</v>
      </c>
      <c r="BI237" s="9">
        <f>AVERAGE(keyword_stats[[#This Row],[Searches: Apr 2015]:[Searches: Mar 2016]])</f>
        <v>15.833333333333334</v>
      </c>
      <c r="BJ237" s="9">
        <f>AVERAGE(keyword_stats[[#This Row],[Searches: Apr 2016]:[Searches: Mar 2017]])</f>
        <v>15</v>
      </c>
      <c r="BK237" s="9">
        <f>AVERAGE(keyword_stats[[#This Row],[Searches: Apr 2017]:[Searches: Mar 2018]])</f>
        <v>71.666666666666671</v>
      </c>
      <c r="BL237" s="9">
        <f>AVERAGE(keyword_stats[[#This Row],[Searches: Apr 2018]:[Searches: Mar 2019]])</f>
        <v>88.333333333333329</v>
      </c>
      <c r="BM237" s="9">
        <f>SUM(keyword_stats[[#This Row],[Searches: Apr 2018]:[Searches: Mar 2019]])</f>
        <v>1060</v>
      </c>
      <c r="BN237" s="9">
        <f>keyword_stats[[#This Row],[R1]]-keyword_stats[[#This Row],[R4]]</f>
        <v>72.5</v>
      </c>
      <c r="BO237" s="9" t="str">
        <f>INDEX('keyword-forecasts'!G:K,MATCH(keyword_stats[[#This Row],[Keyword]],'keyword-forecasts'!K:K,0),1)</f>
        <v>Hm</v>
      </c>
    </row>
    <row r="238" spans="1:67" x14ac:dyDescent="0.25">
      <c r="A238" t="s">
        <v>352</v>
      </c>
      <c r="B238" t="s">
        <v>15</v>
      </c>
      <c r="D238" s="8">
        <v>140</v>
      </c>
      <c r="E238" t="s">
        <v>16</v>
      </c>
      <c r="F238">
        <v>58</v>
      </c>
      <c r="G238">
        <v>0.27</v>
      </c>
      <c r="H238">
        <v>0.83</v>
      </c>
      <c r="M238">
        <v>30</v>
      </c>
      <c r="N238">
        <v>20</v>
      </c>
      <c r="O238">
        <v>10</v>
      </c>
      <c r="P238">
        <v>10</v>
      </c>
      <c r="Q238">
        <v>30</v>
      </c>
      <c r="R238">
        <v>30</v>
      </c>
      <c r="S238">
        <v>70</v>
      </c>
      <c r="T238">
        <v>90</v>
      </c>
      <c r="U238">
        <v>110</v>
      </c>
      <c r="V238">
        <v>70</v>
      </c>
      <c r="W238">
        <v>90</v>
      </c>
      <c r="X238">
        <v>70</v>
      </c>
      <c r="Y238">
        <v>50</v>
      </c>
      <c r="Z238">
        <v>40</v>
      </c>
      <c r="AA238">
        <v>40</v>
      </c>
      <c r="AB238">
        <v>30</v>
      </c>
      <c r="AC238">
        <v>30</v>
      </c>
      <c r="AD238">
        <v>70</v>
      </c>
      <c r="AE238">
        <v>50</v>
      </c>
      <c r="AF238">
        <v>50</v>
      </c>
      <c r="AG238">
        <v>70</v>
      </c>
      <c r="AH238">
        <v>50</v>
      </c>
      <c r="AI238">
        <v>70</v>
      </c>
      <c r="AJ238">
        <v>70</v>
      </c>
      <c r="AK238">
        <v>90</v>
      </c>
      <c r="AL238">
        <v>110</v>
      </c>
      <c r="AM238">
        <v>70</v>
      </c>
      <c r="AN238">
        <v>40</v>
      </c>
      <c r="AO238">
        <v>50</v>
      </c>
      <c r="AP238">
        <v>90</v>
      </c>
      <c r="AQ238">
        <v>90</v>
      </c>
      <c r="AR238">
        <v>140</v>
      </c>
      <c r="AS238">
        <v>140</v>
      </c>
      <c r="AT238">
        <v>140</v>
      </c>
      <c r="AU238">
        <v>140</v>
      </c>
      <c r="AV238">
        <v>170</v>
      </c>
      <c r="AW238">
        <v>110</v>
      </c>
      <c r="AX238">
        <v>90</v>
      </c>
      <c r="AY238">
        <v>90</v>
      </c>
      <c r="AZ238">
        <v>70</v>
      </c>
      <c r="BA238">
        <v>90</v>
      </c>
      <c r="BB238">
        <v>140</v>
      </c>
      <c r="BC238">
        <v>170</v>
      </c>
      <c r="BD238">
        <v>210</v>
      </c>
      <c r="BE238">
        <v>210</v>
      </c>
      <c r="BF238">
        <v>170</v>
      </c>
      <c r="BG238">
        <v>170</v>
      </c>
      <c r="BH238">
        <v>210</v>
      </c>
      <c r="BI238" s="9">
        <f>AVERAGE(keyword_stats[[#This Row],[Searches: Apr 2015]:[Searches: Mar 2016]])</f>
        <v>52.5</v>
      </c>
      <c r="BJ238" s="9">
        <f>AVERAGE(keyword_stats[[#This Row],[Searches: Apr 2016]:[Searches: Mar 2017]])</f>
        <v>51.666666666666664</v>
      </c>
      <c r="BK238" s="9">
        <f>AVERAGE(keyword_stats[[#This Row],[Searches: Apr 2017]:[Searches: Mar 2018]])</f>
        <v>105.83333333333333</v>
      </c>
      <c r="BL238" s="9">
        <f>AVERAGE(keyword_stats[[#This Row],[Searches: Apr 2018]:[Searches: Mar 2019]])</f>
        <v>144.16666666666666</v>
      </c>
      <c r="BM238" s="9">
        <f>SUM(keyword_stats[[#This Row],[Searches: Apr 2018]:[Searches: Mar 2019]])</f>
        <v>1730</v>
      </c>
      <c r="BN238" s="9">
        <f>keyword_stats[[#This Row],[R1]]-keyword_stats[[#This Row],[R4]]</f>
        <v>91.666666666666657</v>
      </c>
      <c r="BO238" s="9" t="str">
        <f>INDEX('keyword-forecasts'!G:K,MATCH(keyword_stats[[#This Row],[Keyword]],'keyword-forecasts'!K:K,0),1)</f>
        <v>Damska</v>
      </c>
    </row>
    <row r="239" spans="1:67" x14ac:dyDescent="0.25">
      <c r="A239" t="s">
        <v>353</v>
      </c>
      <c r="B239" t="s">
        <v>15</v>
      </c>
      <c r="D239" s="8">
        <v>1900</v>
      </c>
      <c r="E239" t="s">
        <v>18</v>
      </c>
      <c r="F239">
        <v>23</v>
      </c>
      <c r="G239">
        <v>0.43</v>
      </c>
      <c r="H239">
        <v>1.62</v>
      </c>
      <c r="M239">
        <v>720</v>
      </c>
      <c r="N239">
        <v>480</v>
      </c>
      <c r="O239">
        <v>480</v>
      </c>
      <c r="P239">
        <v>390</v>
      </c>
      <c r="Q239">
        <v>480</v>
      </c>
      <c r="R239">
        <v>590</v>
      </c>
      <c r="S239">
        <v>1000</v>
      </c>
      <c r="T239">
        <v>1000</v>
      </c>
      <c r="U239">
        <v>1300</v>
      </c>
      <c r="V239">
        <v>880</v>
      </c>
      <c r="W239">
        <v>880</v>
      </c>
      <c r="X239">
        <v>1000</v>
      </c>
      <c r="Y239">
        <v>880</v>
      </c>
      <c r="Z239">
        <v>720</v>
      </c>
      <c r="AA239">
        <v>590</v>
      </c>
      <c r="AB239">
        <v>590</v>
      </c>
      <c r="AC239">
        <v>880</v>
      </c>
      <c r="AD239">
        <v>1000</v>
      </c>
      <c r="AE239">
        <v>1300</v>
      </c>
      <c r="AF239">
        <v>1300</v>
      </c>
      <c r="AG239">
        <v>1900</v>
      </c>
      <c r="AH239">
        <v>1300</v>
      </c>
      <c r="AI239">
        <v>1300</v>
      </c>
      <c r="AJ239">
        <v>1600</v>
      </c>
      <c r="AK239">
        <v>1900</v>
      </c>
      <c r="AL239">
        <v>1600</v>
      </c>
      <c r="AM239">
        <v>1300</v>
      </c>
      <c r="AN239">
        <v>1000</v>
      </c>
      <c r="AO239">
        <v>1300</v>
      </c>
      <c r="AP239">
        <v>1600</v>
      </c>
      <c r="AQ239">
        <v>1900</v>
      </c>
      <c r="AR239">
        <v>1900</v>
      </c>
      <c r="AS239">
        <v>1900</v>
      </c>
      <c r="AT239">
        <v>1600</v>
      </c>
      <c r="AU239">
        <v>1600</v>
      </c>
      <c r="AV239">
        <v>1900</v>
      </c>
      <c r="AW239">
        <v>1900</v>
      </c>
      <c r="AX239">
        <v>1600</v>
      </c>
      <c r="AY239">
        <v>1600</v>
      </c>
      <c r="AZ239">
        <v>1300</v>
      </c>
      <c r="BA239">
        <v>1600</v>
      </c>
      <c r="BB239">
        <v>1900</v>
      </c>
      <c r="BC239">
        <v>1900</v>
      </c>
      <c r="BD239">
        <v>2400</v>
      </c>
      <c r="BE239">
        <v>2900</v>
      </c>
      <c r="BF239">
        <v>1600</v>
      </c>
      <c r="BG239">
        <v>1600</v>
      </c>
      <c r="BH239">
        <v>1900</v>
      </c>
      <c r="BI239" s="9">
        <f>AVERAGE(keyword_stats[[#This Row],[Searches: Apr 2015]:[Searches: Mar 2016]])</f>
        <v>766.66666666666663</v>
      </c>
      <c r="BJ239" s="9">
        <f>AVERAGE(keyword_stats[[#This Row],[Searches: Apr 2016]:[Searches: Mar 2017]])</f>
        <v>1113.3333333333333</v>
      </c>
      <c r="BK239" s="9">
        <f>AVERAGE(keyword_stats[[#This Row],[Searches: Apr 2017]:[Searches: Mar 2018]])</f>
        <v>1625</v>
      </c>
      <c r="BL239" s="9">
        <f>AVERAGE(keyword_stats[[#This Row],[Searches: Apr 2018]:[Searches: Mar 2019]])</f>
        <v>1850</v>
      </c>
      <c r="BM239" s="9">
        <f>SUM(keyword_stats[[#This Row],[Searches: Apr 2018]:[Searches: Mar 2019]])</f>
        <v>22200</v>
      </c>
      <c r="BN239" s="9">
        <f>keyword_stats[[#This Row],[R1]]-keyword_stats[[#This Row],[R4]]</f>
        <v>1083.3333333333335</v>
      </c>
      <c r="BO239" s="9" t="str">
        <f>INDEX('keyword-forecasts'!G:K,MATCH(keyword_stats[[#This Row],[Keyword]],'keyword-forecasts'!K:K,0),1)</f>
        <v>Hm Koszule</v>
      </c>
    </row>
    <row r="240" spans="1:67" x14ac:dyDescent="0.25">
      <c r="A240" t="s">
        <v>354</v>
      </c>
      <c r="B240" t="s">
        <v>15</v>
      </c>
      <c r="D240" s="8">
        <v>720</v>
      </c>
      <c r="E240" t="s">
        <v>16</v>
      </c>
      <c r="F240">
        <v>66</v>
      </c>
      <c r="G240">
        <v>0.22</v>
      </c>
      <c r="H240">
        <v>0.69</v>
      </c>
      <c r="M240">
        <v>170</v>
      </c>
      <c r="N240">
        <v>140</v>
      </c>
      <c r="O240">
        <v>140</v>
      </c>
      <c r="P240">
        <v>110</v>
      </c>
      <c r="Q240">
        <v>140</v>
      </c>
      <c r="R240">
        <v>260</v>
      </c>
      <c r="S240">
        <v>480</v>
      </c>
      <c r="T240">
        <v>590</v>
      </c>
      <c r="U240">
        <v>390</v>
      </c>
      <c r="V240">
        <v>210</v>
      </c>
      <c r="W240">
        <v>260</v>
      </c>
      <c r="X240">
        <v>320</v>
      </c>
      <c r="Y240">
        <v>390</v>
      </c>
      <c r="Z240">
        <v>390</v>
      </c>
      <c r="AA240">
        <v>320</v>
      </c>
      <c r="AB240">
        <v>260</v>
      </c>
      <c r="AC240">
        <v>320</v>
      </c>
      <c r="AD240">
        <v>390</v>
      </c>
      <c r="AE240">
        <v>390</v>
      </c>
      <c r="AF240">
        <v>480</v>
      </c>
      <c r="AG240">
        <v>590</v>
      </c>
      <c r="AH240">
        <v>480</v>
      </c>
      <c r="AI240">
        <v>480</v>
      </c>
      <c r="AJ240">
        <v>590</v>
      </c>
      <c r="AK240">
        <v>590</v>
      </c>
      <c r="AL240">
        <v>590</v>
      </c>
      <c r="AM240">
        <v>390</v>
      </c>
      <c r="AN240">
        <v>390</v>
      </c>
      <c r="AO240">
        <v>390</v>
      </c>
      <c r="AP240">
        <v>590</v>
      </c>
      <c r="AQ240">
        <v>590</v>
      </c>
      <c r="AR240">
        <v>590</v>
      </c>
      <c r="AS240">
        <v>720</v>
      </c>
      <c r="AT240">
        <v>590</v>
      </c>
      <c r="AU240">
        <v>590</v>
      </c>
      <c r="AV240">
        <v>720</v>
      </c>
      <c r="AW240">
        <v>720</v>
      </c>
      <c r="AX240">
        <v>720</v>
      </c>
      <c r="AY240">
        <v>590</v>
      </c>
      <c r="AZ240">
        <v>590</v>
      </c>
      <c r="BA240">
        <v>720</v>
      </c>
      <c r="BB240">
        <v>880</v>
      </c>
      <c r="BC240">
        <v>880</v>
      </c>
      <c r="BD240">
        <v>880</v>
      </c>
      <c r="BE240">
        <v>880</v>
      </c>
      <c r="BF240">
        <v>720</v>
      </c>
      <c r="BG240">
        <v>880</v>
      </c>
      <c r="BH240">
        <v>1000</v>
      </c>
      <c r="BI240" s="9">
        <f>AVERAGE(keyword_stats[[#This Row],[Searches: Apr 2015]:[Searches: Mar 2016]])</f>
        <v>267.5</v>
      </c>
      <c r="BJ240" s="9">
        <f>AVERAGE(keyword_stats[[#This Row],[Searches: Apr 2016]:[Searches: Mar 2017]])</f>
        <v>423.33333333333331</v>
      </c>
      <c r="BK240" s="9">
        <f>AVERAGE(keyword_stats[[#This Row],[Searches: Apr 2017]:[Searches: Mar 2018]])</f>
        <v>561.66666666666663</v>
      </c>
      <c r="BL240" s="9">
        <f>AVERAGE(keyword_stats[[#This Row],[Searches: Apr 2018]:[Searches: Mar 2019]])</f>
        <v>788.33333333333337</v>
      </c>
      <c r="BM240" s="9">
        <f>SUM(keyword_stats[[#This Row],[Searches: Apr 2018]:[Searches: Mar 2019]])</f>
        <v>9460</v>
      </c>
      <c r="BN240" s="9">
        <f>keyword_stats[[#This Row],[R1]]-keyword_stats[[#This Row],[R4]]</f>
        <v>520.83333333333337</v>
      </c>
      <c r="BO240" s="9" t="str">
        <f>INDEX('keyword-forecasts'!G:K,MATCH(keyword_stats[[#This Row],[Keyword]],'keyword-forecasts'!K:K,0),1)</f>
        <v>Hm Koszule</v>
      </c>
    </row>
    <row r="241" spans="1:67" x14ac:dyDescent="0.25">
      <c r="A241" t="s">
        <v>355</v>
      </c>
      <c r="B241" t="s">
        <v>15</v>
      </c>
      <c r="D241" s="8">
        <v>720</v>
      </c>
      <c r="E241" t="s">
        <v>18</v>
      </c>
      <c r="F241">
        <v>20</v>
      </c>
      <c r="G241">
        <v>0.35</v>
      </c>
      <c r="H241">
        <v>1.63</v>
      </c>
      <c r="M241">
        <v>210</v>
      </c>
      <c r="N241">
        <v>140</v>
      </c>
      <c r="O241">
        <v>170</v>
      </c>
      <c r="P241">
        <v>140</v>
      </c>
      <c r="Q241">
        <v>170</v>
      </c>
      <c r="R241">
        <v>110</v>
      </c>
      <c r="S241">
        <v>110</v>
      </c>
      <c r="T241">
        <v>90</v>
      </c>
      <c r="U241">
        <v>170</v>
      </c>
      <c r="V241">
        <v>110</v>
      </c>
      <c r="W241">
        <v>140</v>
      </c>
      <c r="X241">
        <v>140</v>
      </c>
      <c r="Y241">
        <v>210</v>
      </c>
      <c r="Z241">
        <v>260</v>
      </c>
      <c r="AA241">
        <v>260</v>
      </c>
      <c r="AB241">
        <v>210</v>
      </c>
      <c r="AC241">
        <v>210</v>
      </c>
      <c r="AD241">
        <v>260</v>
      </c>
      <c r="AE241">
        <v>170</v>
      </c>
      <c r="AF241">
        <v>210</v>
      </c>
      <c r="AG241">
        <v>320</v>
      </c>
      <c r="AH241">
        <v>210</v>
      </c>
      <c r="AI241">
        <v>210</v>
      </c>
      <c r="AJ241">
        <v>320</v>
      </c>
      <c r="AK241">
        <v>390</v>
      </c>
      <c r="AL241">
        <v>590</v>
      </c>
      <c r="AM241">
        <v>590</v>
      </c>
      <c r="AN241">
        <v>480</v>
      </c>
      <c r="AO241">
        <v>390</v>
      </c>
      <c r="AP241">
        <v>260</v>
      </c>
      <c r="AQ241">
        <v>320</v>
      </c>
      <c r="AR241">
        <v>390</v>
      </c>
      <c r="AS241">
        <v>390</v>
      </c>
      <c r="AT241">
        <v>320</v>
      </c>
      <c r="AU241">
        <v>320</v>
      </c>
      <c r="AV241">
        <v>480</v>
      </c>
      <c r="AW241">
        <v>1000</v>
      </c>
      <c r="AX241">
        <v>1000</v>
      </c>
      <c r="AY241">
        <v>880</v>
      </c>
      <c r="AZ241">
        <v>720</v>
      </c>
      <c r="BA241">
        <v>720</v>
      </c>
      <c r="BB241">
        <v>720</v>
      </c>
      <c r="BC241">
        <v>590</v>
      </c>
      <c r="BD241">
        <v>590</v>
      </c>
      <c r="BE241">
        <v>590</v>
      </c>
      <c r="BF241">
        <v>590</v>
      </c>
      <c r="BG241">
        <v>590</v>
      </c>
      <c r="BH241">
        <v>720</v>
      </c>
      <c r="BI241" s="9">
        <f>AVERAGE(keyword_stats[[#This Row],[Searches: Apr 2015]:[Searches: Mar 2016]])</f>
        <v>141.66666666666666</v>
      </c>
      <c r="BJ241" s="9">
        <f>AVERAGE(keyword_stats[[#This Row],[Searches: Apr 2016]:[Searches: Mar 2017]])</f>
        <v>237.5</v>
      </c>
      <c r="BK241" s="9">
        <f>AVERAGE(keyword_stats[[#This Row],[Searches: Apr 2017]:[Searches: Mar 2018]])</f>
        <v>410</v>
      </c>
      <c r="BL241" s="9">
        <f>AVERAGE(keyword_stats[[#This Row],[Searches: Apr 2018]:[Searches: Mar 2019]])</f>
        <v>725.83333333333337</v>
      </c>
      <c r="BM241" s="9">
        <f>SUM(keyword_stats[[#This Row],[Searches: Apr 2018]:[Searches: Mar 2019]])</f>
        <v>8710</v>
      </c>
      <c r="BN241" s="9">
        <f>keyword_stats[[#This Row],[R1]]-keyword_stats[[#This Row],[R4]]</f>
        <v>584.16666666666674</v>
      </c>
      <c r="BO241" s="9" t="str">
        <f>INDEX('keyword-forecasts'!G:K,MATCH(keyword_stats[[#This Row],[Keyword]],'keyword-forecasts'!K:K,0),1)</f>
        <v>Hm</v>
      </c>
    </row>
    <row r="242" spans="1:67" x14ac:dyDescent="0.25">
      <c r="A242" t="s">
        <v>356</v>
      </c>
      <c r="B242" t="s">
        <v>15</v>
      </c>
      <c r="D242" s="8">
        <v>6600</v>
      </c>
      <c r="E242" t="s">
        <v>16</v>
      </c>
      <c r="F242">
        <v>66</v>
      </c>
      <c r="G242">
        <v>0.1</v>
      </c>
      <c r="H242">
        <v>0.39</v>
      </c>
      <c r="M242">
        <v>1000</v>
      </c>
      <c r="N242">
        <v>590</v>
      </c>
      <c r="O242">
        <v>260</v>
      </c>
      <c r="P242">
        <v>320</v>
      </c>
      <c r="Q242">
        <v>720</v>
      </c>
      <c r="R242">
        <v>3600</v>
      </c>
      <c r="S242">
        <v>8100</v>
      </c>
      <c r="T242">
        <v>4400</v>
      </c>
      <c r="U242">
        <v>2400</v>
      </c>
      <c r="V242">
        <v>2400</v>
      </c>
      <c r="W242">
        <v>2400</v>
      </c>
      <c r="X242">
        <v>3600</v>
      </c>
      <c r="Y242">
        <v>2400</v>
      </c>
      <c r="Z242">
        <v>880</v>
      </c>
      <c r="AA242">
        <v>390</v>
      </c>
      <c r="AB242">
        <v>720</v>
      </c>
      <c r="AC242">
        <v>1600</v>
      </c>
      <c r="AD242">
        <v>4400</v>
      </c>
      <c r="AE242">
        <v>12100</v>
      </c>
      <c r="AF242">
        <v>8100</v>
      </c>
      <c r="AG242">
        <v>5400</v>
      </c>
      <c r="AH242">
        <v>5400</v>
      </c>
      <c r="AI242">
        <v>4400</v>
      </c>
      <c r="AJ242">
        <v>8100</v>
      </c>
      <c r="AK242">
        <v>2900</v>
      </c>
      <c r="AL242">
        <v>1600</v>
      </c>
      <c r="AM242">
        <v>720</v>
      </c>
      <c r="AN242">
        <v>1000</v>
      </c>
      <c r="AO242">
        <v>2400</v>
      </c>
      <c r="AP242">
        <v>9900</v>
      </c>
      <c r="AQ242">
        <v>14800</v>
      </c>
      <c r="AR242">
        <v>14800</v>
      </c>
      <c r="AS242">
        <v>9900</v>
      </c>
      <c r="AT242">
        <v>6600</v>
      </c>
      <c r="AU242">
        <v>4400</v>
      </c>
      <c r="AV242">
        <v>6600</v>
      </c>
      <c r="AW242">
        <v>3600</v>
      </c>
      <c r="AX242">
        <v>880</v>
      </c>
      <c r="AY242">
        <v>880</v>
      </c>
      <c r="AZ242">
        <v>1300</v>
      </c>
      <c r="BA242">
        <v>2400</v>
      </c>
      <c r="BB242">
        <v>18100</v>
      </c>
      <c r="BC242">
        <v>22200</v>
      </c>
      <c r="BD242">
        <v>14800</v>
      </c>
      <c r="BE242">
        <v>9900</v>
      </c>
      <c r="BF242">
        <v>6600</v>
      </c>
      <c r="BG242">
        <v>4400</v>
      </c>
      <c r="BH242">
        <v>6600</v>
      </c>
      <c r="BI242" s="9">
        <f>AVERAGE(keyword_stats[[#This Row],[Searches: Apr 2015]:[Searches: Mar 2016]])</f>
        <v>2482.5</v>
      </c>
      <c r="BJ242" s="9">
        <f>AVERAGE(keyword_stats[[#This Row],[Searches: Apr 2016]:[Searches: Mar 2017]])</f>
        <v>4490.833333333333</v>
      </c>
      <c r="BK242" s="9">
        <f>AVERAGE(keyword_stats[[#This Row],[Searches: Apr 2017]:[Searches: Mar 2018]])</f>
        <v>6301.666666666667</v>
      </c>
      <c r="BL242" s="9">
        <f>AVERAGE(keyword_stats[[#This Row],[Searches: Apr 2018]:[Searches: Mar 2019]])</f>
        <v>7638.333333333333</v>
      </c>
      <c r="BM242" s="9">
        <f>SUM(keyword_stats[[#This Row],[Searches: Apr 2018]:[Searches: Mar 2019]])</f>
        <v>91660</v>
      </c>
      <c r="BN242" s="9">
        <f>keyword_stats[[#This Row],[R1]]-keyword_stats[[#This Row],[R4]]</f>
        <v>5155.833333333333</v>
      </c>
      <c r="BO242" s="9" t="str">
        <f>INDEX('keyword-forecasts'!G:K,MATCH(keyword_stats[[#This Row],[Keyword]],'keyword-forecasts'!K:K,0),1)</f>
        <v>Hm Kurtki</v>
      </c>
    </row>
    <row r="243" spans="1:67" x14ac:dyDescent="0.25">
      <c r="A243" t="s">
        <v>357</v>
      </c>
      <c r="B243" t="s">
        <v>15</v>
      </c>
      <c r="D243" s="8">
        <v>1600</v>
      </c>
      <c r="E243" t="s">
        <v>17</v>
      </c>
      <c r="F243">
        <v>95</v>
      </c>
      <c r="G243">
        <v>0.12</v>
      </c>
      <c r="H243">
        <v>0.43</v>
      </c>
      <c r="M243">
        <v>210</v>
      </c>
      <c r="N243">
        <v>110</v>
      </c>
      <c r="O243">
        <v>50</v>
      </c>
      <c r="P243">
        <v>50</v>
      </c>
      <c r="Q243">
        <v>110</v>
      </c>
      <c r="R243">
        <v>480</v>
      </c>
      <c r="S243">
        <v>1000</v>
      </c>
      <c r="T243">
        <v>480</v>
      </c>
      <c r="U243">
        <v>320</v>
      </c>
      <c r="V243">
        <v>260</v>
      </c>
      <c r="W243">
        <v>390</v>
      </c>
      <c r="X243">
        <v>590</v>
      </c>
      <c r="Y243">
        <v>390</v>
      </c>
      <c r="Z243">
        <v>90</v>
      </c>
      <c r="AA243">
        <v>50</v>
      </c>
      <c r="AB243">
        <v>70</v>
      </c>
      <c r="AC243">
        <v>260</v>
      </c>
      <c r="AD243">
        <v>720</v>
      </c>
      <c r="AE243">
        <v>1900</v>
      </c>
      <c r="AF243">
        <v>1600</v>
      </c>
      <c r="AG243">
        <v>1000</v>
      </c>
      <c r="AH243">
        <v>720</v>
      </c>
      <c r="AI243">
        <v>590</v>
      </c>
      <c r="AJ243">
        <v>1300</v>
      </c>
      <c r="AK243">
        <v>480</v>
      </c>
      <c r="AL243">
        <v>320</v>
      </c>
      <c r="AM243">
        <v>110</v>
      </c>
      <c r="AN243">
        <v>170</v>
      </c>
      <c r="AO243">
        <v>390</v>
      </c>
      <c r="AP243">
        <v>1600</v>
      </c>
      <c r="AQ243">
        <v>2900</v>
      </c>
      <c r="AR243">
        <v>2900</v>
      </c>
      <c r="AS243">
        <v>1900</v>
      </c>
      <c r="AT243">
        <v>1300</v>
      </c>
      <c r="AU243">
        <v>880</v>
      </c>
      <c r="AV243">
        <v>1300</v>
      </c>
      <c r="AW243">
        <v>720</v>
      </c>
      <c r="AX243">
        <v>260</v>
      </c>
      <c r="AY243">
        <v>170</v>
      </c>
      <c r="AZ243">
        <v>320</v>
      </c>
      <c r="BA243">
        <v>480</v>
      </c>
      <c r="BB243">
        <v>1900</v>
      </c>
      <c r="BC243">
        <v>2900</v>
      </c>
      <c r="BD243">
        <v>3600</v>
      </c>
      <c r="BE243">
        <v>2400</v>
      </c>
      <c r="BF243">
        <v>1600</v>
      </c>
      <c r="BG243">
        <v>1300</v>
      </c>
      <c r="BH243">
        <v>1900</v>
      </c>
      <c r="BI243" s="9">
        <f>AVERAGE(keyword_stats[[#This Row],[Searches: Apr 2015]:[Searches: Mar 2016]])</f>
        <v>337.5</v>
      </c>
      <c r="BJ243" s="9">
        <f>AVERAGE(keyword_stats[[#This Row],[Searches: Apr 2016]:[Searches: Mar 2017]])</f>
        <v>724.16666666666663</v>
      </c>
      <c r="BK243" s="9">
        <f>AVERAGE(keyword_stats[[#This Row],[Searches: Apr 2017]:[Searches: Mar 2018]])</f>
        <v>1187.5</v>
      </c>
      <c r="BL243" s="9">
        <f>AVERAGE(keyword_stats[[#This Row],[Searches: Apr 2018]:[Searches: Mar 2019]])</f>
        <v>1462.5</v>
      </c>
      <c r="BM243" s="9">
        <f>SUM(keyword_stats[[#This Row],[Searches: Apr 2018]:[Searches: Mar 2019]])</f>
        <v>17550</v>
      </c>
      <c r="BN243" s="9">
        <f>keyword_stats[[#This Row],[R1]]-keyword_stats[[#This Row],[R4]]</f>
        <v>1125</v>
      </c>
      <c r="BO243" s="9" t="str">
        <f>INDEX('keyword-forecasts'!G:K,MATCH(keyword_stats[[#This Row],[Keyword]],'keyword-forecasts'!K:K,0),1)</f>
        <v>Hm Kurtki</v>
      </c>
    </row>
    <row r="244" spans="1:67" x14ac:dyDescent="0.25">
      <c r="A244" t="s">
        <v>358</v>
      </c>
      <c r="B244" t="s">
        <v>15</v>
      </c>
      <c r="D244" s="8">
        <v>390</v>
      </c>
      <c r="E244" t="s">
        <v>18</v>
      </c>
      <c r="F244">
        <v>32</v>
      </c>
      <c r="G244">
        <v>0.24</v>
      </c>
      <c r="H244">
        <v>1.23</v>
      </c>
      <c r="M244">
        <v>40</v>
      </c>
      <c r="N244">
        <v>40</v>
      </c>
      <c r="O244">
        <v>50</v>
      </c>
      <c r="P244">
        <v>70</v>
      </c>
      <c r="Q244">
        <v>70</v>
      </c>
      <c r="R244">
        <v>70</v>
      </c>
      <c r="S244">
        <v>110</v>
      </c>
      <c r="T244">
        <v>140</v>
      </c>
      <c r="U244">
        <v>210</v>
      </c>
      <c r="V244">
        <v>140</v>
      </c>
      <c r="W244">
        <v>140</v>
      </c>
      <c r="X244">
        <v>140</v>
      </c>
      <c r="Y244">
        <v>140</v>
      </c>
      <c r="Z244">
        <v>140</v>
      </c>
      <c r="AA244">
        <v>170</v>
      </c>
      <c r="AB244">
        <v>140</v>
      </c>
      <c r="AC244">
        <v>170</v>
      </c>
      <c r="AD244">
        <v>110</v>
      </c>
      <c r="AE244">
        <v>110</v>
      </c>
      <c r="AF244">
        <v>140</v>
      </c>
      <c r="AG244">
        <v>260</v>
      </c>
      <c r="AH244">
        <v>210</v>
      </c>
      <c r="AI244">
        <v>140</v>
      </c>
      <c r="AJ244">
        <v>170</v>
      </c>
      <c r="AK244">
        <v>140</v>
      </c>
      <c r="AL244">
        <v>210</v>
      </c>
      <c r="AM244">
        <v>210</v>
      </c>
      <c r="AN244">
        <v>260</v>
      </c>
      <c r="AO244">
        <v>210</v>
      </c>
      <c r="AP244">
        <v>210</v>
      </c>
      <c r="AQ244">
        <v>210</v>
      </c>
      <c r="AR244">
        <v>260</v>
      </c>
      <c r="AS244">
        <v>320</v>
      </c>
      <c r="AT244">
        <v>260</v>
      </c>
      <c r="AU244">
        <v>210</v>
      </c>
      <c r="AV244">
        <v>210</v>
      </c>
      <c r="AW244">
        <v>260</v>
      </c>
      <c r="AX244">
        <v>320</v>
      </c>
      <c r="AY244">
        <v>390</v>
      </c>
      <c r="AZ244">
        <v>320</v>
      </c>
      <c r="BA244">
        <v>390</v>
      </c>
      <c r="BB244">
        <v>320</v>
      </c>
      <c r="BC244">
        <v>320</v>
      </c>
      <c r="BD244">
        <v>390</v>
      </c>
      <c r="BE244">
        <v>480</v>
      </c>
      <c r="BF244">
        <v>390</v>
      </c>
      <c r="BG244">
        <v>320</v>
      </c>
      <c r="BH244">
        <v>390</v>
      </c>
      <c r="BI244" s="9">
        <f>AVERAGE(keyword_stats[[#This Row],[Searches: Apr 2015]:[Searches: Mar 2016]])</f>
        <v>101.66666666666667</v>
      </c>
      <c r="BJ244" s="9">
        <f>AVERAGE(keyword_stats[[#This Row],[Searches: Apr 2016]:[Searches: Mar 2017]])</f>
        <v>158.33333333333334</v>
      </c>
      <c r="BK244" s="9">
        <f>AVERAGE(keyword_stats[[#This Row],[Searches: Apr 2017]:[Searches: Mar 2018]])</f>
        <v>225.83333333333334</v>
      </c>
      <c r="BL244" s="9">
        <f>AVERAGE(keyword_stats[[#This Row],[Searches: Apr 2018]:[Searches: Mar 2019]])</f>
        <v>357.5</v>
      </c>
      <c r="BM244" s="9">
        <f>SUM(keyword_stats[[#This Row],[Searches: Apr 2018]:[Searches: Mar 2019]])</f>
        <v>4290</v>
      </c>
      <c r="BN244" s="9">
        <f>keyword_stats[[#This Row],[R1]]-keyword_stats[[#This Row],[R4]]</f>
        <v>255.83333333333331</v>
      </c>
      <c r="BO244" s="9" t="str">
        <f>INDEX('keyword-forecasts'!G:K,MATCH(keyword_stats[[#This Row],[Keyword]],'keyword-forecasts'!K:K,0),1)</f>
        <v>Hm</v>
      </c>
    </row>
    <row r="245" spans="1:67" x14ac:dyDescent="0.25">
      <c r="A245" t="s">
        <v>359</v>
      </c>
      <c r="B245" t="s">
        <v>15</v>
      </c>
      <c r="D245" s="8">
        <v>140</v>
      </c>
      <c r="E245" t="s">
        <v>16</v>
      </c>
      <c r="F245">
        <v>65</v>
      </c>
      <c r="G245">
        <v>0.13</v>
      </c>
      <c r="H245">
        <v>0.31</v>
      </c>
      <c r="M245">
        <v>20</v>
      </c>
      <c r="N245">
        <v>10</v>
      </c>
      <c r="O245">
        <v>10</v>
      </c>
      <c r="P245">
        <v>10</v>
      </c>
      <c r="Q245">
        <v>10</v>
      </c>
      <c r="R245">
        <v>10</v>
      </c>
      <c r="S245">
        <v>30</v>
      </c>
      <c r="T245">
        <v>30</v>
      </c>
      <c r="U245">
        <v>40</v>
      </c>
      <c r="V245">
        <v>40</v>
      </c>
      <c r="W245">
        <v>40</v>
      </c>
      <c r="X245">
        <v>30</v>
      </c>
      <c r="Y245">
        <v>20</v>
      </c>
      <c r="Z245">
        <v>20</v>
      </c>
      <c r="AA245">
        <v>10</v>
      </c>
      <c r="AB245">
        <v>40</v>
      </c>
      <c r="AC245">
        <v>90</v>
      </c>
      <c r="AD245">
        <v>40</v>
      </c>
      <c r="AE245">
        <v>50</v>
      </c>
      <c r="AF245">
        <v>110</v>
      </c>
      <c r="AG245">
        <v>140</v>
      </c>
      <c r="AH245">
        <v>90</v>
      </c>
      <c r="AI245">
        <v>70</v>
      </c>
      <c r="AJ245">
        <v>50</v>
      </c>
      <c r="AK245">
        <v>70</v>
      </c>
      <c r="AL245">
        <v>50</v>
      </c>
      <c r="AM245">
        <v>40</v>
      </c>
      <c r="AN245">
        <v>90</v>
      </c>
      <c r="AO245">
        <v>90</v>
      </c>
      <c r="AP245">
        <v>90</v>
      </c>
      <c r="AQ245">
        <v>70</v>
      </c>
      <c r="AR245">
        <v>40</v>
      </c>
      <c r="AS245">
        <v>110</v>
      </c>
      <c r="AT245">
        <v>140</v>
      </c>
      <c r="AU245">
        <v>140</v>
      </c>
      <c r="AV245">
        <v>110</v>
      </c>
      <c r="AW245">
        <v>50</v>
      </c>
      <c r="AX245">
        <v>70</v>
      </c>
      <c r="AY245">
        <v>90</v>
      </c>
      <c r="AZ245">
        <v>170</v>
      </c>
      <c r="BA245">
        <v>110</v>
      </c>
      <c r="BB245">
        <v>140</v>
      </c>
      <c r="BC245">
        <v>140</v>
      </c>
      <c r="BD245">
        <v>210</v>
      </c>
      <c r="BE245">
        <v>170</v>
      </c>
      <c r="BF245">
        <v>170</v>
      </c>
      <c r="BG245">
        <v>210</v>
      </c>
      <c r="BH245">
        <v>140</v>
      </c>
      <c r="BI245" s="9">
        <f>AVERAGE(keyword_stats[[#This Row],[Searches: Apr 2015]:[Searches: Mar 2016]])</f>
        <v>23.333333333333332</v>
      </c>
      <c r="BJ245" s="9">
        <f>AVERAGE(keyword_stats[[#This Row],[Searches: Apr 2016]:[Searches: Mar 2017]])</f>
        <v>60.833333333333336</v>
      </c>
      <c r="BK245" s="9">
        <f>AVERAGE(keyword_stats[[#This Row],[Searches: Apr 2017]:[Searches: Mar 2018]])</f>
        <v>86.666666666666671</v>
      </c>
      <c r="BL245" s="9">
        <f>AVERAGE(keyword_stats[[#This Row],[Searches: Apr 2018]:[Searches: Mar 2019]])</f>
        <v>139.16666666666666</v>
      </c>
      <c r="BM245" s="9">
        <f>SUM(keyword_stats[[#This Row],[Searches: Apr 2018]:[Searches: Mar 2019]])</f>
        <v>1670</v>
      </c>
      <c r="BN245" s="9">
        <f>keyword_stats[[#This Row],[R1]]-keyword_stats[[#This Row],[R4]]</f>
        <v>115.83333333333333</v>
      </c>
      <c r="BO245" s="9" t="str">
        <f>INDEX('keyword-forecasts'!G:K,MATCH(keyword_stats[[#This Row],[Keyword]],'keyword-forecasts'!K:K,0),1)</f>
        <v>Damskie Hm</v>
      </c>
    </row>
    <row r="246" spans="1:67" x14ac:dyDescent="0.25">
      <c r="A246" t="s">
        <v>360</v>
      </c>
      <c r="B246" t="s">
        <v>15</v>
      </c>
      <c r="D246" s="8">
        <v>1300</v>
      </c>
      <c r="E246" t="s">
        <v>16</v>
      </c>
      <c r="F246">
        <v>47</v>
      </c>
      <c r="G246">
        <v>0.18</v>
      </c>
      <c r="H246">
        <v>1.08</v>
      </c>
      <c r="M246">
        <v>720</v>
      </c>
      <c r="N246">
        <v>590</v>
      </c>
      <c r="O246">
        <v>480</v>
      </c>
      <c r="P246">
        <v>320</v>
      </c>
      <c r="Q246">
        <v>320</v>
      </c>
      <c r="R246">
        <v>480</v>
      </c>
      <c r="S246">
        <v>480</v>
      </c>
      <c r="T246">
        <v>480</v>
      </c>
      <c r="U246">
        <v>720</v>
      </c>
      <c r="V246">
        <v>590</v>
      </c>
      <c r="W246">
        <v>590</v>
      </c>
      <c r="X246">
        <v>720</v>
      </c>
      <c r="Y246">
        <v>880</v>
      </c>
      <c r="Z246">
        <v>720</v>
      </c>
      <c r="AA246">
        <v>390</v>
      </c>
      <c r="AB246">
        <v>390</v>
      </c>
      <c r="AC246">
        <v>480</v>
      </c>
      <c r="AD246">
        <v>480</v>
      </c>
      <c r="AE246">
        <v>590</v>
      </c>
      <c r="AF246">
        <v>590</v>
      </c>
      <c r="AG246">
        <v>720</v>
      </c>
      <c r="AH246">
        <v>590</v>
      </c>
      <c r="AI246">
        <v>480</v>
      </c>
      <c r="AJ246">
        <v>880</v>
      </c>
      <c r="AK246">
        <v>1300</v>
      </c>
      <c r="AL246">
        <v>1300</v>
      </c>
      <c r="AM246">
        <v>590</v>
      </c>
      <c r="AN246">
        <v>480</v>
      </c>
      <c r="AO246">
        <v>590</v>
      </c>
      <c r="AP246">
        <v>880</v>
      </c>
      <c r="AQ246">
        <v>880</v>
      </c>
      <c r="AR246">
        <v>720</v>
      </c>
      <c r="AS246">
        <v>880</v>
      </c>
      <c r="AT246">
        <v>880</v>
      </c>
      <c r="AU246">
        <v>880</v>
      </c>
      <c r="AV246">
        <v>1000</v>
      </c>
      <c r="AW246">
        <v>1300</v>
      </c>
      <c r="AX246">
        <v>1000</v>
      </c>
      <c r="AY246">
        <v>720</v>
      </c>
      <c r="AZ246">
        <v>720</v>
      </c>
      <c r="BA246">
        <v>880</v>
      </c>
      <c r="BB246">
        <v>1300</v>
      </c>
      <c r="BC246">
        <v>1300</v>
      </c>
      <c r="BD246">
        <v>1300</v>
      </c>
      <c r="BE246">
        <v>1300</v>
      </c>
      <c r="BF246">
        <v>1300</v>
      </c>
      <c r="BG246">
        <v>1600</v>
      </c>
      <c r="BH246">
        <v>2400</v>
      </c>
      <c r="BI246" s="9">
        <f>AVERAGE(keyword_stats[[#This Row],[Searches: Apr 2015]:[Searches: Mar 2016]])</f>
        <v>540.83333333333337</v>
      </c>
      <c r="BJ246" s="9">
        <f>AVERAGE(keyword_stats[[#This Row],[Searches: Apr 2016]:[Searches: Mar 2017]])</f>
        <v>599.16666666666663</v>
      </c>
      <c r="BK246" s="9">
        <f>AVERAGE(keyword_stats[[#This Row],[Searches: Apr 2017]:[Searches: Mar 2018]])</f>
        <v>865</v>
      </c>
      <c r="BL246" s="9">
        <f>AVERAGE(keyword_stats[[#This Row],[Searches: Apr 2018]:[Searches: Mar 2019]])</f>
        <v>1260</v>
      </c>
      <c r="BM246" s="9">
        <f>SUM(keyword_stats[[#This Row],[Searches: Apr 2018]:[Searches: Mar 2019]])</f>
        <v>15120</v>
      </c>
      <c r="BN246" s="9">
        <f>keyword_stats[[#This Row],[R1]]-keyword_stats[[#This Row],[R4]]</f>
        <v>719.16666666666663</v>
      </c>
      <c r="BO246" s="9" t="str">
        <f>INDEX('keyword-forecasts'!G:K,MATCH(keyword_stats[[#This Row],[Keyword]],'keyword-forecasts'!K:K,0),1)</f>
        <v>Hm</v>
      </c>
    </row>
    <row r="247" spans="1:67" x14ac:dyDescent="0.25">
      <c r="A247" t="s">
        <v>361</v>
      </c>
      <c r="B247" t="s">
        <v>15</v>
      </c>
      <c r="D247" s="8">
        <v>260</v>
      </c>
      <c r="E247" t="s">
        <v>16</v>
      </c>
      <c r="F247">
        <v>60</v>
      </c>
      <c r="G247">
        <v>0.1</v>
      </c>
      <c r="H247">
        <v>0.32</v>
      </c>
      <c r="M247">
        <v>90</v>
      </c>
      <c r="N247">
        <v>70</v>
      </c>
      <c r="O247">
        <v>50</v>
      </c>
      <c r="P247">
        <v>40</v>
      </c>
      <c r="Q247">
        <v>70</v>
      </c>
      <c r="R247">
        <v>110</v>
      </c>
      <c r="S247">
        <v>110</v>
      </c>
      <c r="T247">
        <v>110</v>
      </c>
      <c r="U247">
        <v>140</v>
      </c>
      <c r="V247">
        <v>110</v>
      </c>
      <c r="W247">
        <v>140</v>
      </c>
      <c r="X247">
        <v>140</v>
      </c>
      <c r="Y247">
        <v>140</v>
      </c>
      <c r="Z247">
        <v>110</v>
      </c>
      <c r="AA247">
        <v>90</v>
      </c>
      <c r="AB247">
        <v>90</v>
      </c>
      <c r="AC247">
        <v>110</v>
      </c>
      <c r="AD247">
        <v>110</v>
      </c>
      <c r="AE247">
        <v>140</v>
      </c>
      <c r="AF247">
        <v>90</v>
      </c>
      <c r="AG247">
        <v>110</v>
      </c>
      <c r="AH247">
        <v>110</v>
      </c>
      <c r="AI247">
        <v>90</v>
      </c>
      <c r="AJ247">
        <v>90</v>
      </c>
      <c r="AK247">
        <v>110</v>
      </c>
      <c r="AL247">
        <v>140</v>
      </c>
      <c r="AM247">
        <v>140</v>
      </c>
      <c r="AN247">
        <v>70</v>
      </c>
      <c r="AO247">
        <v>110</v>
      </c>
      <c r="AP247">
        <v>260</v>
      </c>
      <c r="AQ247">
        <v>210</v>
      </c>
      <c r="AR247">
        <v>260</v>
      </c>
      <c r="AS247">
        <v>170</v>
      </c>
      <c r="AT247">
        <v>260</v>
      </c>
      <c r="AU247">
        <v>170</v>
      </c>
      <c r="AV247">
        <v>260</v>
      </c>
      <c r="AW247">
        <v>210</v>
      </c>
      <c r="AX247">
        <v>210</v>
      </c>
      <c r="AY247">
        <v>210</v>
      </c>
      <c r="AZ247">
        <v>210</v>
      </c>
      <c r="BA247">
        <v>260</v>
      </c>
      <c r="BB247">
        <v>320</v>
      </c>
      <c r="BC247">
        <v>260</v>
      </c>
      <c r="BD247">
        <v>320</v>
      </c>
      <c r="BE247">
        <v>260</v>
      </c>
      <c r="BF247">
        <v>260</v>
      </c>
      <c r="BG247">
        <v>210</v>
      </c>
      <c r="BH247">
        <v>210</v>
      </c>
      <c r="BI247" s="9">
        <f>AVERAGE(keyword_stats[[#This Row],[Searches: Apr 2015]:[Searches: Mar 2016]])</f>
        <v>98.333333333333329</v>
      </c>
      <c r="BJ247" s="9">
        <f>AVERAGE(keyword_stats[[#This Row],[Searches: Apr 2016]:[Searches: Mar 2017]])</f>
        <v>106.66666666666667</v>
      </c>
      <c r="BK247" s="9">
        <f>AVERAGE(keyword_stats[[#This Row],[Searches: Apr 2017]:[Searches: Mar 2018]])</f>
        <v>180</v>
      </c>
      <c r="BL247" s="9">
        <f>AVERAGE(keyword_stats[[#This Row],[Searches: Apr 2018]:[Searches: Mar 2019]])</f>
        <v>245</v>
      </c>
      <c r="BM247" s="9">
        <f>SUM(keyword_stats[[#This Row],[Searches: Apr 2018]:[Searches: Mar 2019]])</f>
        <v>2940</v>
      </c>
      <c r="BN247" s="9">
        <f>keyword_stats[[#This Row],[R1]]-keyword_stats[[#This Row],[R4]]</f>
        <v>146.66666666666669</v>
      </c>
      <c r="BO247" s="9" t="str">
        <f>INDEX('keyword-forecasts'!G:K,MATCH(keyword_stats[[#This Row],[Keyword]],'keyword-forecasts'!K:K,0),1)</f>
        <v>Damska</v>
      </c>
    </row>
    <row r="248" spans="1:67" x14ac:dyDescent="0.25">
      <c r="A248" t="s">
        <v>362</v>
      </c>
      <c r="B248" t="s">
        <v>15</v>
      </c>
      <c r="D248" s="8">
        <v>140</v>
      </c>
      <c r="E248" t="s">
        <v>16</v>
      </c>
      <c r="F248">
        <v>41</v>
      </c>
      <c r="G248">
        <v>0.1</v>
      </c>
      <c r="H248">
        <v>0.31</v>
      </c>
      <c r="M248">
        <v>210</v>
      </c>
      <c r="N248">
        <v>210</v>
      </c>
      <c r="O248">
        <v>170</v>
      </c>
      <c r="P248">
        <v>170</v>
      </c>
      <c r="Q248">
        <v>260</v>
      </c>
      <c r="R248">
        <v>170</v>
      </c>
      <c r="S248">
        <v>210</v>
      </c>
      <c r="T248">
        <v>210</v>
      </c>
      <c r="U248">
        <v>260</v>
      </c>
      <c r="V248">
        <v>170</v>
      </c>
      <c r="W248">
        <v>140</v>
      </c>
      <c r="X248">
        <v>140</v>
      </c>
      <c r="Y248">
        <v>170</v>
      </c>
      <c r="Z248">
        <v>140</v>
      </c>
      <c r="AA248">
        <v>140</v>
      </c>
      <c r="AB248">
        <v>140</v>
      </c>
      <c r="AC248">
        <v>170</v>
      </c>
      <c r="AD248">
        <v>170</v>
      </c>
      <c r="AE248">
        <v>170</v>
      </c>
      <c r="AF248">
        <v>170</v>
      </c>
      <c r="AG248">
        <v>260</v>
      </c>
      <c r="AH248">
        <v>170</v>
      </c>
      <c r="AI248">
        <v>110</v>
      </c>
      <c r="AJ248">
        <v>170</v>
      </c>
      <c r="AK248">
        <v>170</v>
      </c>
      <c r="AL248">
        <v>140</v>
      </c>
      <c r="AM248">
        <v>140</v>
      </c>
      <c r="AN248">
        <v>110</v>
      </c>
      <c r="AO248">
        <v>110</v>
      </c>
      <c r="AP248">
        <v>170</v>
      </c>
      <c r="AQ248">
        <v>210</v>
      </c>
      <c r="AR248">
        <v>210</v>
      </c>
      <c r="AS248">
        <v>170</v>
      </c>
      <c r="AT248">
        <v>90</v>
      </c>
      <c r="AU248">
        <v>110</v>
      </c>
      <c r="AV248">
        <v>140</v>
      </c>
      <c r="AW248">
        <v>110</v>
      </c>
      <c r="AX248">
        <v>90</v>
      </c>
      <c r="AY248">
        <v>110</v>
      </c>
      <c r="AZ248">
        <v>170</v>
      </c>
      <c r="BA248">
        <v>140</v>
      </c>
      <c r="BB248">
        <v>140</v>
      </c>
      <c r="BC248">
        <v>140</v>
      </c>
      <c r="BD248">
        <v>170</v>
      </c>
      <c r="BE248">
        <v>140</v>
      </c>
      <c r="BF248">
        <v>90</v>
      </c>
      <c r="BG248">
        <v>90</v>
      </c>
      <c r="BH248">
        <v>170</v>
      </c>
      <c r="BI248" s="9">
        <f>AVERAGE(keyword_stats[[#This Row],[Searches: Apr 2015]:[Searches: Mar 2016]])</f>
        <v>193.33333333333334</v>
      </c>
      <c r="BJ248" s="9">
        <f>AVERAGE(keyword_stats[[#This Row],[Searches: Apr 2016]:[Searches: Mar 2017]])</f>
        <v>165</v>
      </c>
      <c r="BK248" s="9">
        <f>AVERAGE(keyword_stats[[#This Row],[Searches: Apr 2017]:[Searches: Mar 2018]])</f>
        <v>147.5</v>
      </c>
      <c r="BL248" s="9">
        <f>AVERAGE(keyword_stats[[#This Row],[Searches: Apr 2018]:[Searches: Mar 2019]])</f>
        <v>130</v>
      </c>
      <c r="BM248" s="9">
        <f>SUM(keyword_stats[[#This Row],[Searches: Apr 2018]:[Searches: Mar 2019]])</f>
        <v>1560</v>
      </c>
      <c r="BN248" s="9">
        <f>keyword_stats[[#This Row],[R1]]-keyword_stats[[#This Row],[R4]]</f>
        <v>-63.333333333333343</v>
      </c>
      <c r="BO248" s="9" t="str">
        <f>INDEX('keyword-forecasts'!G:K,MATCH(keyword_stats[[#This Row],[Keyword]],'keyword-forecasts'!K:K,0),1)</f>
        <v>Hm</v>
      </c>
    </row>
    <row r="249" spans="1:67" x14ac:dyDescent="0.25">
      <c r="A249" t="s">
        <v>363</v>
      </c>
      <c r="B249" t="s">
        <v>15</v>
      </c>
      <c r="D249" s="8">
        <v>880</v>
      </c>
      <c r="E249" t="s">
        <v>18</v>
      </c>
      <c r="F249">
        <v>3</v>
      </c>
      <c r="G249">
        <v>1.22</v>
      </c>
      <c r="H249">
        <v>4.2300000000000004</v>
      </c>
      <c r="M249">
        <v>1900</v>
      </c>
      <c r="N249">
        <v>1300</v>
      </c>
      <c r="O249">
        <v>1000</v>
      </c>
      <c r="P249">
        <v>880</v>
      </c>
      <c r="Q249">
        <v>880</v>
      </c>
      <c r="R249">
        <v>880</v>
      </c>
      <c r="S249">
        <v>880</v>
      </c>
      <c r="T249">
        <v>1300</v>
      </c>
      <c r="U249">
        <v>1000</v>
      </c>
      <c r="V249">
        <v>1000</v>
      </c>
      <c r="W249">
        <v>880</v>
      </c>
      <c r="X249">
        <v>1000</v>
      </c>
      <c r="Y249">
        <v>1000</v>
      </c>
      <c r="Z249">
        <v>880</v>
      </c>
      <c r="AA249">
        <v>880</v>
      </c>
      <c r="AB249">
        <v>880</v>
      </c>
      <c r="AC249">
        <v>880</v>
      </c>
      <c r="AD249">
        <v>720</v>
      </c>
      <c r="AE249">
        <v>880</v>
      </c>
      <c r="AF249">
        <v>880</v>
      </c>
      <c r="AG249">
        <v>880</v>
      </c>
      <c r="AH249">
        <v>720</v>
      </c>
      <c r="AI249">
        <v>720</v>
      </c>
      <c r="AJ249">
        <v>880</v>
      </c>
      <c r="AK249">
        <v>720</v>
      </c>
      <c r="AL249">
        <v>880</v>
      </c>
      <c r="AM249">
        <v>720</v>
      </c>
      <c r="AN249">
        <v>720</v>
      </c>
      <c r="AO249">
        <v>480</v>
      </c>
      <c r="AP249">
        <v>720</v>
      </c>
      <c r="AQ249">
        <v>720</v>
      </c>
      <c r="AR249">
        <v>880</v>
      </c>
      <c r="AS249">
        <v>720</v>
      </c>
      <c r="AT249">
        <v>880</v>
      </c>
      <c r="AU249">
        <v>590</v>
      </c>
      <c r="AV249">
        <v>1000</v>
      </c>
      <c r="AW249">
        <v>1300</v>
      </c>
      <c r="AX249">
        <v>1900</v>
      </c>
      <c r="AY249">
        <v>720</v>
      </c>
      <c r="AZ249">
        <v>720</v>
      </c>
      <c r="BA249">
        <v>1000</v>
      </c>
      <c r="BB249">
        <v>720</v>
      </c>
      <c r="BC249">
        <v>880</v>
      </c>
      <c r="BD249">
        <v>1000</v>
      </c>
      <c r="BE249">
        <v>880</v>
      </c>
      <c r="BF249">
        <v>720</v>
      </c>
      <c r="BG249">
        <v>480</v>
      </c>
      <c r="BH249">
        <v>720</v>
      </c>
      <c r="BI249" s="9">
        <f>AVERAGE(keyword_stats[[#This Row],[Searches: Apr 2015]:[Searches: Mar 2016]])</f>
        <v>1075</v>
      </c>
      <c r="BJ249" s="9">
        <f>AVERAGE(keyword_stats[[#This Row],[Searches: Apr 2016]:[Searches: Mar 2017]])</f>
        <v>850</v>
      </c>
      <c r="BK249" s="9">
        <f>AVERAGE(keyword_stats[[#This Row],[Searches: Apr 2017]:[Searches: Mar 2018]])</f>
        <v>752.5</v>
      </c>
      <c r="BL249" s="9">
        <f>AVERAGE(keyword_stats[[#This Row],[Searches: Apr 2018]:[Searches: Mar 2019]])</f>
        <v>920</v>
      </c>
      <c r="BM249" s="9">
        <f>SUM(keyword_stats[[#This Row],[Searches: Apr 2018]:[Searches: Mar 2019]])</f>
        <v>11040</v>
      </c>
      <c r="BN249" s="9">
        <f>keyword_stats[[#This Row],[R1]]-keyword_stats[[#This Row],[R4]]</f>
        <v>-155</v>
      </c>
      <c r="BO249" s="9" t="str">
        <f>INDEX('keyword-forecasts'!G:K,MATCH(keyword_stats[[#This Row],[Keyword]],'keyword-forecasts'!K:K,0),1)</f>
        <v>Hm</v>
      </c>
    </row>
    <row r="250" spans="1:67" x14ac:dyDescent="0.25">
      <c r="A250" t="s">
        <v>364</v>
      </c>
      <c r="B250" t="s">
        <v>15</v>
      </c>
      <c r="D250" s="8">
        <v>74000</v>
      </c>
      <c r="E250" t="s">
        <v>18</v>
      </c>
      <c r="F250">
        <v>2</v>
      </c>
      <c r="G250">
        <v>0.16</v>
      </c>
      <c r="H250">
        <v>2.0499999999999998</v>
      </c>
      <c r="M250">
        <v>74000</v>
      </c>
      <c r="N250">
        <v>90500</v>
      </c>
      <c r="O250">
        <v>49500</v>
      </c>
      <c r="P250">
        <v>40500</v>
      </c>
      <c r="Q250">
        <v>40500</v>
      </c>
      <c r="R250">
        <v>49500</v>
      </c>
      <c r="S250">
        <v>49500</v>
      </c>
      <c r="T250">
        <v>49500</v>
      </c>
      <c r="U250">
        <v>40500</v>
      </c>
      <c r="V250">
        <v>40500</v>
      </c>
      <c r="W250">
        <v>40500</v>
      </c>
      <c r="X250">
        <v>40500</v>
      </c>
      <c r="Y250">
        <v>40500</v>
      </c>
      <c r="Z250">
        <v>33100</v>
      </c>
      <c r="AA250">
        <v>33100</v>
      </c>
      <c r="AB250">
        <v>33100</v>
      </c>
      <c r="AC250">
        <v>27100</v>
      </c>
      <c r="AD250">
        <v>33100</v>
      </c>
      <c r="AE250">
        <v>33100</v>
      </c>
      <c r="AF250">
        <v>40500</v>
      </c>
      <c r="AG250">
        <v>40500</v>
      </c>
      <c r="AH250">
        <v>27100</v>
      </c>
      <c r="AI250">
        <v>27100</v>
      </c>
      <c r="AJ250">
        <v>33100</v>
      </c>
      <c r="AK250">
        <v>33100</v>
      </c>
      <c r="AL250">
        <v>33100</v>
      </c>
      <c r="AM250">
        <v>27100</v>
      </c>
      <c r="AN250">
        <v>27100</v>
      </c>
      <c r="AO250">
        <v>22200</v>
      </c>
      <c r="AP250">
        <v>27100</v>
      </c>
      <c r="AQ250">
        <v>135000</v>
      </c>
      <c r="AR250">
        <v>135000</v>
      </c>
      <c r="AS250">
        <v>135000</v>
      </c>
      <c r="AT250">
        <v>135000</v>
      </c>
      <c r="AU250">
        <v>110000</v>
      </c>
      <c r="AV250">
        <v>135000</v>
      </c>
      <c r="AW250">
        <v>135000</v>
      </c>
      <c r="AX250">
        <v>135000</v>
      </c>
      <c r="AY250">
        <v>90500</v>
      </c>
      <c r="AZ250">
        <v>60500</v>
      </c>
      <c r="BA250">
        <v>60500</v>
      </c>
      <c r="BB250">
        <v>49500</v>
      </c>
      <c r="BC250">
        <v>49500</v>
      </c>
      <c r="BD250">
        <v>60500</v>
      </c>
      <c r="BE250">
        <v>49500</v>
      </c>
      <c r="BF250">
        <v>40500</v>
      </c>
      <c r="BG250">
        <v>33100</v>
      </c>
      <c r="BH250">
        <v>40500</v>
      </c>
      <c r="BI250" s="9">
        <f>AVERAGE(keyword_stats[[#This Row],[Searches: Apr 2015]:[Searches: Mar 2016]])</f>
        <v>50458.333333333336</v>
      </c>
      <c r="BJ250" s="9">
        <f>AVERAGE(keyword_stats[[#This Row],[Searches: Apr 2016]:[Searches: Mar 2017]])</f>
        <v>33450</v>
      </c>
      <c r="BK250" s="9">
        <f>AVERAGE(keyword_stats[[#This Row],[Searches: Apr 2017]:[Searches: Mar 2018]])</f>
        <v>79558.333333333328</v>
      </c>
      <c r="BL250" s="9">
        <f>AVERAGE(keyword_stats[[#This Row],[Searches: Apr 2018]:[Searches: Mar 2019]])</f>
        <v>67050</v>
      </c>
      <c r="BM250" s="9">
        <f>SUM(keyword_stats[[#This Row],[Searches: Apr 2018]:[Searches: Mar 2019]])</f>
        <v>804600</v>
      </c>
      <c r="BN250" s="9">
        <f>keyword_stats[[#This Row],[R1]]-keyword_stats[[#This Row],[R4]]</f>
        <v>16591.666666666664</v>
      </c>
      <c r="BO250" s="9" t="str">
        <f>INDEX('keyword-forecasts'!G:K,MATCH(keyword_stats[[#This Row],[Keyword]],'keyword-forecasts'!K:K,0),1)</f>
        <v>Hm</v>
      </c>
    </row>
    <row r="251" spans="1:67" x14ac:dyDescent="0.25">
      <c r="A251" t="s">
        <v>365</v>
      </c>
      <c r="B251" t="s">
        <v>15</v>
      </c>
      <c r="D251" s="8">
        <v>1000</v>
      </c>
      <c r="E251" t="s">
        <v>18</v>
      </c>
      <c r="F251">
        <v>2</v>
      </c>
      <c r="G251">
        <v>0.25</v>
      </c>
      <c r="H251">
        <v>2.0699999999999998</v>
      </c>
      <c r="M251">
        <v>720</v>
      </c>
      <c r="N251">
        <v>880</v>
      </c>
      <c r="O251">
        <v>590</v>
      </c>
      <c r="P251">
        <v>390</v>
      </c>
      <c r="Q251">
        <v>390</v>
      </c>
      <c r="R251">
        <v>390</v>
      </c>
      <c r="S251">
        <v>320</v>
      </c>
      <c r="T251">
        <v>480</v>
      </c>
      <c r="U251">
        <v>480</v>
      </c>
      <c r="V251">
        <v>390</v>
      </c>
      <c r="W251">
        <v>390</v>
      </c>
      <c r="X251">
        <v>390</v>
      </c>
      <c r="Y251">
        <v>480</v>
      </c>
      <c r="Z251">
        <v>390</v>
      </c>
      <c r="AA251">
        <v>390</v>
      </c>
      <c r="AB251">
        <v>480</v>
      </c>
      <c r="AC251">
        <v>320</v>
      </c>
      <c r="AD251">
        <v>390</v>
      </c>
      <c r="AE251">
        <v>390</v>
      </c>
      <c r="AF251">
        <v>480</v>
      </c>
      <c r="AG251">
        <v>590</v>
      </c>
      <c r="AH251">
        <v>480</v>
      </c>
      <c r="AI251">
        <v>320</v>
      </c>
      <c r="AJ251">
        <v>590</v>
      </c>
      <c r="AK251">
        <v>480</v>
      </c>
      <c r="AL251">
        <v>390</v>
      </c>
      <c r="AM251">
        <v>480</v>
      </c>
      <c r="AN251">
        <v>390</v>
      </c>
      <c r="AO251">
        <v>320</v>
      </c>
      <c r="AP251">
        <v>480</v>
      </c>
      <c r="AQ251">
        <v>480</v>
      </c>
      <c r="AR251">
        <v>590</v>
      </c>
      <c r="AS251">
        <v>590</v>
      </c>
      <c r="AT251">
        <v>720</v>
      </c>
      <c r="AU251">
        <v>720</v>
      </c>
      <c r="AV251">
        <v>1300</v>
      </c>
      <c r="AW251">
        <v>1300</v>
      </c>
      <c r="AX251">
        <v>1300</v>
      </c>
      <c r="AY251">
        <v>1900</v>
      </c>
      <c r="AZ251">
        <v>1300</v>
      </c>
      <c r="BA251">
        <v>1000</v>
      </c>
      <c r="BB251">
        <v>880</v>
      </c>
      <c r="BC251">
        <v>1000</v>
      </c>
      <c r="BD251">
        <v>1300</v>
      </c>
      <c r="BE251">
        <v>1000</v>
      </c>
      <c r="BF251">
        <v>720</v>
      </c>
      <c r="BG251">
        <v>480</v>
      </c>
      <c r="BH251">
        <v>480</v>
      </c>
      <c r="BI251" s="9">
        <f>AVERAGE(keyword_stats[[#This Row],[Searches: Apr 2015]:[Searches: Mar 2016]])</f>
        <v>484.16666666666669</v>
      </c>
      <c r="BJ251" s="9">
        <f>AVERAGE(keyword_stats[[#This Row],[Searches: Apr 2016]:[Searches: Mar 2017]])</f>
        <v>441.66666666666669</v>
      </c>
      <c r="BK251" s="9">
        <f>AVERAGE(keyword_stats[[#This Row],[Searches: Apr 2017]:[Searches: Mar 2018]])</f>
        <v>578.33333333333337</v>
      </c>
      <c r="BL251" s="9">
        <f>AVERAGE(keyword_stats[[#This Row],[Searches: Apr 2018]:[Searches: Mar 2019]])</f>
        <v>1055</v>
      </c>
      <c r="BM251" s="9">
        <f>SUM(keyword_stats[[#This Row],[Searches: Apr 2018]:[Searches: Mar 2019]])</f>
        <v>12660</v>
      </c>
      <c r="BN251" s="9">
        <f>keyword_stats[[#This Row],[R1]]-keyword_stats[[#This Row],[R4]]</f>
        <v>570.83333333333326</v>
      </c>
      <c r="BO251" s="9" t="str">
        <f>INDEX('keyword-forecasts'!G:K,MATCH(keyword_stats[[#This Row],[Keyword]],'keyword-forecasts'!K:K,0),1)</f>
        <v>Hm</v>
      </c>
    </row>
    <row r="252" spans="1:67" x14ac:dyDescent="0.25">
      <c r="A252" t="s">
        <v>366</v>
      </c>
      <c r="B252" t="s">
        <v>15</v>
      </c>
      <c r="D252" s="8">
        <v>18100</v>
      </c>
      <c r="E252" t="s">
        <v>18</v>
      </c>
      <c r="F252">
        <v>1</v>
      </c>
      <c r="G252">
        <v>0.16</v>
      </c>
      <c r="H252">
        <v>2.82</v>
      </c>
      <c r="M252">
        <v>12100</v>
      </c>
      <c r="N252">
        <v>9900</v>
      </c>
      <c r="O252">
        <v>12100</v>
      </c>
      <c r="P252">
        <v>12100</v>
      </c>
      <c r="Q252">
        <v>14800</v>
      </c>
      <c r="R252">
        <v>14800</v>
      </c>
      <c r="S252">
        <v>14800</v>
      </c>
      <c r="T252">
        <v>14800</v>
      </c>
      <c r="U252">
        <v>12100</v>
      </c>
      <c r="V252">
        <v>12100</v>
      </c>
      <c r="W252">
        <v>14800</v>
      </c>
      <c r="X252">
        <v>18100</v>
      </c>
      <c r="Y252">
        <v>14800</v>
      </c>
      <c r="Z252">
        <v>18100</v>
      </c>
      <c r="AA252">
        <v>18100</v>
      </c>
      <c r="AB252">
        <v>18100</v>
      </c>
      <c r="AC252">
        <v>18100</v>
      </c>
      <c r="AD252">
        <v>22200</v>
      </c>
      <c r="AE252">
        <v>18100</v>
      </c>
      <c r="AF252">
        <v>27100</v>
      </c>
      <c r="AG252">
        <v>27100</v>
      </c>
      <c r="AH252">
        <v>14800</v>
      </c>
      <c r="AI252">
        <v>12100</v>
      </c>
      <c r="AJ252">
        <v>18100</v>
      </c>
      <c r="AK252">
        <v>14800</v>
      </c>
      <c r="AL252">
        <v>14800</v>
      </c>
      <c r="AM252">
        <v>14800</v>
      </c>
      <c r="AN252">
        <v>14800</v>
      </c>
      <c r="AO252">
        <v>14800</v>
      </c>
      <c r="AP252">
        <v>18100</v>
      </c>
      <c r="AQ252">
        <v>18100</v>
      </c>
      <c r="AR252">
        <v>22200</v>
      </c>
      <c r="AS252">
        <v>22200</v>
      </c>
      <c r="AT252">
        <v>18100</v>
      </c>
      <c r="AU252">
        <v>14800</v>
      </c>
      <c r="AV252">
        <v>18100</v>
      </c>
      <c r="AW252">
        <v>18100</v>
      </c>
      <c r="AX252">
        <v>18100</v>
      </c>
      <c r="AY252">
        <v>14800</v>
      </c>
      <c r="AZ252">
        <v>14800</v>
      </c>
      <c r="BA252">
        <v>14800</v>
      </c>
      <c r="BB252">
        <v>18100</v>
      </c>
      <c r="BC252">
        <v>18100</v>
      </c>
      <c r="BD252">
        <v>27100</v>
      </c>
      <c r="BE252">
        <v>22200</v>
      </c>
      <c r="BF252">
        <v>18100</v>
      </c>
      <c r="BG252">
        <v>12100</v>
      </c>
      <c r="BH252">
        <v>14800</v>
      </c>
      <c r="BI252" s="9">
        <f>AVERAGE(keyword_stats[[#This Row],[Searches: Apr 2015]:[Searches: Mar 2016]])</f>
        <v>13541.666666666666</v>
      </c>
      <c r="BJ252" s="9">
        <f>AVERAGE(keyword_stats[[#This Row],[Searches: Apr 2016]:[Searches: Mar 2017]])</f>
        <v>18891.666666666668</v>
      </c>
      <c r="BK252" s="9">
        <f>AVERAGE(keyword_stats[[#This Row],[Searches: Apr 2017]:[Searches: Mar 2018]])</f>
        <v>17133.333333333332</v>
      </c>
      <c r="BL252" s="9">
        <f>AVERAGE(keyword_stats[[#This Row],[Searches: Apr 2018]:[Searches: Mar 2019]])</f>
        <v>17591.666666666668</v>
      </c>
      <c r="BM252" s="9">
        <f>SUM(keyword_stats[[#This Row],[Searches: Apr 2018]:[Searches: Mar 2019]])</f>
        <v>211100</v>
      </c>
      <c r="BN252" s="9">
        <f>keyword_stats[[#This Row],[R1]]-keyword_stats[[#This Row],[R4]]</f>
        <v>4050.0000000000018</v>
      </c>
      <c r="BO252" s="9" t="str">
        <f>INDEX('keyword-forecasts'!G:K,MATCH(keyword_stats[[#This Row],[Keyword]],'keyword-forecasts'!K:K,0),1)</f>
        <v>Hm</v>
      </c>
    </row>
    <row r="253" spans="1:67" x14ac:dyDescent="0.25">
      <c r="A253" t="s">
        <v>367</v>
      </c>
      <c r="B253" t="s">
        <v>15</v>
      </c>
      <c r="D253" s="8">
        <v>320</v>
      </c>
      <c r="E253" t="s">
        <v>18</v>
      </c>
      <c r="F253">
        <v>2</v>
      </c>
      <c r="G253">
        <v>0.99</v>
      </c>
      <c r="H253">
        <v>2.7</v>
      </c>
      <c r="M253">
        <v>480</v>
      </c>
      <c r="N253">
        <v>590</v>
      </c>
      <c r="O253">
        <v>590</v>
      </c>
      <c r="P253">
        <v>390</v>
      </c>
      <c r="Q253">
        <v>110</v>
      </c>
      <c r="R253">
        <v>140</v>
      </c>
      <c r="S253">
        <v>140</v>
      </c>
      <c r="T253">
        <v>170</v>
      </c>
      <c r="U253">
        <v>140</v>
      </c>
      <c r="V253">
        <v>170</v>
      </c>
      <c r="W253">
        <v>140</v>
      </c>
      <c r="X253">
        <v>140</v>
      </c>
      <c r="Y253">
        <v>140</v>
      </c>
      <c r="Z253">
        <v>140</v>
      </c>
      <c r="AA253">
        <v>140</v>
      </c>
      <c r="AB253">
        <v>260</v>
      </c>
      <c r="AC253">
        <v>210</v>
      </c>
      <c r="AD253">
        <v>210</v>
      </c>
      <c r="AE253">
        <v>260</v>
      </c>
      <c r="AF253">
        <v>590</v>
      </c>
      <c r="AG253">
        <v>390</v>
      </c>
      <c r="AH253">
        <v>170</v>
      </c>
      <c r="AI253">
        <v>170</v>
      </c>
      <c r="AJ253">
        <v>260</v>
      </c>
      <c r="AK253">
        <v>210</v>
      </c>
      <c r="AL253">
        <v>210</v>
      </c>
      <c r="AM253">
        <v>170</v>
      </c>
      <c r="AN253">
        <v>170</v>
      </c>
      <c r="AO253">
        <v>210</v>
      </c>
      <c r="AP253">
        <v>210</v>
      </c>
      <c r="AQ253">
        <v>320</v>
      </c>
      <c r="AR253">
        <v>320</v>
      </c>
      <c r="AS253">
        <v>480</v>
      </c>
      <c r="AT253">
        <v>320</v>
      </c>
      <c r="AU253">
        <v>260</v>
      </c>
      <c r="AV253">
        <v>320</v>
      </c>
      <c r="AW253">
        <v>390</v>
      </c>
      <c r="AX253">
        <v>390</v>
      </c>
      <c r="AY253">
        <v>320</v>
      </c>
      <c r="AZ253">
        <v>390</v>
      </c>
      <c r="BA253">
        <v>480</v>
      </c>
      <c r="BB253">
        <v>320</v>
      </c>
      <c r="BC253">
        <v>320</v>
      </c>
      <c r="BD253">
        <v>480</v>
      </c>
      <c r="BE253">
        <v>480</v>
      </c>
      <c r="BF253">
        <v>320</v>
      </c>
      <c r="BG253">
        <v>210</v>
      </c>
      <c r="BH253">
        <v>170</v>
      </c>
      <c r="BI253" s="9">
        <f>AVERAGE(keyword_stats[[#This Row],[Searches: Apr 2015]:[Searches: Mar 2016]])</f>
        <v>266.66666666666669</v>
      </c>
      <c r="BJ253" s="9">
        <f>AVERAGE(keyword_stats[[#This Row],[Searches: Apr 2016]:[Searches: Mar 2017]])</f>
        <v>245</v>
      </c>
      <c r="BK253" s="9">
        <f>AVERAGE(keyword_stats[[#This Row],[Searches: Apr 2017]:[Searches: Mar 2018]])</f>
        <v>266.66666666666669</v>
      </c>
      <c r="BL253" s="9">
        <f>AVERAGE(keyword_stats[[#This Row],[Searches: Apr 2018]:[Searches: Mar 2019]])</f>
        <v>355.83333333333331</v>
      </c>
      <c r="BM253" s="9">
        <f>SUM(keyword_stats[[#This Row],[Searches: Apr 2018]:[Searches: Mar 2019]])</f>
        <v>4270</v>
      </c>
      <c r="BN253" s="9">
        <f>keyword_stats[[#This Row],[R1]]-keyword_stats[[#This Row],[R4]]</f>
        <v>89.166666666666629</v>
      </c>
      <c r="BO253" s="9" t="str">
        <f>INDEX('keyword-forecasts'!G:K,MATCH(keyword_stats[[#This Row],[Keyword]],'keyword-forecasts'!K:K,0),1)</f>
        <v>Hm</v>
      </c>
    </row>
    <row r="254" spans="1:67" x14ac:dyDescent="0.25">
      <c r="A254" t="s">
        <v>368</v>
      </c>
      <c r="B254" t="s">
        <v>15</v>
      </c>
      <c r="D254" s="8">
        <v>720</v>
      </c>
      <c r="E254" t="s">
        <v>18</v>
      </c>
      <c r="F254">
        <v>17</v>
      </c>
      <c r="G254">
        <v>0.18</v>
      </c>
      <c r="H254">
        <v>0.61</v>
      </c>
      <c r="M254">
        <v>170</v>
      </c>
      <c r="N254">
        <v>260</v>
      </c>
      <c r="O254">
        <v>480</v>
      </c>
      <c r="P254">
        <v>320</v>
      </c>
      <c r="Q254">
        <v>170</v>
      </c>
      <c r="R254">
        <v>20</v>
      </c>
      <c r="S254">
        <v>10</v>
      </c>
      <c r="T254">
        <v>10</v>
      </c>
      <c r="U254">
        <v>20</v>
      </c>
      <c r="V254">
        <v>30</v>
      </c>
      <c r="W254">
        <v>40</v>
      </c>
      <c r="X254">
        <v>140</v>
      </c>
      <c r="Y254">
        <v>260</v>
      </c>
      <c r="Z254">
        <v>720</v>
      </c>
      <c r="AA254">
        <v>880</v>
      </c>
      <c r="AB254">
        <v>590</v>
      </c>
      <c r="AC254">
        <v>260</v>
      </c>
      <c r="AD254">
        <v>90</v>
      </c>
      <c r="AE254">
        <v>30</v>
      </c>
      <c r="AF254">
        <v>20</v>
      </c>
      <c r="AG254">
        <v>30</v>
      </c>
      <c r="AH254">
        <v>50</v>
      </c>
      <c r="AI254">
        <v>90</v>
      </c>
      <c r="AJ254">
        <v>170</v>
      </c>
      <c r="AK254">
        <v>320</v>
      </c>
      <c r="AL254">
        <v>1000</v>
      </c>
      <c r="AM254">
        <v>1600</v>
      </c>
      <c r="AN254">
        <v>880</v>
      </c>
      <c r="AO254">
        <v>390</v>
      </c>
      <c r="AP254">
        <v>70</v>
      </c>
      <c r="AQ254">
        <v>30</v>
      </c>
      <c r="AR254">
        <v>30</v>
      </c>
      <c r="AS254">
        <v>40</v>
      </c>
      <c r="AT254">
        <v>90</v>
      </c>
      <c r="AU254">
        <v>110</v>
      </c>
      <c r="AV254">
        <v>210</v>
      </c>
      <c r="AW254">
        <v>880</v>
      </c>
      <c r="AX254">
        <v>2400</v>
      </c>
      <c r="AY254">
        <v>2400</v>
      </c>
      <c r="AZ254">
        <v>1300</v>
      </c>
      <c r="BA254">
        <v>1000</v>
      </c>
      <c r="BB254">
        <v>210</v>
      </c>
      <c r="BC254">
        <v>50</v>
      </c>
      <c r="BD254">
        <v>70</v>
      </c>
      <c r="BE254">
        <v>90</v>
      </c>
      <c r="BF254">
        <v>140</v>
      </c>
      <c r="BG254">
        <v>170</v>
      </c>
      <c r="BH254">
        <v>390</v>
      </c>
      <c r="BI254" s="9">
        <f>AVERAGE(keyword_stats[[#This Row],[Searches: Apr 2015]:[Searches: Mar 2016]])</f>
        <v>139.16666666666666</v>
      </c>
      <c r="BJ254" s="9">
        <f>AVERAGE(keyword_stats[[#This Row],[Searches: Apr 2016]:[Searches: Mar 2017]])</f>
        <v>265.83333333333331</v>
      </c>
      <c r="BK254" s="9">
        <f>AVERAGE(keyword_stats[[#This Row],[Searches: Apr 2017]:[Searches: Mar 2018]])</f>
        <v>397.5</v>
      </c>
      <c r="BL254" s="9">
        <f>AVERAGE(keyword_stats[[#This Row],[Searches: Apr 2018]:[Searches: Mar 2019]])</f>
        <v>758.33333333333337</v>
      </c>
      <c r="BM254" s="9">
        <f>SUM(keyword_stats[[#This Row],[Searches: Apr 2018]:[Searches: Mar 2019]])</f>
        <v>9100</v>
      </c>
      <c r="BN254" s="9">
        <f>keyword_stats[[#This Row],[R1]]-keyword_stats[[#This Row],[R4]]</f>
        <v>619.16666666666674</v>
      </c>
      <c r="BO254" s="9" t="str">
        <f>INDEX('keyword-forecasts'!G:K,MATCH(keyword_stats[[#This Row],[Keyword]],'keyword-forecasts'!K:K,0),1)</f>
        <v>Hm</v>
      </c>
    </row>
    <row r="255" spans="1:67" x14ac:dyDescent="0.25">
      <c r="A255" t="s">
        <v>369</v>
      </c>
      <c r="B255" t="s">
        <v>15</v>
      </c>
      <c r="D255" s="8">
        <v>30</v>
      </c>
      <c r="E255" t="s">
        <v>17</v>
      </c>
      <c r="F255">
        <v>84</v>
      </c>
      <c r="G255">
        <v>0.12</v>
      </c>
      <c r="H255">
        <v>0.35</v>
      </c>
      <c r="M255">
        <v>50</v>
      </c>
      <c r="N255">
        <v>30</v>
      </c>
      <c r="O255">
        <v>90</v>
      </c>
      <c r="P255">
        <v>70</v>
      </c>
      <c r="Q255">
        <v>50</v>
      </c>
      <c r="R255">
        <v>30</v>
      </c>
      <c r="S255">
        <v>40</v>
      </c>
      <c r="T255">
        <v>30</v>
      </c>
      <c r="U255">
        <v>50</v>
      </c>
      <c r="V255">
        <v>50</v>
      </c>
      <c r="W255">
        <v>30</v>
      </c>
      <c r="X255">
        <v>20</v>
      </c>
      <c r="Y255">
        <v>40</v>
      </c>
      <c r="Z255">
        <v>70</v>
      </c>
      <c r="AA255">
        <v>30</v>
      </c>
      <c r="AB255">
        <v>20</v>
      </c>
      <c r="AC255">
        <v>10</v>
      </c>
      <c r="AD255">
        <v>10</v>
      </c>
      <c r="AE255">
        <v>20</v>
      </c>
      <c r="AF255">
        <v>30</v>
      </c>
      <c r="AG255">
        <v>30</v>
      </c>
      <c r="AH255">
        <v>30</v>
      </c>
      <c r="AI255">
        <v>20</v>
      </c>
      <c r="AJ255">
        <v>30</v>
      </c>
      <c r="AK255">
        <v>50</v>
      </c>
      <c r="AL255">
        <v>40</v>
      </c>
      <c r="AM255">
        <v>40</v>
      </c>
      <c r="AN255">
        <v>30</v>
      </c>
      <c r="AO255">
        <v>40</v>
      </c>
      <c r="AP255">
        <v>10</v>
      </c>
      <c r="AQ255">
        <v>10</v>
      </c>
      <c r="AR255">
        <v>40</v>
      </c>
      <c r="AS255">
        <v>50</v>
      </c>
      <c r="AT255">
        <v>50</v>
      </c>
      <c r="AU255">
        <v>50</v>
      </c>
      <c r="AV255">
        <v>50</v>
      </c>
      <c r="AW255">
        <v>50</v>
      </c>
      <c r="AX255">
        <v>40</v>
      </c>
      <c r="AY255">
        <v>50</v>
      </c>
      <c r="AZ255">
        <v>20</v>
      </c>
      <c r="BA255">
        <v>30</v>
      </c>
      <c r="BB255">
        <v>10</v>
      </c>
      <c r="BC255">
        <v>10</v>
      </c>
      <c r="BD255">
        <v>30</v>
      </c>
      <c r="BE255">
        <v>30</v>
      </c>
      <c r="BF255">
        <v>10</v>
      </c>
      <c r="BG255">
        <v>10</v>
      </c>
      <c r="BH255">
        <v>30</v>
      </c>
      <c r="BI255" s="9">
        <f>AVERAGE(keyword_stats[[#This Row],[Searches: Apr 2015]:[Searches: Mar 2016]])</f>
        <v>45</v>
      </c>
      <c r="BJ255" s="9">
        <f>AVERAGE(keyword_stats[[#This Row],[Searches: Apr 2016]:[Searches: Mar 2017]])</f>
        <v>28.333333333333332</v>
      </c>
      <c r="BK255" s="9">
        <f>AVERAGE(keyword_stats[[#This Row],[Searches: Apr 2017]:[Searches: Mar 2018]])</f>
        <v>38.333333333333336</v>
      </c>
      <c r="BL255" s="9">
        <f>AVERAGE(keyword_stats[[#This Row],[Searches: Apr 2018]:[Searches: Mar 2019]])</f>
        <v>26.666666666666668</v>
      </c>
      <c r="BM255" s="9">
        <f>SUM(keyword_stats[[#This Row],[Searches: Apr 2018]:[Searches: Mar 2019]])</f>
        <v>320</v>
      </c>
      <c r="BN255" s="9">
        <f>keyword_stats[[#This Row],[R1]]-keyword_stats[[#This Row],[R4]]</f>
        <v>-18.333333333333332</v>
      </c>
      <c r="BO255" s="9" t="str">
        <f>INDEX('keyword-forecasts'!G:K,MATCH(keyword_stats[[#This Row],[Keyword]],'keyword-forecasts'!K:K,0),1)</f>
        <v>Hm Sukienki</v>
      </c>
    </row>
    <row r="256" spans="1:67" x14ac:dyDescent="0.25">
      <c r="A256" t="s">
        <v>370</v>
      </c>
      <c r="B256" t="s">
        <v>15</v>
      </c>
      <c r="D256" s="8">
        <v>4400</v>
      </c>
      <c r="E256" t="s">
        <v>18</v>
      </c>
      <c r="F256">
        <v>31</v>
      </c>
      <c r="G256">
        <v>0.13</v>
      </c>
      <c r="H256">
        <v>0.61</v>
      </c>
      <c r="M256">
        <v>1600</v>
      </c>
      <c r="N256">
        <v>1300</v>
      </c>
      <c r="O256">
        <v>1300</v>
      </c>
      <c r="P256">
        <v>880</v>
      </c>
      <c r="Q256">
        <v>1300</v>
      </c>
      <c r="R256">
        <v>1600</v>
      </c>
      <c r="S256">
        <v>1900</v>
      </c>
      <c r="T256">
        <v>1600</v>
      </c>
      <c r="U256">
        <v>1600</v>
      </c>
      <c r="V256">
        <v>1600</v>
      </c>
      <c r="W256">
        <v>1600</v>
      </c>
      <c r="X256">
        <v>2400</v>
      </c>
      <c r="Y256">
        <v>2400</v>
      </c>
      <c r="Z256">
        <v>2400</v>
      </c>
      <c r="AA256">
        <v>1600</v>
      </c>
      <c r="AB256">
        <v>1600</v>
      </c>
      <c r="AC256">
        <v>1900</v>
      </c>
      <c r="AD256">
        <v>1900</v>
      </c>
      <c r="AE256">
        <v>2400</v>
      </c>
      <c r="AF256">
        <v>2400</v>
      </c>
      <c r="AG256">
        <v>2400</v>
      </c>
      <c r="AH256">
        <v>2400</v>
      </c>
      <c r="AI256">
        <v>2400</v>
      </c>
      <c r="AJ256">
        <v>3600</v>
      </c>
      <c r="AK256">
        <v>3600</v>
      </c>
      <c r="AL256">
        <v>3600</v>
      </c>
      <c r="AM256">
        <v>2400</v>
      </c>
      <c r="AN256">
        <v>1900</v>
      </c>
      <c r="AO256">
        <v>2400</v>
      </c>
      <c r="AP256">
        <v>2900</v>
      </c>
      <c r="AQ256">
        <v>3600</v>
      </c>
      <c r="AR256">
        <v>3600</v>
      </c>
      <c r="AS256">
        <v>2900</v>
      </c>
      <c r="AT256">
        <v>2900</v>
      </c>
      <c r="AU256">
        <v>2900</v>
      </c>
      <c r="AV256">
        <v>4400</v>
      </c>
      <c r="AW256">
        <v>4400</v>
      </c>
      <c r="AX256">
        <v>4400</v>
      </c>
      <c r="AY256">
        <v>3600</v>
      </c>
      <c r="AZ256">
        <v>2900</v>
      </c>
      <c r="BA256">
        <v>3600</v>
      </c>
      <c r="BB256">
        <v>4400</v>
      </c>
      <c r="BC256">
        <v>4400</v>
      </c>
      <c r="BD256">
        <v>4400</v>
      </c>
      <c r="BE256">
        <v>4400</v>
      </c>
      <c r="BF256">
        <v>3600</v>
      </c>
      <c r="BG256">
        <v>3600</v>
      </c>
      <c r="BH256">
        <v>5400</v>
      </c>
      <c r="BI256" s="9">
        <f>AVERAGE(keyword_stats[[#This Row],[Searches: Apr 2015]:[Searches: Mar 2016]])</f>
        <v>1556.6666666666667</v>
      </c>
      <c r="BJ256" s="9">
        <f>AVERAGE(keyword_stats[[#This Row],[Searches: Apr 2016]:[Searches: Mar 2017]])</f>
        <v>2283.3333333333335</v>
      </c>
      <c r="BK256" s="9">
        <f>AVERAGE(keyword_stats[[#This Row],[Searches: Apr 2017]:[Searches: Mar 2018]])</f>
        <v>3091.6666666666665</v>
      </c>
      <c r="BL256" s="9">
        <f>AVERAGE(keyword_stats[[#This Row],[Searches: Apr 2018]:[Searches: Mar 2019]])</f>
        <v>4091.6666666666665</v>
      </c>
      <c r="BM256" s="9">
        <f>SUM(keyword_stats[[#This Row],[Searches: Apr 2018]:[Searches: Mar 2019]])</f>
        <v>49100</v>
      </c>
      <c r="BN256" s="9">
        <f>keyword_stats[[#This Row],[R1]]-keyword_stats[[#This Row],[R4]]</f>
        <v>2535</v>
      </c>
      <c r="BO256" s="9" t="str">
        <f>INDEX('keyword-forecasts'!G:K,MATCH(keyword_stats[[#This Row],[Keyword]],'keyword-forecasts'!K:K,0),1)</f>
        <v>Hm</v>
      </c>
    </row>
    <row r="257" spans="1:67" x14ac:dyDescent="0.25">
      <c r="A257" t="s">
        <v>371</v>
      </c>
      <c r="B257" t="s">
        <v>15</v>
      </c>
      <c r="D257" s="8">
        <v>480</v>
      </c>
      <c r="E257" t="s">
        <v>18</v>
      </c>
      <c r="F257">
        <v>7</v>
      </c>
      <c r="G257">
        <v>0.16</v>
      </c>
      <c r="H257">
        <v>1.43</v>
      </c>
      <c r="M257">
        <v>50</v>
      </c>
      <c r="N257">
        <v>140</v>
      </c>
      <c r="O257">
        <v>260</v>
      </c>
      <c r="P257">
        <v>210</v>
      </c>
      <c r="Q257">
        <v>70</v>
      </c>
      <c r="R257">
        <v>10</v>
      </c>
      <c r="S257">
        <v>110</v>
      </c>
      <c r="T257">
        <v>50</v>
      </c>
      <c r="U257">
        <v>70</v>
      </c>
      <c r="V257">
        <v>140</v>
      </c>
      <c r="W257">
        <v>50</v>
      </c>
      <c r="X257">
        <v>40</v>
      </c>
      <c r="Y257">
        <v>140</v>
      </c>
      <c r="Z257">
        <v>390</v>
      </c>
      <c r="AA257">
        <v>590</v>
      </c>
      <c r="AB257">
        <v>320</v>
      </c>
      <c r="AC257">
        <v>90</v>
      </c>
      <c r="AD257">
        <v>30</v>
      </c>
      <c r="AE257">
        <v>90</v>
      </c>
      <c r="AF257">
        <v>70</v>
      </c>
      <c r="AG257">
        <v>90</v>
      </c>
      <c r="AH257">
        <v>210</v>
      </c>
      <c r="AI257">
        <v>210</v>
      </c>
      <c r="AJ257">
        <v>260</v>
      </c>
      <c r="AK257">
        <v>320</v>
      </c>
      <c r="AL257">
        <v>1000</v>
      </c>
      <c r="AM257">
        <v>1600</v>
      </c>
      <c r="AN257">
        <v>1000</v>
      </c>
      <c r="AO257">
        <v>210</v>
      </c>
      <c r="AP257">
        <v>70</v>
      </c>
      <c r="AQ257">
        <v>90</v>
      </c>
      <c r="AR257">
        <v>90</v>
      </c>
      <c r="AS257">
        <v>90</v>
      </c>
      <c r="AT257">
        <v>320</v>
      </c>
      <c r="AU257">
        <v>260</v>
      </c>
      <c r="AV257">
        <v>110</v>
      </c>
      <c r="AW257">
        <v>260</v>
      </c>
      <c r="AX257">
        <v>720</v>
      </c>
      <c r="AY257">
        <v>1000</v>
      </c>
      <c r="AZ257">
        <v>880</v>
      </c>
      <c r="BA257">
        <v>390</v>
      </c>
      <c r="BB257">
        <v>90</v>
      </c>
      <c r="BC257">
        <v>110</v>
      </c>
      <c r="BD257">
        <v>140</v>
      </c>
      <c r="BE257">
        <v>110</v>
      </c>
      <c r="BF257">
        <v>590</v>
      </c>
      <c r="BG257">
        <v>480</v>
      </c>
      <c r="BH257">
        <v>590</v>
      </c>
      <c r="BI257" s="9">
        <f>AVERAGE(keyword_stats[[#This Row],[Searches: Apr 2015]:[Searches: Mar 2016]])</f>
        <v>100</v>
      </c>
      <c r="BJ257" s="9">
        <f>AVERAGE(keyword_stats[[#This Row],[Searches: Apr 2016]:[Searches: Mar 2017]])</f>
        <v>207.5</v>
      </c>
      <c r="BK257" s="9">
        <f>AVERAGE(keyword_stats[[#This Row],[Searches: Apr 2017]:[Searches: Mar 2018]])</f>
        <v>430</v>
      </c>
      <c r="BL257" s="9">
        <f>AVERAGE(keyword_stats[[#This Row],[Searches: Apr 2018]:[Searches: Mar 2019]])</f>
        <v>446.66666666666669</v>
      </c>
      <c r="BM257" s="9">
        <f>SUM(keyword_stats[[#This Row],[Searches: Apr 2018]:[Searches: Mar 2019]])</f>
        <v>5360</v>
      </c>
      <c r="BN257" s="9">
        <f>keyword_stats[[#This Row],[R1]]-keyword_stats[[#This Row],[R4]]</f>
        <v>346.66666666666669</v>
      </c>
      <c r="BO257" s="9" t="str">
        <f>INDEX('keyword-forecasts'!G:K,MATCH(keyword_stats[[#This Row],[Keyword]],'keyword-forecasts'!K:K,0),1)</f>
        <v>Hm Stroje</v>
      </c>
    </row>
    <row r="258" spans="1:67" x14ac:dyDescent="0.25">
      <c r="A258" t="s">
        <v>372</v>
      </c>
      <c r="B258" t="s">
        <v>15</v>
      </c>
      <c r="D258" s="8">
        <v>5400</v>
      </c>
      <c r="E258" t="s">
        <v>16</v>
      </c>
      <c r="F258">
        <v>38</v>
      </c>
      <c r="G258">
        <v>0.14000000000000001</v>
      </c>
      <c r="H258">
        <v>1.01</v>
      </c>
      <c r="M258">
        <v>1300</v>
      </c>
      <c r="N258">
        <v>2400</v>
      </c>
      <c r="O258">
        <v>2900</v>
      </c>
      <c r="P258">
        <v>2900</v>
      </c>
      <c r="Q258">
        <v>1300</v>
      </c>
      <c r="R258">
        <v>210</v>
      </c>
      <c r="S258">
        <v>110</v>
      </c>
      <c r="T258">
        <v>170</v>
      </c>
      <c r="U258">
        <v>140</v>
      </c>
      <c r="V258">
        <v>480</v>
      </c>
      <c r="W258">
        <v>590</v>
      </c>
      <c r="X258">
        <v>720</v>
      </c>
      <c r="Y258">
        <v>1900</v>
      </c>
      <c r="Z258">
        <v>4400</v>
      </c>
      <c r="AA258">
        <v>5400</v>
      </c>
      <c r="AB258">
        <v>5400</v>
      </c>
      <c r="AC258">
        <v>1900</v>
      </c>
      <c r="AD258">
        <v>480</v>
      </c>
      <c r="AE258">
        <v>260</v>
      </c>
      <c r="AF258">
        <v>320</v>
      </c>
      <c r="AG258">
        <v>260</v>
      </c>
      <c r="AH258">
        <v>720</v>
      </c>
      <c r="AI258">
        <v>880</v>
      </c>
      <c r="AJ258">
        <v>1600</v>
      </c>
      <c r="AK258">
        <v>2900</v>
      </c>
      <c r="AL258">
        <v>5400</v>
      </c>
      <c r="AM258">
        <v>8100</v>
      </c>
      <c r="AN258">
        <v>8100</v>
      </c>
      <c r="AO258">
        <v>3600</v>
      </c>
      <c r="AP258">
        <v>720</v>
      </c>
      <c r="AQ258">
        <v>480</v>
      </c>
      <c r="AR258">
        <v>480</v>
      </c>
      <c r="AS258">
        <v>320</v>
      </c>
      <c r="AT258">
        <v>1300</v>
      </c>
      <c r="AU258">
        <v>1600</v>
      </c>
      <c r="AV258">
        <v>2900</v>
      </c>
      <c r="AW258">
        <v>4400</v>
      </c>
      <c r="AX258">
        <v>9900</v>
      </c>
      <c r="AY258">
        <v>14800</v>
      </c>
      <c r="AZ258">
        <v>14800</v>
      </c>
      <c r="BA258">
        <v>6600</v>
      </c>
      <c r="BB258">
        <v>1600</v>
      </c>
      <c r="BC258">
        <v>720</v>
      </c>
      <c r="BD258">
        <v>720</v>
      </c>
      <c r="BE258">
        <v>720</v>
      </c>
      <c r="BF258">
        <v>1900</v>
      </c>
      <c r="BG258">
        <v>2400</v>
      </c>
      <c r="BH258">
        <v>2900</v>
      </c>
      <c r="BI258" s="9">
        <f>AVERAGE(keyword_stats[[#This Row],[Searches: Apr 2015]:[Searches: Mar 2016]])</f>
        <v>1101.6666666666667</v>
      </c>
      <c r="BJ258" s="9">
        <f>AVERAGE(keyword_stats[[#This Row],[Searches: Apr 2016]:[Searches: Mar 2017]])</f>
        <v>1960</v>
      </c>
      <c r="BK258" s="9">
        <f>AVERAGE(keyword_stats[[#This Row],[Searches: Apr 2017]:[Searches: Mar 2018]])</f>
        <v>2991.6666666666665</v>
      </c>
      <c r="BL258" s="9">
        <f>AVERAGE(keyword_stats[[#This Row],[Searches: Apr 2018]:[Searches: Mar 2019]])</f>
        <v>5121.666666666667</v>
      </c>
      <c r="BM258" s="9">
        <f>SUM(keyword_stats[[#This Row],[Searches: Apr 2018]:[Searches: Mar 2019]])</f>
        <v>61460</v>
      </c>
      <c r="BN258" s="9">
        <f>keyword_stats[[#This Row],[R1]]-keyword_stats[[#This Row],[R4]]</f>
        <v>4020</v>
      </c>
      <c r="BO258" s="9" t="str">
        <f>INDEX('keyword-forecasts'!G:K,MATCH(keyword_stats[[#This Row],[Keyword]],'keyword-forecasts'!K:K,0),1)</f>
        <v>Hm Stroje</v>
      </c>
    </row>
    <row r="259" spans="1:67" x14ac:dyDescent="0.25">
      <c r="A259" t="s">
        <v>373</v>
      </c>
      <c r="B259" t="s">
        <v>15</v>
      </c>
      <c r="D259" s="8">
        <v>10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10</v>
      </c>
      <c r="X259">
        <v>30</v>
      </c>
      <c r="Y259">
        <v>260</v>
      </c>
      <c r="Z259">
        <v>1000</v>
      </c>
      <c r="AA259">
        <v>1600</v>
      </c>
      <c r="AB259">
        <v>1300</v>
      </c>
      <c r="AC259">
        <v>110</v>
      </c>
      <c r="AD259">
        <v>10</v>
      </c>
      <c r="AE259">
        <v>10</v>
      </c>
      <c r="AF259">
        <v>10</v>
      </c>
      <c r="AG259">
        <v>10</v>
      </c>
      <c r="AH259">
        <v>10</v>
      </c>
      <c r="AI259">
        <v>10</v>
      </c>
      <c r="AJ259">
        <v>10</v>
      </c>
      <c r="AK259">
        <v>10</v>
      </c>
      <c r="AL259">
        <v>10</v>
      </c>
      <c r="AM259">
        <v>10</v>
      </c>
      <c r="AN259">
        <v>10</v>
      </c>
      <c r="AO259">
        <v>10</v>
      </c>
      <c r="AP259">
        <v>10</v>
      </c>
      <c r="AQ259">
        <v>0</v>
      </c>
      <c r="AR259">
        <v>0</v>
      </c>
      <c r="AS259">
        <v>0</v>
      </c>
      <c r="AT259">
        <v>10</v>
      </c>
      <c r="AU259">
        <v>10</v>
      </c>
      <c r="AV259">
        <v>0</v>
      </c>
      <c r="AW259">
        <v>0</v>
      </c>
      <c r="AX259">
        <v>10</v>
      </c>
      <c r="AY259">
        <v>10</v>
      </c>
      <c r="AZ259">
        <v>10</v>
      </c>
      <c r="BA259">
        <v>10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 s="9">
        <f>AVERAGE(keyword_stats[[#This Row],[Searches: Apr 2015]:[Searches: Mar 2016]])</f>
        <v>3.3333333333333335</v>
      </c>
      <c r="BJ259" s="9">
        <f>AVERAGE(keyword_stats[[#This Row],[Searches: Apr 2016]:[Searches: Mar 2017]])</f>
        <v>361.66666666666669</v>
      </c>
      <c r="BK259" s="9">
        <f>AVERAGE(keyword_stats[[#This Row],[Searches: Apr 2017]:[Searches: Mar 2018]])</f>
        <v>6.666666666666667</v>
      </c>
      <c r="BL259" s="9">
        <f>AVERAGE(keyword_stats[[#This Row],[Searches: Apr 2018]:[Searches: Mar 2019]])</f>
        <v>3.3333333333333335</v>
      </c>
      <c r="BM259" s="9">
        <f>SUM(keyword_stats[[#This Row],[Searches: Apr 2018]:[Searches: Mar 2019]])</f>
        <v>40</v>
      </c>
      <c r="BN259" s="9">
        <f>keyword_stats[[#This Row],[R1]]-keyword_stats[[#This Row],[R4]]</f>
        <v>0</v>
      </c>
      <c r="BO259" s="9" t="str">
        <f>INDEX('keyword-forecasts'!G:K,MATCH(keyword_stats[[#This Row],[Keyword]],'keyword-forecasts'!K:K,0),1)</f>
        <v>Hm Stroje</v>
      </c>
    </row>
    <row r="260" spans="1:67" x14ac:dyDescent="0.25">
      <c r="A260" t="s">
        <v>374</v>
      </c>
      <c r="B260" t="s">
        <v>15</v>
      </c>
      <c r="D260" s="8">
        <v>70</v>
      </c>
      <c r="E260" t="s">
        <v>17</v>
      </c>
      <c r="F260">
        <v>76</v>
      </c>
      <c r="G260">
        <v>0.17</v>
      </c>
      <c r="H260">
        <v>1.1299999999999999</v>
      </c>
      <c r="M260">
        <v>10</v>
      </c>
      <c r="N260">
        <v>20</v>
      </c>
      <c r="O260">
        <v>20</v>
      </c>
      <c r="P260">
        <v>50</v>
      </c>
      <c r="Q260">
        <v>10</v>
      </c>
      <c r="R260">
        <v>10</v>
      </c>
      <c r="S260">
        <v>10</v>
      </c>
      <c r="T260">
        <v>10</v>
      </c>
      <c r="U260">
        <v>10</v>
      </c>
      <c r="V260">
        <v>10</v>
      </c>
      <c r="W260">
        <v>10</v>
      </c>
      <c r="X260">
        <v>10</v>
      </c>
      <c r="Y260">
        <v>40</v>
      </c>
      <c r="Z260">
        <v>40</v>
      </c>
      <c r="AA260">
        <v>50</v>
      </c>
      <c r="AB260">
        <v>70</v>
      </c>
      <c r="AC260">
        <v>30</v>
      </c>
      <c r="AD260">
        <v>20</v>
      </c>
      <c r="AE260">
        <v>10</v>
      </c>
      <c r="AF260">
        <v>10</v>
      </c>
      <c r="AG260">
        <v>10</v>
      </c>
      <c r="AH260">
        <v>20</v>
      </c>
      <c r="AI260">
        <v>20</v>
      </c>
      <c r="AJ260">
        <v>30</v>
      </c>
      <c r="AK260">
        <v>30</v>
      </c>
      <c r="AL260">
        <v>70</v>
      </c>
      <c r="AM260">
        <v>170</v>
      </c>
      <c r="AN260">
        <v>110</v>
      </c>
      <c r="AO260">
        <v>50</v>
      </c>
      <c r="AP260">
        <v>20</v>
      </c>
      <c r="AQ260">
        <v>10</v>
      </c>
      <c r="AR260">
        <v>10</v>
      </c>
      <c r="AS260">
        <v>20</v>
      </c>
      <c r="AT260">
        <v>30</v>
      </c>
      <c r="AU260">
        <v>30</v>
      </c>
      <c r="AV260">
        <v>40</v>
      </c>
      <c r="AW260">
        <v>50</v>
      </c>
      <c r="AX260">
        <v>90</v>
      </c>
      <c r="AY260">
        <v>90</v>
      </c>
      <c r="AZ260">
        <v>260</v>
      </c>
      <c r="BA260">
        <v>110</v>
      </c>
      <c r="BB260">
        <v>40</v>
      </c>
      <c r="BC260">
        <v>10</v>
      </c>
      <c r="BD260">
        <v>40</v>
      </c>
      <c r="BE260">
        <v>30</v>
      </c>
      <c r="BF260">
        <v>50</v>
      </c>
      <c r="BG260">
        <v>20</v>
      </c>
      <c r="BH260">
        <v>50</v>
      </c>
      <c r="BI260" s="9">
        <f>AVERAGE(keyword_stats[[#This Row],[Searches: Apr 2015]:[Searches: Mar 2016]])</f>
        <v>15</v>
      </c>
      <c r="BJ260" s="9">
        <f>AVERAGE(keyword_stats[[#This Row],[Searches: Apr 2016]:[Searches: Mar 2017]])</f>
        <v>29.166666666666668</v>
      </c>
      <c r="BK260" s="9">
        <f>AVERAGE(keyword_stats[[#This Row],[Searches: Apr 2017]:[Searches: Mar 2018]])</f>
        <v>49.166666666666664</v>
      </c>
      <c r="BL260" s="9">
        <f>AVERAGE(keyword_stats[[#This Row],[Searches: Apr 2018]:[Searches: Mar 2019]])</f>
        <v>70</v>
      </c>
      <c r="BM260" s="9">
        <f>SUM(keyword_stats[[#This Row],[Searches: Apr 2018]:[Searches: Mar 2019]])</f>
        <v>840</v>
      </c>
      <c r="BN260" s="9">
        <f>keyword_stats[[#This Row],[R1]]-keyword_stats[[#This Row],[R4]]</f>
        <v>55</v>
      </c>
      <c r="BO260" s="9" t="str">
        <f>INDEX('keyword-forecasts'!G:K,MATCH(keyword_stats[[#This Row],[Keyword]],'keyword-forecasts'!K:K,0),1)</f>
        <v>Hm Stroje</v>
      </c>
    </row>
    <row r="261" spans="1:67" x14ac:dyDescent="0.25">
      <c r="A261" t="s">
        <v>375</v>
      </c>
      <c r="B261" t="s">
        <v>15</v>
      </c>
      <c r="D261" s="8">
        <v>1000</v>
      </c>
      <c r="E261" t="s">
        <v>16</v>
      </c>
      <c r="F261">
        <v>35</v>
      </c>
      <c r="G261">
        <v>0.15</v>
      </c>
      <c r="H261">
        <v>1.05</v>
      </c>
      <c r="M261">
        <v>170</v>
      </c>
      <c r="N261">
        <v>260</v>
      </c>
      <c r="O261">
        <v>320</v>
      </c>
      <c r="P261">
        <v>320</v>
      </c>
      <c r="Q261">
        <v>140</v>
      </c>
      <c r="R261">
        <v>30</v>
      </c>
      <c r="S261">
        <v>20</v>
      </c>
      <c r="T261">
        <v>40</v>
      </c>
      <c r="U261">
        <v>50</v>
      </c>
      <c r="V261">
        <v>90</v>
      </c>
      <c r="W261">
        <v>170</v>
      </c>
      <c r="X261">
        <v>210</v>
      </c>
      <c r="Y261">
        <v>390</v>
      </c>
      <c r="Z261">
        <v>590</v>
      </c>
      <c r="AA261">
        <v>720</v>
      </c>
      <c r="AB261">
        <v>590</v>
      </c>
      <c r="AC261">
        <v>210</v>
      </c>
      <c r="AD261">
        <v>70</v>
      </c>
      <c r="AE261">
        <v>30</v>
      </c>
      <c r="AF261">
        <v>50</v>
      </c>
      <c r="AG261">
        <v>90</v>
      </c>
      <c r="AH261">
        <v>210</v>
      </c>
      <c r="AI261">
        <v>260</v>
      </c>
      <c r="AJ261">
        <v>320</v>
      </c>
      <c r="AK261">
        <v>480</v>
      </c>
      <c r="AL261">
        <v>880</v>
      </c>
      <c r="AM261">
        <v>1300</v>
      </c>
      <c r="AN261">
        <v>880</v>
      </c>
      <c r="AO261">
        <v>390</v>
      </c>
      <c r="AP261">
        <v>140</v>
      </c>
      <c r="AQ261">
        <v>110</v>
      </c>
      <c r="AR261">
        <v>140</v>
      </c>
      <c r="AS261">
        <v>170</v>
      </c>
      <c r="AT261">
        <v>390</v>
      </c>
      <c r="AU261">
        <v>480</v>
      </c>
      <c r="AV261">
        <v>480</v>
      </c>
      <c r="AW261">
        <v>1300</v>
      </c>
      <c r="AX261">
        <v>2400</v>
      </c>
      <c r="AY261">
        <v>1900</v>
      </c>
      <c r="AZ261">
        <v>1900</v>
      </c>
      <c r="BA261">
        <v>880</v>
      </c>
      <c r="BB261">
        <v>260</v>
      </c>
      <c r="BC261">
        <v>210</v>
      </c>
      <c r="BD261">
        <v>320</v>
      </c>
      <c r="BE261">
        <v>320</v>
      </c>
      <c r="BF261">
        <v>720</v>
      </c>
      <c r="BG261">
        <v>720</v>
      </c>
      <c r="BH261">
        <v>1000</v>
      </c>
      <c r="BI261" s="9">
        <f>AVERAGE(keyword_stats[[#This Row],[Searches: Apr 2015]:[Searches: Mar 2016]])</f>
        <v>151.66666666666666</v>
      </c>
      <c r="BJ261" s="9">
        <f>AVERAGE(keyword_stats[[#This Row],[Searches: Apr 2016]:[Searches: Mar 2017]])</f>
        <v>294.16666666666669</v>
      </c>
      <c r="BK261" s="9">
        <f>AVERAGE(keyword_stats[[#This Row],[Searches: Apr 2017]:[Searches: Mar 2018]])</f>
        <v>486.66666666666669</v>
      </c>
      <c r="BL261" s="9">
        <f>AVERAGE(keyword_stats[[#This Row],[Searches: Apr 2018]:[Searches: Mar 2019]])</f>
        <v>994.16666666666663</v>
      </c>
      <c r="BM261" s="9">
        <f>SUM(keyword_stats[[#This Row],[Searches: Apr 2018]:[Searches: Mar 2019]])</f>
        <v>11930</v>
      </c>
      <c r="BN261" s="9">
        <f>keyword_stats[[#This Row],[R1]]-keyword_stats[[#This Row],[R4]]</f>
        <v>842.5</v>
      </c>
      <c r="BO261" s="9" t="str">
        <f>INDEX('keyword-forecasts'!G:K,MATCH(keyword_stats[[#This Row],[Keyword]],'keyword-forecasts'!K:K,0),1)</f>
        <v>Strój Kąpielowy</v>
      </c>
    </row>
    <row r="262" spans="1:67" x14ac:dyDescent="0.25">
      <c r="A262" t="s">
        <v>376</v>
      </c>
      <c r="B262" t="s">
        <v>15</v>
      </c>
      <c r="D262" s="8">
        <v>140</v>
      </c>
      <c r="E262" t="s">
        <v>18</v>
      </c>
      <c r="F262">
        <v>12</v>
      </c>
      <c r="G262">
        <v>0.21</v>
      </c>
      <c r="H262">
        <v>1.21</v>
      </c>
      <c r="M262">
        <v>30</v>
      </c>
      <c r="N262">
        <v>30</v>
      </c>
      <c r="O262">
        <v>30</v>
      </c>
      <c r="P262">
        <v>20</v>
      </c>
      <c r="Q262">
        <v>30</v>
      </c>
      <c r="R262">
        <v>30</v>
      </c>
      <c r="S262">
        <v>40</v>
      </c>
      <c r="T262">
        <v>50</v>
      </c>
      <c r="U262">
        <v>70</v>
      </c>
      <c r="V262">
        <v>40</v>
      </c>
      <c r="W262">
        <v>30</v>
      </c>
      <c r="X262">
        <v>20</v>
      </c>
      <c r="Y262">
        <v>40</v>
      </c>
      <c r="Z262">
        <v>40</v>
      </c>
      <c r="AA262">
        <v>40</v>
      </c>
      <c r="AB262">
        <v>40</v>
      </c>
      <c r="AC262">
        <v>30</v>
      </c>
      <c r="AD262">
        <v>30</v>
      </c>
      <c r="AE262">
        <v>40</v>
      </c>
      <c r="AF262">
        <v>50</v>
      </c>
      <c r="AG262">
        <v>70</v>
      </c>
      <c r="AH262">
        <v>50</v>
      </c>
      <c r="AI262">
        <v>40</v>
      </c>
      <c r="AJ262">
        <v>30</v>
      </c>
      <c r="AK262">
        <v>70</v>
      </c>
      <c r="AL262">
        <v>50</v>
      </c>
      <c r="AM262">
        <v>70</v>
      </c>
      <c r="AN262">
        <v>50</v>
      </c>
      <c r="AO262">
        <v>50</v>
      </c>
      <c r="AP262">
        <v>40</v>
      </c>
      <c r="AQ262">
        <v>50</v>
      </c>
      <c r="AR262">
        <v>70</v>
      </c>
      <c r="AS262">
        <v>140</v>
      </c>
      <c r="AT262">
        <v>90</v>
      </c>
      <c r="AU262">
        <v>50</v>
      </c>
      <c r="AV262">
        <v>70</v>
      </c>
      <c r="AW262">
        <v>110</v>
      </c>
      <c r="AX262">
        <v>90</v>
      </c>
      <c r="AY262">
        <v>140</v>
      </c>
      <c r="AZ262">
        <v>90</v>
      </c>
      <c r="BA262">
        <v>140</v>
      </c>
      <c r="BB262">
        <v>110</v>
      </c>
      <c r="BC262">
        <v>140</v>
      </c>
      <c r="BD262">
        <v>170</v>
      </c>
      <c r="BE262">
        <v>260</v>
      </c>
      <c r="BF262">
        <v>140</v>
      </c>
      <c r="BG262">
        <v>140</v>
      </c>
      <c r="BH262">
        <v>140</v>
      </c>
      <c r="BI262" s="9">
        <f>AVERAGE(keyword_stats[[#This Row],[Searches: Apr 2015]:[Searches: Mar 2016]])</f>
        <v>35</v>
      </c>
      <c r="BJ262" s="9">
        <f>AVERAGE(keyword_stats[[#This Row],[Searches: Apr 2016]:[Searches: Mar 2017]])</f>
        <v>41.666666666666664</v>
      </c>
      <c r="BK262" s="9">
        <f>AVERAGE(keyword_stats[[#This Row],[Searches: Apr 2017]:[Searches: Mar 2018]])</f>
        <v>66.666666666666671</v>
      </c>
      <c r="BL262" s="9">
        <f>AVERAGE(keyword_stats[[#This Row],[Searches: Apr 2018]:[Searches: Mar 2019]])</f>
        <v>139.16666666666666</v>
      </c>
      <c r="BM262" s="9">
        <f>SUM(keyword_stats[[#This Row],[Searches: Apr 2018]:[Searches: Mar 2019]])</f>
        <v>1670</v>
      </c>
      <c r="BN262" s="9">
        <f>keyword_stats[[#This Row],[R1]]-keyword_stats[[#This Row],[R4]]</f>
        <v>104.16666666666666</v>
      </c>
      <c r="BO262" s="9" t="str">
        <f>INDEX('keyword-forecasts'!G:K,MATCH(keyword_stats[[#This Row],[Keyword]],'keyword-forecasts'!K:K,0),1)</f>
        <v>Sukienka</v>
      </c>
    </row>
    <row r="263" spans="1:67" x14ac:dyDescent="0.25">
      <c r="A263" t="s">
        <v>377</v>
      </c>
      <c r="B263" t="s">
        <v>15</v>
      </c>
      <c r="D263" s="8">
        <v>40500</v>
      </c>
      <c r="E263" t="s">
        <v>16</v>
      </c>
      <c r="F263">
        <v>45</v>
      </c>
      <c r="G263">
        <v>0.13</v>
      </c>
      <c r="H263">
        <v>0.6</v>
      </c>
      <c r="M263">
        <v>14800</v>
      </c>
      <c r="N263">
        <v>12100</v>
      </c>
      <c r="O263">
        <v>14800</v>
      </c>
      <c r="P263">
        <v>14800</v>
      </c>
      <c r="Q263">
        <v>14800</v>
      </c>
      <c r="R263">
        <v>12100</v>
      </c>
      <c r="S263">
        <v>8100</v>
      </c>
      <c r="T263">
        <v>18100</v>
      </c>
      <c r="U263">
        <v>27100</v>
      </c>
      <c r="V263">
        <v>18100</v>
      </c>
      <c r="W263">
        <v>14800</v>
      </c>
      <c r="X263">
        <v>18100</v>
      </c>
      <c r="Y263">
        <v>22200</v>
      </c>
      <c r="Z263">
        <v>27100</v>
      </c>
      <c r="AA263">
        <v>33100</v>
      </c>
      <c r="AB263">
        <v>27100</v>
      </c>
      <c r="AC263">
        <v>18100</v>
      </c>
      <c r="AD263">
        <v>18100</v>
      </c>
      <c r="AE263">
        <v>12100</v>
      </c>
      <c r="AF263">
        <v>22200</v>
      </c>
      <c r="AG263">
        <v>33100</v>
      </c>
      <c r="AH263">
        <v>22200</v>
      </c>
      <c r="AI263">
        <v>18100</v>
      </c>
      <c r="AJ263">
        <v>22200</v>
      </c>
      <c r="AK263">
        <v>33100</v>
      </c>
      <c r="AL263">
        <v>49500</v>
      </c>
      <c r="AM263">
        <v>33100</v>
      </c>
      <c r="AN263">
        <v>27100</v>
      </c>
      <c r="AO263">
        <v>27100</v>
      </c>
      <c r="AP263">
        <v>18100</v>
      </c>
      <c r="AQ263">
        <v>22200</v>
      </c>
      <c r="AR263">
        <v>33100</v>
      </c>
      <c r="AS263">
        <v>33100</v>
      </c>
      <c r="AT263">
        <v>22200</v>
      </c>
      <c r="AU263">
        <v>18100</v>
      </c>
      <c r="AV263">
        <v>27100</v>
      </c>
      <c r="AW263">
        <v>40500</v>
      </c>
      <c r="AX263">
        <v>49500</v>
      </c>
      <c r="AY263">
        <v>49500</v>
      </c>
      <c r="AZ263">
        <v>40500</v>
      </c>
      <c r="BA263">
        <v>49500</v>
      </c>
      <c r="BB263">
        <v>33100</v>
      </c>
      <c r="BC263">
        <v>33100</v>
      </c>
      <c r="BD263">
        <v>40500</v>
      </c>
      <c r="BE263">
        <v>60500</v>
      </c>
      <c r="BF263">
        <v>22200</v>
      </c>
      <c r="BG263">
        <v>22200</v>
      </c>
      <c r="BH263">
        <v>27100</v>
      </c>
      <c r="BI263" s="9">
        <f>AVERAGE(keyword_stats[[#This Row],[Searches: Apr 2015]:[Searches: Mar 2016]])</f>
        <v>15641.666666666666</v>
      </c>
      <c r="BJ263" s="9">
        <f>AVERAGE(keyword_stats[[#This Row],[Searches: Apr 2016]:[Searches: Mar 2017]])</f>
        <v>22966.666666666668</v>
      </c>
      <c r="BK263" s="9">
        <f>AVERAGE(keyword_stats[[#This Row],[Searches: Apr 2017]:[Searches: Mar 2018]])</f>
        <v>28650</v>
      </c>
      <c r="BL263" s="9">
        <f>AVERAGE(keyword_stats[[#This Row],[Searches: Apr 2018]:[Searches: Mar 2019]])</f>
        <v>39016.666666666664</v>
      </c>
      <c r="BM263" s="9">
        <f>SUM(keyword_stats[[#This Row],[Searches: Apr 2018]:[Searches: Mar 2019]])</f>
        <v>468200</v>
      </c>
      <c r="BN263" s="9">
        <f>keyword_stats[[#This Row],[R1]]-keyword_stats[[#This Row],[R4]]</f>
        <v>23375</v>
      </c>
      <c r="BO263" s="9" t="str">
        <f>INDEX('keyword-forecasts'!G:K,MATCH(keyword_stats[[#This Row],[Keyword]],'keyword-forecasts'!K:K,0),1)</f>
        <v>Hm Sukienki</v>
      </c>
    </row>
    <row r="264" spans="1:67" x14ac:dyDescent="0.25">
      <c r="A264" t="s">
        <v>378</v>
      </c>
      <c r="B264" t="s">
        <v>15</v>
      </c>
      <c r="D264" s="8">
        <v>90</v>
      </c>
      <c r="E264" t="s">
        <v>17</v>
      </c>
      <c r="F264">
        <v>78</v>
      </c>
      <c r="G264">
        <v>0.11</v>
      </c>
      <c r="H264">
        <v>0.37</v>
      </c>
      <c r="M264">
        <v>20</v>
      </c>
      <c r="N264">
        <v>20</v>
      </c>
      <c r="O264">
        <v>40</v>
      </c>
      <c r="P264">
        <v>30</v>
      </c>
      <c r="Q264">
        <v>30</v>
      </c>
      <c r="R264">
        <v>10</v>
      </c>
      <c r="S264">
        <v>10</v>
      </c>
      <c r="T264">
        <v>10</v>
      </c>
      <c r="U264">
        <v>10</v>
      </c>
      <c r="V264">
        <v>20</v>
      </c>
      <c r="W264">
        <v>10</v>
      </c>
      <c r="X264">
        <v>10</v>
      </c>
      <c r="Y264">
        <v>20</v>
      </c>
      <c r="Z264">
        <v>70</v>
      </c>
      <c r="AA264">
        <v>70</v>
      </c>
      <c r="AB264">
        <v>70</v>
      </c>
      <c r="AC264">
        <v>10</v>
      </c>
      <c r="AD264">
        <v>20</v>
      </c>
      <c r="AE264">
        <v>10</v>
      </c>
      <c r="AF264">
        <v>10</v>
      </c>
      <c r="AG264">
        <v>10</v>
      </c>
      <c r="AH264">
        <v>10</v>
      </c>
      <c r="AI264">
        <v>10</v>
      </c>
      <c r="AJ264">
        <v>30</v>
      </c>
      <c r="AK264">
        <v>40</v>
      </c>
      <c r="AL264">
        <v>70</v>
      </c>
      <c r="AM264">
        <v>140</v>
      </c>
      <c r="AN264">
        <v>50</v>
      </c>
      <c r="AO264">
        <v>30</v>
      </c>
      <c r="AP264">
        <v>10</v>
      </c>
      <c r="AQ264">
        <v>10</v>
      </c>
      <c r="AR264">
        <v>10</v>
      </c>
      <c r="AS264">
        <v>10</v>
      </c>
      <c r="AT264">
        <v>20</v>
      </c>
      <c r="AU264">
        <v>30</v>
      </c>
      <c r="AV264">
        <v>20</v>
      </c>
      <c r="AW264">
        <v>70</v>
      </c>
      <c r="AX264">
        <v>170</v>
      </c>
      <c r="AY264">
        <v>210</v>
      </c>
      <c r="AZ264">
        <v>170</v>
      </c>
      <c r="BA264">
        <v>170</v>
      </c>
      <c r="BB264">
        <v>30</v>
      </c>
      <c r="BC264">
        <v>20</v>
      </c>
      <c r="BD264">
        <v>40</v>
      </c>
      <c r="BE264">
        <v>20</v>
      </c>
      <c r="BF264">
        <v>50</v>
      </c>
      <c r="BG264">
        <v>50</v>
      </c>
      <c r="BH264">
        <v>70</v>
      </c>
      <c r="BI264" s="9">
        <f>AVERAGE(keyword_stats[[#This Row],[Searches: Apr 2015]:[Searches: Mar 2016]])</f>
        <v>18.333333333333332</v>
      </c>
      <c r="BJ264" s="9">
        <f>AVERAGE(keyword_stats[[#This Row],[Searches: Apr 2016]:[Searches: Mar 2017]])</f>
        <v>28.333333333333332</v>
      </c>
      <c r="BK264" s="9">
        <f>AVERAGE(keyword_stats[[#This Row],[Searches: Apr 2017]:[Searches: Mar 2018]])</f>
        <v>36.666666666666664</v>
      </c>
      <c r="BL264" s="9">
        <f>AVERAGE(keyword_stats[[#This Row],[Searches: Apr 2018]:[Searches: Mar 2019]])</f>
        <v>89.166666666666671</v>
      </c>
      <c r="BM264" s="9">
        <f>SUM(keyword_stats[[#This Row],[Searches: Apr 2018]:[Searches: Mar 2019]])</f>
        <v>1070</v>
      </c>
      <c r="BN264" s="9">
        <f>keyword_stats[[#This Row],[R1]]-keyword_stats[[#This Row],[R4]]</f>
        <v>70.833333333333343</v>
      </c>
      <c r="BO264" s="9" t="str">
        <f>INDEX('keyword-forecasts'!G:K,MATCH(keyword_stats[[#This Row],[Keyword]],'keyword-forecasts'!K:K,0),1)</f>
        <v>Hm Sukienki</v>
      </c>
    </row>
    <row r="265" spans="1:67" x14ac:dyDescent="0.25">
      <c r="A265" t="s">
        <v>379</v>
      </c>
      <c r="B265" t="s">
        <v>15</v>
      </c>
      <c r="D265" s="8">
        <v>2900</v>
      </c>
      <c r="E265" t="s">
        <v>18</v>
      </c>
      <c r="F265">
        <v>25</v>
      </c>
      <c r="G265">
        <v>0.16</v>
      </c>
      <c r="H265">
        <v>1.36</v>
      </c>
      <c r="M265">
        <v>210</v>
      </c>
      <c r="N265">
        <v>140</v>
      </c>
      <c r="O265">
        <v>170</v>
      </c>
      <c r="P265">
        <v>170</v>
      </c>
      <c r="Q265">
        <v>320</v>
      </c>
      <c r="R265">
        <v>1000</v>
      </c>
      <c r="S265">
        <v>1300</v>
      </c>
      <c r="T265">
        <v>1300</v>
      </c>
      <c r="U265">
        <v>1600</v>
      </c>
      <c r="V265">
        <v>720</v>
      </c>
      <c r="W265">
        <v>390</v>
      </c>
      <c r="X265">
        <v>320</v>
      </c>
      <c r="Y265">
        <v>260</v>
      </c>
      <c r="Z265">
        <v>170</v>
      </c>
      <c r="AA265">
        <v>140</v>
      </c>
      <c r="AB265">
        <v>210</v>
      </c>
      <c r="AC265">
        <v>590</v>
      </c>
      <c r="AD265">
        <v>1300</v>
      </c>
      <c r="AE265">
        <v>2400</v>
      </c>
      <c r="AF265">
        <v>2900</v>
      </c>
      <c r="AG265">
        <v>3600</v>
      </c>
      <c r="AH265">
        <v>1300</v>
      </c>
      <c r="AI265">
        <v>720</v>
      </c>
      <c r="AJ265">
        <v>590</v>
      </c>
      <c r="AK265">
        <v>480</v>
      </c>
      <c r="AL265">
        <v>320</v>
      </c>
      <c r="AM265">
        <v>210</v>
      </c>
      <c r="AN265">
        <v>390</v>
      </c>
      <c r="AO265">
        <v>1000</v>
      </c>
      <c r="AP265">
        <v>4400</v>
      </c>
      <c r="AQ265">
        <v>5400</v>
      </c>
      <c r="AR265">
        <v>5400</v>
      </c>
      <c r="AS265">
        <v>5400</v>
      </c>
      <c r="AT265">
        <v>2400</v>
      </c>
      <c r="AU265">
        <v>1600</v>
      </c>
      <c r="AV265">
        <v>1300</v>
      </c>
      <c r="AW265">
        <v>480</v>
      </c>
      <c r="AX265">
        <v>320</v>
      </c>
      <c r="AY265">
        <v>390</v>
      </c>
      <c r="AZ265">
        <v>590</v>
      </c>
      <c r="BA265">
        <v>1900</v>
      </c>
      <c r="BB265">
        <v>6600</v>
      </c>
      <c r="BC265">
        <v>8100</v>
      </c>
      <c r="BD265">
        <v>8100</v>
      </c>
      <c r="BE265">
        <v>6600</v>
      </c>
      <c r="BF265">
        <v>3600</v>
      </c>
      <c r="BG265">
        <v>1600</v>
      </c>
      <c r="BH265">
        <v>1000</v>
      </c>
      <c r="BI265" s="9">
        <f>AVERAGE(keyword_stats[[#This Row],[Searches: Apr 2015]:[Searches: Mar 2016]])</f>
        <v>636.66666666666663</v>
      </c>
      <c r="BJ265" s="9">
        <f>AVERAGE(keyword_stats[[#This Row],[Searches: Apr 2016]:[Searches: Mar 2017]])</f>
        <v>1181.6666666666667</v>
      </c>
      <c r="BK265" s="9">
        <f>AVERAGE(keyword_stats[[#This Row],[Searches: Apr 2017]:[Searches: Mar 2018]])</f>
        <v>2358.3333333333335</v>
      </c>
      <c r="BL265" s="9">
        <f>AVERAGE(keyword_stats[[#This Row],[Searches: Apr 2018]:[Searches: Mar 2019]])</f>
        <v>3273.3333333333335</v>
      </c>
      <c r="BM265" s="9">
        <f>SUM(keyword_stats[[#This Row],[Searches: Apr 2018]:[Searches: Mar 2019]])</f>
        <v>39280</v>
      </c>
      <c r="BN265" s="9">
        <f>keyword_stats[[#This Row],[R1]]-keyword_stats[[#This Row],[R4]]</f>
        <v>2636.666666666667</v>
      </c>
      <c r="BO265" s="9" t="str">
        <f>INDEX('keyword-forecasts'!G:K,MATCH(keyword_stats[[#This Row],[Keyword]],'keyword-forecasts'!K:K,0),1)</f>
        <v>Hm</v>
      </c>
    </row>
    <row r="266" spans="1:67" x14ac:dyDescent="0.25">
      <c r="A266" t="s">
        <v>380</v>
      </c>
      <c r="B266" t="s">
        <v>15</v>
      </c>
      <c r="D266" s="8">
        <v>880</v>
      </c>
      <c r="E266" t="s">
        <v>18</v>
      </c>
      <c r="F266">
        <v>21</v>
      </c>
      <c r="G266">
        <v>0.16</v>
      </c>
      <c r="H266">
        <v>1.69</v>
      </c>
      <c r="M266">
        <v>390</v>
      </c>
      <c r="N266">
        <v>390</v>
      </c>
      <c r="O266">
        <v>320</v>
      </c>
      <c r="P266">
        <v>320</v>
      </c>
      <c r="Q266">
        <v>390</v>
      </c>
      <c r="R266">
        <v>480</v>
      </c>
      <c r="S266">
        <v>590</v>
      </c>
      <c r="T266">
        <v>590</v>
      </c>
      <c r="U266">
        <v>720</v>
      </c>
      <c r="V266">
        <v>590</v>
      </c>
      <c r="W266">
        <v>590</v>
      </c>
      <c r="X266">
        <v>590</v>
      </c>
      <c r="Y266">
        <v>590</v>
      </c>
      <c r="Z266">
        <v>590</v>
      </c>
      <c r="AA266">
        <v>480</v>
      </c>
      <c r="AB266">
        <v>720</v>
      </c>
      <c r="AC266">
        <v>720</v>
      </c>
      <c r="AD266">
        <v>880</v>
      </c>
      <c r="AE266">
        <v>880</v>
      </c>
      <c r="AF266">
        <v>880</v>
      </c>
      <c r="AG266">
        <v>1000</v>
      </c>
      <c r="AH266">
        <v>880</v>
      </c>
      <c r="AI266">
        <v>880</v>
      </c>
      <c r="AJ266">
        <v>1000</v>
      </c>
      <c r="AK266">
        <v>880</v>
      </c>
      <c r="AL266">
        <v>1000</v>
      </c>
      <c r="AM266">
        <v>880</v>
      </c>
      <c r="AN266">
        <v>880</v>
      </c>
      <c r="AO266">
        <v>880</v>
      </c>
      <c r="AP266">
        <v>1000</v>
      </c>
      <c r="AQ266">
        <v>1000</v>
      </c>
      <c r="AR266">
        <v>1300</v>
      </c>
      <c r="AS266">
        <v>1000</v>
      </c>
      <c r="AT266">
        <v>880</v>
      </c>
      <c r="AU266">
        <v>880</v>
      </c>
      <c r="AV266">
        <v>880</v>
      </c>
      <c r="AW266">
        <v>880</v>
      </c>
      <c r="AX266">
        <v>880</v>
      </c>
      <c r="AY266">
        <v>720</v>
      </c>
      <c r="AZ266">
        <v>880</v>
      </c>
      <c r="BA266">
        <v>1000</v>
      </c>
      <c r="BB266">
        <v>1000</v>
      </c>
      <c r="BC266">
        <v>1300</v>
      </c>
      <c r="BD266">
        <v>1300</v>
      </c>
      <c r="BE266">
        <v>1000</v>
      </c>
      <c r="BF266">
        <v>880</v>
      </c>
      <c r="BG266">
        <v>880</v>
      </c>
      <c r="BH266">
        <v>1000</v>
      </c>
      <c r="BI266" s="9">
        <f>AVERAGE(keyword_stats[[#This Row],[Searches: Apr 2015]:[Searches: Mar 2016]])</f>
        <v>496.66666666666669</v>
      </c>
      <c r="BJ266" s="9">
        <f>AVERAGE(keyword_stats[[#This Row],[Searches: Apr 2016]:[Searches: Mar 2017]])</f>
        <v>791.66666666666663</v>
      </c>
      <c r="BK266" s="9">
        <f>AVERAGE(keyword_stats[[#This Row],[Searches: Apr 2017]:[Searches: Mar 2018]])</f>
        <v>955</v>
      </c>
      <c r="BL266" s="9">
        <f>AVERAGE(keyword_stats[[#This Row],[Searches: Apr 2018]:[Searches: Mar 2019]])</f>
        <v>976.66666666666663</v>
      </c>
      <c r="BM266" s="9">
        <f>SUM(keyword_stats[[#This Row],[Searches: Apr 2018]:[Searches: Mar 2019]])</f>
        <v>11720</v>
      </c>
      <c r="BN266" s="9">
        <f>keyword_stats[[#This Row],[R1]]-keyword_stats[[#This Row],[R4]]</f>
        <v>479.99999999999994</v>
      </c>
      <c r="BO266" s="9" t="str">
        <f>INDEX('keyword-forecasts'!G:K,MATCH(keyword_stats[[#This Row],[Keyword]],'keyword-forecasts'!K:K,0),1)</f>
        <v>Hm</v>
      </c>
    </row>
    <row r="267" spans="1:67" x14ac:dyDescent="0.25">
      <c r="A267" t="s">
        <v>381</v>
      </c>
      <c r="B267" t="s">
        <v>15</v>
      </c>
      <c r="D267" s="8">
        <v>27100</v>
      </c>
      <c r="E267" t="s">
        <v>18</v>
      </c>
      <c r="F267">
        <v>27</v>
      </c>
      <c r="G267">
        <v>0.16</v>
      </c>
      <c r="H267">
        <v>0.59</v>
      </c>
      <c r="M267">
        <v>2900</v>
      </c>
      <c r="N267">
        <v>2400</v>
      </c>
      <c r="O267">
        <v>2900</v>
      </c>
      <c r="P267">
        <v>2900</v>
      </c>
      <c r="Q267">
        <v>1900</v>
      </c>
      <c r="R267">
        <v>1000</v>
      </c>
      <c r="S267">
        <v>1000</v>
      </c>
      <c r="T267">
        <v>1900</v>
      </c>
      <c r="U267">
        <v>4400</v>
      </c>
      <c r="V267">
        <v>4400</v>
      </c>
      <c r="W267">
        <v>1900</v>
      </c>
      <c r="X267">
        <v>1600</v>
      </c>
      <c r="Y267">
        <v>1600</v>
      </c>
      <c r="Z267">
        <v>1000</v>
      </c>
      <c r="AA267">
        <v>3600</v>
      </c>
      <c r="AB267">
        <v>5400</v>
      </c>
      <c r="AC267">
        <v>3600</v>
      </c>
      <c r="AD267">
        <v>1900</v>
      </c>
      <c r="AE267">
        <v>2400</v>
      </c>
      <c r="AF267">
        <v>2900</v>
      </c>
      <c r="AG267">
        <v>8100</v>
      </c>
      <c r="AH267">
        <v>8100</v>
      </c>
      <c r="AI267">
        <v>4400</v>
      </c>
      <c r="AJ267">
        <v>2900</v>
      </c>
      <c r="AK267">
        <v>3600</v>
      </c>
      <c r="AL267">
        <v>3600</v>
      </c>
      <c r="AM267">
        <v>6600</v>
      </c>
      <c r="AN267">
        <v>8100</v>
      </c>
      <c r="AO267">
        <v>6600</v>
      </c>
      <c r="AP267">
        <v>3600</v>
      </c>
      <c r="AQ267">
        <v>4400</v>
      </c>
      <c r="AR267">
        <v>3600</v>
      </c>
      <c r="AS267">
        <v>8100</v>
      </c>
      <c r="AT267">
        <v>9900</v>
      </c>
      <c r="AU267">
        <v>6600</v>
      </c>
      <c r="AV267">
        <v>4400</v>
      </c>
      <c r="AW267">
        <v>2900</v>
      </c>
      <c r="AX267">
        <v>3600</v>
      </c>
      <c r="AY267">
        <v>12100</v>
      </c>
      <c r="AZ267">
        <v>14800</v>
      </c>
      <c r="BA267">
        <v>12100</v>
      </c>
      <c r="BB267">
        <v>6600</v>
      </c>
      <c r="BC267">
        <v>6600</v>
      </c>
      <c r="BD267">
        <v>8100</v>
      </c>
      <c r="BE267">
        <v>49500</v>
      </c>
      <c r="BF267">
        <v>135000</v>
      </c>
      <c r="BG267">
        <v>49500</v>
      </c>
      <c r="BH267">
        <v>49500</v>
      </c>
      <c r="BI267" s="9">
        <f>AVERAGE(keyword_stats[[#This Row],[Searches: Apr 2015]:[Searches: Mar 2016]])</f>
        <v>2433.3333333333335</v>
      </c>
      <c r="BJ267" s="9">
        <f>AVERAGE(keyword_stats[[#This Row],[Searches: Apr 2016]:[Searches: Mar 2017]])</f>
        <v>3825</v>
      </c>
      <c r="BK267" s="9">
        <f>AVERAGE(keyword_stats[[#This Row],[Searches: Apr 2017]:[Searches: Mar 2018]])</f>
        <v>5758.333333333333</v>
      </c>
      <c r="BL267" s="9">
        <f>AVERAGE(keyword_stats[[#This Row],[Searches: Apr 2018]:[Searches: Mar 2019]])</f>
        <v>29191.666666666668</v>
      </c>
      <c r="BM267" s="9">
        <f>SUM(keyword_stats[[#This Row],[Searches: Apr 2018]:[Searches: Mar 2019]])</f>
        <v>350300</v>
      </c>
      <c r="BN267" s="9">
        <f>keyword_stats[[#This Row],[R1]]-keyword_stats[[#This Row],[R4]]</f>
        <v>26758.333333333336</v>
      </c>
      <c r="BO267" s="9" t="str">
        <f>INDEX('keyword-forecasts'!G:K,MATCH(keyword_stats[[#This Row],[Keyword]],'keyword-forecasts'!K:K,0),1)</f>
        <v>Hm</v>
      </c>
    </row>
    <row r="268" spans="1:67" x14ac:dyDescent="0.25">
      <c r="A268" t="s">
        <v>382</v>
      </c>
      <c r="B268" t="s">
        <v>15</v>
      </c>
      <c r="D268" s="8">
        <v>30</v>
      </c>
      <c r="E268" t="s">
        <v>17</v>
      </c>
      <c r="F268">
        <v>85</v>
      </c>
      <c r="G268">
        <v>0.57999999999999996</v>
      </c>
      <c r="H268">
        <v>1.1200000000000001</v>
      </c>
      <c r="M268">
        <v>50</v>
      </c>
      <c r="N268">
        <v>90</v>
      </c>
      <c r="O268">
        <v>110</v>
      </c>
      <c r="P268">
        <v>110</v>
      </c>
      <c r="Q268">
        <v>30</v>
      </c>
      <c r="R268">
        <v>20</v>
      </c>
      <c r="S268">
        <v>10</v>
      </c>
      <c r="T268">
        <v>10</v>
      </c>
      <c r="U268">
        <v>10</v>
      </c>
      <c r="V268">
        <v>30</v>
      </c>
      <c r="W268">
        <v>40</v>
      </c>
      <c r="X268">
        <v>50</v>
      </c>
      <c r="Y268">
        <v>70</v>
      </c>
      <c r="Z268">
        <v>70</v>
      </c>
      <c r="AA268">
        <v>110</v>
      </c>
      <c r="AB268">
        <v>90</v>
      </c>
      <c r="AC268">
        <v>50</v>
      </c>
      <c r="AD268">
        <v>40</v>
      </c>
      <c r="AE268">
        <v>40</v>
      </c>
      <c r="AF268">
        <v>40</v>
      </c>
      <c r="AG268">
        <v>40</v>
      </c>
      <c r="AH268">
        <v>50</v>
      </c>
      <c r="AI268">
        <v>50</v>
      </c>
      <c r="AJ268">
        <v>110</v>
      </c>
      <c r="AK268">
        <v>110</v>
      </c>
      <c r="AL268">
        <v>140</v>
      </c>
      <c r="AM268">
        <v>140</v>
      </c>
      <c r="AN268">
        <v>140</v>
      </c>
      <c r="AO268">
        <v>70</v>
      </c>
      <c r="AP268">
        <v>40</v>
      </c>
      <c r="AQ268">
        <v>50</v>
      </c>
      <c r="AR268">
        <v>20</v>
      </c>
      <c r="AS268">
        <v>10</v>
      </c>
      <c r="AT268">
        <v>20</v>
      </c>
      <c r="AU268">
        <v>20</v>
      </c>
      <c r="AV268">
        <v>40</v>
      </c>
      <c r="AW268">
        <v>40</v>
      </c>
      <c r="AX268">
        <v>70</v>
      </c>
      <c r="AY268">
        <v>70</v>
      </c>
      <c r="AZ268">
        <v>50</v>
      </c>
      <c r="BA268">
        <v>30</v>
      </c>
      <c r="BB268">
        <v>10</v>
      </c>
      <c r="BC268">
        <v>10</v>
      </c>
      <c r="BD268">
        <v>10</v>
      </c>
      <c r="BE268">
        <v>10</v>
      </c>
      <c r="BF268">
        <v>20</v>
      </c>
      <c r="BG268">
        <v>40</v>
      </c>
      <c r="BH268">
        <v>40</v>
      </c>
      <c r="BI268" s="9">
        <f>AVERAGE(keyword_stats[[#This Row],[Searches: Apr 2015]:[Searches: Mar 2016]])</f>
        <v>46.666666666666664</v>
      </c>
      <c r="BJ268" s="9">
        <f>AVERAGE(keyword_stats[[#This Row],[Searches: Apr 2016]:[Searches: Mar 2017]])</f>
        <v>63.333333333333336</v>
      </c>
      <c r="BK268" s="9">
        <f>AVERAGE(keyword_stats[[#This Row],[Searches: Apr 2017]:[Searches: Mar 2018]])</f>
        <v>66.666666666666671</v>
      </c>
      <c r="BL268" s="9">
        <f>AVERAGE(keyword_stats[[#This Row],[Searches: Apr 2018]:[Searches: Mar 2019]])</f>
        <v>33.333333333333336</v>
      </c>
      <c r="BM268" s="9">
        <f>SUM(keyword_stats[[#This Row],[Searches: Apr 2018]:[Searches: Mar 2019]])</f>
        <v>400</v>
      </c>
      <c r="BN268" s="9">
        <f>keyword_stats[[#This Row],[R1]]-keyword_stats[[#This Row],[R4]]</f>
        <v>-13.333333333333329</v>
      </c>
      <c r="BO268" s="9" t="str">
        <f>INDEX('keyword-forecasts'!G:K,MATCH(keyword_stats[[#This Row],[Keyword]],'keyword-forecasts'!K:K,0),1)</f>
        <v>Strojów Kąpielowych</v>
      </c>
    </row>
    <row r="269" spans="1:67" x14ac:dyDescent="0.25">
      <c r="A269" t="s">
        <v>383</v>
      </c>
      <c r="B269" t="s">
        <v>15</v>
      </c>
      <c r="D269" s="8">
        <v>90</v>
      </c>
      <c r="E269" t="s">
        <v>17</v>
      </c>
      <c r="F269">
        <v>97</v>
      </c>
      <c r="G269">
        <v>0.35</v>
      </c>
      <c r="H269">
        <v>1.87</v>
      </c>
      <c r="M269">
        <v>70</v>
      </c>
      <c r="N269">
        <v>170</v>
      </c>
      <c r="O269">
        <v>70</v>
      </c>
      <c r="P269">
        <v>50</v>
      </c>
      <c r="Q269">
        <v>40</v>
      </c>
      <c r="R269">
        <v>10</v>
      </c>
      <c r="S269">
        <v>10</v>
      </c>
      <c r="T269">
        <v>10</v>
      </c>
      <c r="U269">
        <v>10</v>
      </c>
      <c r="V269">
        <v>30</v>
      </c>
      <c r="W269">
        <v>30</v>
      </c>
      <c r="X269">
        <v>40</v>
      </c>
      <c r="Y269">
        <v>90</v>
      </c>
      <c r="Z269">
        <v>170</v>
      </c>
      <c r="AA269">
        <v>170</v>
      </c>
      <c r="AB269">
        <v>110</v>
      </c>
      <c r="AC269">
        <v>40</v>
      </c>
      <c r="AD269">
        <v>30</v>
      </c>
      <c r="AE269">
        <v>10</v>
      </c>
      <c r="AF269">
        <v>20</v>
      </c>
      <c r="AG269">
        <v>40</v>
      </c>
      <c r="AH269">
        <v>70</v>
      </c>
      <c r="AI269">
        <v>70</v>
      </c>
      <c r="AJ269">
        <v>50</v>
      </c>
      <c r="AK269">
        <v>110</v>
      </c>
      <c r="AL269">
        <v>140</v>
      </c>
      <c r="AM269">
        <v>390</v>
      </c>
      <c r="AN269">
        <v>110</v>
      </c>
      <c r="AO269">
        <v>40</v>
      </c>
      <c r="AP269">
        <v>20</v>
      </c>
      <c r="AQ269">
        <v>40</v>
      </c>
      <c r="AR269">
        <v>50</v>
      </c>
      <c r="AS269">
        <v>10</v>
      </c>
      <c r="AT269">
        <v>20</v>
      </c>
      <c r="AU269">
        <v>30</v>
      </c>
      <c r="AV269">
        <v>70</v>
      </c>
      <c r="AW269">
        <v>40</v>
      </c>
      <c r="AX269">
        <v>170</v>
      </c>
      <c r="AY269">
        <v>260</v>
      </c>
      <c r="AZ269">
        <v>320</v>
      </c>
      <c r="BA269">
        <v>40</v>
      </c>
      <c r="BB269">
        <v>20</v>
      </c>
      <c r="BC269">
        <v>10</v>
      </c>
      <c r="BD269">
        <v>10</v>
      </c>
      <c r="BE269">
        <v>10</v>
      </c>
      <c r="BF269">
        <v>50</v>
      </c>
      <c r="BG269">
        <v>90</v>
      </c>
      <c r="BH269">
        <v>90</v>
      </c>
      <c r="BI269" s="9">
        <f>AVERAGE(keyword_stats[[#This Row],[Searches: Apr 2015]:[Searches: Mar 2016]])</f>
        <v>45</v>
      </c>
      <c r="BJ269" s="9">
        <f>AVERAGE(keyword_stats[[#This Row],[Searches: Apr 2016]:[Searches: Mar 2017]])</f>
        <v>72.5</v>
      </c>
      <c r="BK269" s="9">
        <f>AVERAGE(keyword_stats[[#This Row],[Searches: Apr 2017]:[Searches: Mar 2018]])</f>
        <v>85.833333333333329</v>
      </c>
      <c r="BL269" s="9">
        <f>AVERAGE(keyword_stats[[#This Row],[Searches: Apr 2018]:[Searches: Mar 2019]])</f>
        <v>92.5</v>
      </c>
      <c r="BM269" s="9">
        <f>SUM(keyword_stats[[#This Row],[Searches: Apr 2018]:[Searches: Mar 2019]])</f>
        <v>1110</v>
      </c>
      <c r="BN269" s="9">
        <f>keyword_stats[[#This Row],[R1]]-keyword_stats[[#This Row],[R4]]</f>
        <v>47.5</v>
      </c>
      <c r="BO269" s="9" t="str">
        <f>INDEX('keyword-forecasts'!G:K,MATCH(keyword_stats[[#This Row],[Keyword]],'keyword-forecasts'!K:K,0),1)</f>
        <v>Intimissimi</v>
      </c>
    </row>
    <row r="270" spans="1:67" x14ac:dyDescent="0.25">
      <c r="A270" t="s">
        <v>384</v>
      </c>
      <c r="B270" t="s">
        <v>15</v>
      </c>
      <c r="D270" s="8">
        <v>10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70</v>
      </c>
      <c r="AA270">
        <v>140</v>
      </c>
      <c r="AB270">
        <v>140</v>
      </c>
      <c r="AC270">
        <v>50</v>
      </c>
      <c r="AD270">
        <v>10</v>
      </c>
      <c r="AE270">
        <v>10</v>
      </c>
      <c r="AF270">
        <v>10</v>
      </c>
      <c r="AG270">
        <v>10</v>
      </c>
      <c r="AH270">
        <v>10</v>
      </c>
      <c r="AI270">
        <v>0</v>
      </c>
      <c r="AJ270">
        <v>0</v>
      </c>
      <c r="AK270">
        <v>10</v>
      </c>
      <c r="AL270">
        <v>10</v>
      </c>
      <c r="AM270">
        <v>10</v>
      </c>
      <c r="AN270">
        <v>10</v>
      </c>
      <c r="AO270">
        <v>10</v>
      </c>
      <c r="AP270">
        <v>10</v>
      </c>
      <c r="AQ270">
        <v>0</v>
      </c>
      <c r="AR270">
        <v>0</v>
      </c>
      <c r="AS270">
        <v>10</v>
      </c>
      <c r="AT270">
        <v>10</v>
      </c>
      <c r="AU270">
        <v>0</v>
      </c>
      <c r="AV270">
        <v>10</v>
      </c>
      <c r="AW270">
        <v>10</v>
      </c>
      <c r="AX270">
        <v>10</v>
      </c>
      <c r="AY270">
        <v>10</v>
      </c>
      <c r="AZ270">
        <v>10</v>
      </c>
      <c r="BA270">
        <v>10</v>
      </c>
      <c r="BB270">
        <v>0</v>
      </c>
      <c r="BC270">
        <v>0</v>
      </c>
      <c r="BD270">
        <v>0</v>
      </c>
      <c r="BE270">
        <v>10</v>
      </c>
      <c r="BF270">
        <v>0</v>
      </c>
      <c r="BG270">
        <v>0</v>
      </c>
      <c r="BH270">
        <v>0</v>
      </c>
      <c r="BI270" s="9">
        <f>AVERAGE(keyword_stats[[#This Row],[Searches: Apr 2015]:[Searches: Mar 2016]])</f>
        <v>0</v>
      </c>
      <c r="BJ270" s="9">
        <f>AVERAGE(keyword_stats[[#This Row],[Searches: Apr 2016]:[Searches: Mar 2017]])</f>
        <v>37.5</v>
      </c>
      <c r="BK270" s="9">
        <f>AVERAGE(keyword_stats[[#This Row],[Searches: Apr 2017]:[Searches: Mar 2018]])</f>
        <v>7.5</v>
      </c>
      <c r="BL270" s="9">
        <f>AVERAGE(keyword_stats[[#This Row],[Searches: Apr 2018]:[Searches: Mar 2019]])</f>
        <v>5</v>
      </c>
      <c r="BM270" s="9">
        <f>SUM(keyword_stats[[#This Row],[Searches: Apr 2018]:[Searches: Mar 2019]])</f>
        <v>60</v>
      </c>
      <c r="BN270" s="9">
        <f>keyword_stats[[#This Row],[R1]]-keyword_stats[[#This Row],[R4]]</f>
        <v>5</v>
      </c>
      <c r="BO270" s="9" t="str">
        <f>INDEX('keyword-forecasts'!G:K,MATCH(keyword_stats[[#This Row],[Keyword]],'keyword-forecasts'!K:K,0),1)</f>
        <v>Intimissimi</v>
      </c>
    </row>
    <row r="271" spans="1:67" x14ac:dyDescent="0.25">
      <c r="A271" t="s">
        <v>385</v>
      </c>
      <c r="B271" t="s">
        <v>15</v>
      </c>
      <c r="D271" s="8">
        <v>30</v>
      </c>
      <c r="E271" t="s">
        <v>17</v>
      </c>
      <c r="F271">
        <v>100</v>
      </c>
      <c r="G271">
        <v>0.3</v>
      </c>
      <c r="H271">
        <v>3.93</v>
      </c>
      <c r="M271">
        <v>10</v>
      </c>
      <c r="N271">
        <v>20</v>
      </c>
      <c r="O271">
        <v>30</v>
      </c>
      <c r="P271">
        <v>30</v>
      </c>
      <c r="Q271">
        <v>20</v>
      </c>
      <c r="R271">
        <v>10</v>
      </c>
      <c r="S271">
        <v>10</v>
      </c>
      <c r="T271">
        <v>10</v>
      </c>
      <c r="U271">
        <v>10</v>
      </c>
      <c r="V271">
        <v>10</v>
      </c>
      <c r="W271">
        <v>10</v>
      </c>
      <c r="X271">
        <v>10</v>
      </c>
      <c r="Y271">
        <v>10</v>
      </c>
      <c r="Z271">
        <v>30</v>
      </c>
      <c r="AA271">
        <v>40</v>
      </c>
      <c r="AB271">
        <v>30</v>
      </c>
      <c r="AC271">
        <v>20</v>
      </c>
      <c r="AD271">
        <v>10</v>
      </c>
      <c r="AE271">
        <v>10</v>
      </c>
      <c r="AF271">
        <v>10</v>
      </c>
      <c r="AG271">
        <v>10</v>
      </c>
      <c r="AH271">
        <v>10</v>
      </c>
      <c r="AI271">
        <v>10</v>
      </c>
      <c r="AJ271">
        <v>20</v>
      </c>
      <c r="AK271">
        <v>20</v>
      </c>
      <c r="AL271">
        <v>40</v>
      </c>
      <c r="AM271">
        <v>40</v>
      </c>
      <c r="AN271">
        <v>40</v>
      </c>
      <c r="AO271">
        <v>20</v>
      </c>
      <c r="AP271">
        <v>10</v>
      </c>
      <c r="AQ271">
        <v>10</v>
      </c>
      <c r="AR271">
        <v>10</v>
      </c>
      <c r="AS271">
        <v>10</v>
      </c>
      <c r="AT271">
        <v>10</v>
      </c>
      <c r="AU271">
        <v>10</v>
      </c>
      <c r="AV271">
        <v>10</v>
      </c>
      <c r="AW271">
        <v>10</v>
      </c>
      <c r="AX271">
        <v>50</v>
      </c>
      <c r="AY271">
        <v>110</v>
      </c>
      <c r="AZ271">
        <v>110</v>
      </c>
      <c r="BA271">
        <v>70</v>
      </c>
      <c r="BB271">
        <v>20</v>
      </c>
      <c r="BC271">
        <v>10</v>
      </c>
      <c r="BD271">
        <v>10</v>
      </c>
      <c r="BE271">
        <v>10</v>
      </c>
      <c r="BF271">
        <v>20</v>
      </c>
      <c r="BG271">
        <v>10</v>
      </c>
      <c r="BH271">
        <v>10</v>
      </c>
      <c r="BI271" s="9">
        <f>AVERAGE(keyword_stats[[#This Row],[Searches: Apr 2015]:[Searches: Mar 2016]])</f>
        <v>15</v>
      </c>
      <c r="BJ271" s="9">
        <f>AVERAGE(keyword_stats[[#This Row],[Searches: Apr 2016]:[Searches: Mar 2017]])</f>
        <v>17.5</v>
      </c>
      <c r="BK271" s="9">
        <f>AVERAGE(keyword_stats[[#This Row],[Searches: Apr 2017]:[Searches: Mar 2018]])</f>
        <v>19.166666666666668</v>
      </c>
      <c r="BL271" s="9">
        <f>AVERAGE(keyword_stats[[#This Row],[Searches: Apr 2018]:[Searches: Mar 2019]])</f>
        <v>36.666666666666664</v>
      </c>
      <c r="BM271" s="9">
        <f>SUM(keyword_stats[[#This Row],[Searches: Apr 2018]:[Searches: Mar 2019]])</f>
        <v>440</v>
      </c>
      <c r="BN271" s="9">
        <f>keyword_stats[[#This Row],[R1]]-keyword_stats[[#This Row],[R4]]</f>
        <v>21.666666666666664</v>
      </c>
      <c r="BO271" s="9" t="str">
        <f>INDEX('keyword-forecasts'!G:K,MATCH(keyword_stats[[#This Row],[Keyword]],'keyword-forecasts'!K:K,0),1)</f>
        <v>Intimissimi</v>
      </c>
    </row>
    <row r="272" spans="1:67" x14ac:dyDescent="0.25">
      <c r="A272" t="s">
        <v>386</v>
      </c>
      <c r="B272" t="s">
        <v>15</v>
      </c>
      <c r="D272" s="8">
        <v>1000</v>
      </c>
      <c r="E272" t="s">
        <v>17</v>
      </c>
      <c r="F272">
        <v>100</v>
      </c>
      <c r="G272">
        <v>0.26</v>
      </c>
      <c r="H272">
        <v>1.0900000000000001</v>
      </c>
      <c r="M272">
        <v>260</v>
      </c>
      <c r="N272">
        <v>720</v>
      </c>
      <c r="O272">
        <v>1300</v>
      </c>
      <c r="P272">
        <v>1000</v>
      </c>
      <c r="Q272">
        <v>590</v>
      </c>
      <c r="R272">
        <v>110</v>
      </c>
      <c r="S272">
        <v>70</v>
      </c>
      <c r="T272">
        <v>70</v>
      </c>
      <c r="U272">
        <v>90</v>
      </c>
      <c r="V272">
        <v>210</v>
      </c>
      <c r="W272">
        <v>260</v>
      </c>
      <c r="X272">
        <v>320</v>
      </c>
      <c r="Y272">
        <v>390</v>
      </c>
      <c r="Z272">
        <v>720</v>
      </c>
      <c r="AA272">
        <v>1300</v>
      </c>
      <c r="AB272">
        <v>1600</v>
      </c>
      <c r="AC272">
        <v>480</v>
      </c>
      <c r="AD272">
        <v>170</v>
      </c>
      <c r="AE272">
        <v>110</v>
      </c>
      <c r="AF272">
        <v>90</v>
      </c>
      <c r="AG272">
        <v>70</v>
      </c>
      <c r="AH272">
        <v>210</v>
      </c>
      <c r="AI272">
        <v>390</v>
      </c>
      <c r="AJ272">
        <v>390</v>
      </c>
      <c r="AK272">
        <v>480</v>
      </c>
      <c r="AL272">
        <v>1300</v>
      </c>
      <c r="AM272">
        <v>1900</v>
      </c>
      <c r="AN272">
        <v>2400</v>
      </c>
      <c r="AO272">
        <v>1300</v>
      </c>
      <c r="AP272">
        <v>210</v>
      </c>
      <c r="AQ272">
        <v>170</v>
      </c>
      <c r="AR272">
        <v>140</v>
      </c>
      <c r="AS272">
        <v>140</v>
      </c>
      <c r="AT272">
        <v>260</v>
      </c>
      <c r="AU272">
        <v>320</v>
      </c>
      <c r="AV272">
        <v>390</v>
      </c>
      <c r="AW272">
        <v>720</v>
      </c>
      <c r="AX272">
        <v>1900</v>
      </c>
      <c r="AY272">
        <v>1600</v>
      </c>
      <c r="AZ272">
        <v>4400</v>
      </c>
      <c r="BA272">
        <v>2400</v>
      </c>
      <c r="BB272">
        <v>260</v>
      </c>
      <c r="BC272">
        <v>170</v>
      </c>
      <c r="BD272">
        <v>170</v>
      </c>
      <c r="BE272">
        <v>210</v>
      </c>
      <c r="BF272">
        <v>480</v>
      </c>
      <c r="BG272">
        <v>390</v>
      </c>
      <c r="BH272">
        <v>590</v>
      </c>
      <c r="BI272" s="9">
        <f>AVERAGE(keyword_stats[[#This Row],[Searches: Apr 2015]:[Searches: Mar 2016]])</f>
        <v>416.66666666666669</v>
      </c>
      <c r="BJ272" s="9">
        <f>AVERAGE(keyword_stats[[#This Row],[Searches: Apr 2016]:[Searches: Mar 2017]])</f>
        <v>493.33333333333331</v>
      </c>
      <c r="BK272" s="9">
        <f>AVERAGE(keyword_stats[[#This Row],[Searches: Apr 2017]:[Searches: Mar 2018]])</f>
        <v>750.83333333333337</v>
      </c>
      <c r="BL272" s="9">
        <f>AVERAGE(keyword_stats[[#This Row],[Searches: Apr 2018]:[Searches: Mar 2019]])</f>
        <v>1107.5</v>
      </c>
      <c r="BM272" s="9">
        <f>SUM(keyword_stats[[#This Row],[Searches: Apr 2018]:[Searches: Mar 2019]])</f>
        <v>13290</v>
      </c>
      <c r="BN272" s="9">
        <f>keyword_stats[[#This Row],[R1]]-keyword_stats[[#This Row],[R4]]</f>
        <v>690.83333333333326</v>
      </c>
      <c r="BO272" s="9" t="str">
        <f>INDEX('keyword-forecasts'!G:K,MATCH(keyword_stats[[#This Row],[Keyword]],'keyword-forecasts'!K:K,0),1)</f>
        <v>Intimissimi</v>
      </c>
    </row>
    <row r="273" spans="1:67" x14ac:dyDescent="0.25">
      <c r="A273" t="s">
        <v>387</v>
      </c>
      <c r="B273" t="s">
        <v>15</v>
      </c>
      <c r="D273" s="8">
        <v>10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30</v>
      </c>
      <c r="Y273">
        <v>260</v>
      </c>
      <c r="Z273">
        <v>1300</v>
      </c>
      <c r="AA273">
        <v>880</v>
      </c>
      <c r="AB273">
        <v>170</v>
      </c>
      <c r="AC273">
        <v>40</v>
      </c>
      <c r="AD273">
        <v>20</v>
      </c>
      <c r="AE273">
        <v>10</v>
      </c>
      <c r="AF273">
        <v>10</v>
      </c>
      <c r="AG273">
        <v>70</v>
      </c>
      <c r="AH273">
        <v>30</v>
      </c>
      <c r="AI273">
        <v>10</v>
      </c>
      <c r="AJ273">
        <v>10</v>
      </c>
      <c r="AK273">
        <v>10</v>
      </c>
      <c r="AL273">
        <v>10</v>
      </c>
      <c r="AM273">
        <v>40</v>
      </c>
      <c r="AN273">
        <v>20</v>
      </c>
      <c r="AO273">
        <v>10</v>
      </c>
      <c r="AP273">
        <v>0</v>
      </c>
      <c r="AQ273">
        <v>0</v>
      </c>
      <c r="AR273">
        <v>0</v>
      </c>
      <c r="AS273">
        <v>10</v>
      </c>
      <c r="AT273">
        <v>10</v>
      </c>
      <c r="AU273">
        <v>10</v>
      </c>
      <c r="AV273">
        <v>10</v>
      </c>
      <c r="AW273">
        <v>0</v>
      </c>
      <c r="AX273">
        <v>0</v>
      </c>
      <c r="AY273">
        <v>20</v>
      </c>
      <c r="AZ273">
        <v>10</v>
      </c>
      <c r="BA273">
        <v>10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 s="9">
        <f>AVERAGE(keyword_stats[[#This Row],[Searches: Apr 2015]:[Searches: Mar 2016]])</f>
        <v>2.5</v>
      </c>
      <c r="BJ273" s="9">
        <f>AVERAGE(keyword_stats[[#This Row],[Searches: Apr 2016]:[Searches: Mar 2017]])</f>
        <v>234.16666666666666</v>
      </c>
      <c r="BK273" s="9">
        <f>AVERAGE(keyword_stats[[#This Row],[Searches: Apr 2017]:[Searches: Mar 2018]])</f>
        <v>10.833333333333334</v>
      </c>
      <c r="BL273" s="9">
        <f>AVERAGE(keyword_stats[[#This Row],[Searches: Apr 2018]:[Searches: Mar 2019]])</f>
        <v>3.3333333333333335</v>
      </c>
      <c r="BM273" s="9">
        <f>SUM(keyword_stats[[#This Row],[Searches: Apr 2018]:[Searches: Mar 2019]])</f>
        <v>40</v>
      </c>
      <c r="BN273" s="9">
        <f>keyword_stats[[#This Row],[R1]]-keyword_stats[[#This Row],[R4]]</f>
        <v>0.83333333333333348</v>
      </c>
      <c r="BO273" s="9" t="str">
        <f>INDEX('keyword-forecasts'!G:K,MATCH(keyword_stats[[#This Row],[Keyword]],'keyword-forecasts'!K:K,0),1)</f>
        <v>Intimissimi</v>
      </c>
    </row>
    <row r="274" spans="1:67" x14ac:dyDescent="0.25">
      <c r="A274" t="s">
        <v>388</v>
      </c>
      <c r="B274" t="s">
        <v>15</v>
      </c>
      <c r="D274" s="8">
        <v>110</v>
      </c>
      <c r="E274" t="s">
        <v>16</v>
      </c>
      <c r="F274">
        <v>59</v>
      </c>
      <c r="G274">
        <v>0.05</v>
      </c>
      <c r="H274">
        <v>0.39</v>
      </c>
      <c r="M274">
        <v>260</v>
      </c>
      <c r="N274">
        <v>480</v>
      </c>
      <c r="O274">
        <v>590</v>
      </c>
      <c r="P274">
        <v>590</v>
      </c>
      <c r="Q274">
        <v>210</v>
      </c>
      <c r="R274">
        <v>50</v>
      </c>
      <c r="S274">
        <v>90</v>
      </c>
      <c r="T274">
        <v>110</v>
      </c>
      <c r="U274">
        <v>30</v>
      </c>
      <c r="V274">
        <v>70</v>
      </c>
      <c r="W274">
        <v>110</v>
      </c>
      <c r="X274">
        <v>90</v>
      </c>
      <c r="Y274">
        <v>170</v>
      </c>
      <c r="Z274">
        <v>260</v>
      </c>
      <c r="AA274">
        <v>590</v>
      </c>
      <c r="AB274">
        <v>480</v>
      </c>
      <c r="AC274">
        <v>140</v>
      </c>
      <c r="AD274">
        <v>30</v>
      </c>
      <c r="AE274">
        <v>30</v>
      </c>
      <c r="AF274">
        <v>20</v>
      </c>
      <c r="AG274">
        <v>30</v>
      </c>
      <c r="AH274">
        <v>90</v>
      </c>
      <c r="AI274">
        <v>70</v>
      </c>
      <c r="AJ274">
        <v>90</v>
      </c>
      <c r="AK274">
        <v>140</v>
      </c>
      <c r="AL274">
        <v>210</v>
      </c>
      <c r="AM274">
        <v>320</v>
      </c>
      <c r="AN274">
        <v>260</v>
      </c>
      <c r="AO274">
        <v>110</v>
      </c>
      <c r="AP274">
        <v>30</v>
      </c>
      <c r="AQ274">
        <v>20</v>
      </c>
      <c r="AR274">
        <v>20</v>
      </c>
      <c r="AS274">
        <v>20</v>
      </c>
      <c r="AT274">
        <v>50</v>
      </c>
      <c r="AU274">
        <v>50</v>
      </c>
      <c r="AV274">
        <v>70</v>
      </c>
      <c r="AW274">
        <v>140</v>
      </c>
      <c r="AX274">
        <v>260</v>
      </c>
      <c r="AY274">
        <v>320</v>
      </c>
      <c r="AZ274">
        <v>320</v>
      </c>
      <c r="BA274">
        <v>140</v>
      </c>
      <c r="BB274">
        <v>30</v>
      </c>
      <c r="BC274">
        <v>20</v>
      </c>
      <c r="BD274">
        <v>20</v>
      </c>
      <c r="BE274">
        <v>30</v>
      </c>
      <c r="BF274">
        <v>30</v>
      </c>
      <c r="BG274">
        <v>70</v>
      </c>
      <c r="BH274">
        <v>90</v>
      </c>
      <c r="BI274" s="9">
        <f>AVERAGE(keyword_stats[[#This Row],[Searches: Apr 2015]:[Searches: Mar 2016]])</f>
        <v>223.33333333333334</v>
      </c>
      <c r="BJ274" s="9">
        <f>AVERAGE(keyword_stats[[#This Row],[Searches: Apr 2016]:[Searches: Mar 2017]])</f>
        <v>166.66666666666666</v>
      </c>
      <c r="BK274" s="9">
        <f>AVERAGE(keyword_stats[[#This Row],[Searches: Apr 2017]:[Searches: Mar 2018]])</f>
        <v>108.33333333333333</v>
      </c>
      <c r="BL274" s="9">
        <f>AVERAGE(keyword_stats[[#This Row],[Searches: Apr 2018]:[Searches: Mar 2019]])</f>
        <v>122.5</v>
      </c>
      <c r="BM274" s="9">
        <f>SUM(keyword_stats[[#This Row],[Searches: Apr 2018]:[Searches: Mar 2019]])</f>
        <v>1470</v>
      </c>
      <c r="BN274" s="9">
        <f>keyword_stats[[#This Row],[R1]]-keyword_stats[[#This Row],[R4]]</f>
        <v>-100.83333333333334</v>
      </c>
      <c r="BO274" s="9" t="str">
        <f>INDEX('keyword-forecasts'!G:K,MATCH(keyword_stats[[#This Row],[Keyword]],'keyword-forecasts'!K:K,0),1)</f>
        <v>Strój Kąpielowy</v>
      </c>
    </row>
    <row r="275" spans="1:67" x14ac:dyDescent="0.25">
      <c r="A275" t="s">
        <v>389</v>
      </c>
      <c r="B275" t="s">
        <v>15</v>
      </c>
      <c r="D275" s="8">
        <v>10</v>
      </c>
      <c r="E275" t="s">
        <v>17</v>
      </c>
      <c r="F275">
        <v>100</v>
      </c>
      <c r="G275">
        <v>0.39</v>
      </c>
      <c r="H275">
        <v>0.69</v>
      </c>
      <c r="M275">
        <v>10</v>
      </c>
      <c r="N275">
        <v>10</v>
      </c>
      <c r="O275">
        <v>20</v>
      </c>
      <c r="P275">
        <v>30</v>
      </c>
      <c r="Q275">
        <v>20</v>
      </c>
      <c r="R275">
        <v>10</v>
      </c>
      <c r="S275">
        <v>10</v>
      </c>
      <c r="T275">
        <v>10</v>
      </c>
      <c r="U275">
        <v>10</v>
      </c>
      <c r="V275">
        <v>10</v>
      </c>
      <c r="W275">
        <v>10</v>
      </c>
      <c r="X275">
        <v>10</v>
      </c>
      <c r="Y275">
        <v>10</v>
      </c>
      <c r="Z275">
        <v>10</v>
      </c>
      <c r="AA275">
        <v>20</v>
      </c>
      <c r="AB275">
        <v>10</v>
      </c>
      <c r="AC275">
        <v>10</v>
      </c>
      <c r="AD275">
        <v>10</v>
      </c>
      <c r="AE275">
        <v>10</v>
      </c>
      <c r="AF275">
        <v>10</v>
      </c>
      <c r="AG275">
        <v>10</v>
      </c>
      <c r="AH275">
        <v>10</v>
      </c>
      <c r="AI275">
        <v>10</v>
      </c>
      <c r="AJ275">
        <v>10</v>
      </c>
      <c r="AK275">
        <v>10</v>
      </c>
      <c r="AL275">
        <v>10</v>
      </c>
      <c r="AM275">
        <v>20</v>
      </c>
      <c r="AN275">
        <v>20</v>
      </c>
      <c r="AO275">
        <v>10</v>
      </c>
      <c r="AP275">
        <v>10</v>
      </c>
      <c r="AQ275">
        <v>10</v>
      </c>
      <c r="AR275">
        <v>10</v>
      </c>
      <c r="AS275">
        <v>10</v>
      </c>
      <c r="AT275">
        <v>10</v>
      </c>
      <c r="AU275">
        <v>10</v>
      </c>
      <c r="AV275">
        <v>10</v>
      </c>
      <c r="AW275">
        <v>10</v>
      </c>
      <c r="AX275">
        <v>10</v>
      </c>
      <c r="AY275">
        <v>20</v>
      </c>
      <c r="AZ275">
        <v>20</v>
      </c>
      <c r="BA275">
        <v>10</v>
      </c>
      <c r="BB275">
        <v>10</v>
      </c>
      <c r="BC275">
        <v>10</v>
      </c>
      <c r="BD275">
        <v>10</v>
      </c>
      <c r="BE275">
        <v>10</v>
      </c>
      <c r="BF275">
        <v>10</v>
      </c>
      <c r="BG275">
        <v>10</v>
      </c>
      <c r="BH275">
        <v>10</v>
      </c>
      <c r="BI275" s="9">
        <f>AVERAGE(keyword_stats[[#This Row],[Searches: Apr 2015]:[Searches: Mar 2016]])</f>
        <v>13.333333333333334</v>
      </c>
      <c r="BJ275" s="9">
        <f>AVERAGE(keyword_stats[[#This Row],[Searches: Apr 2016]:[Searches: Mar 2017]])</f>
        <v>10.833333333333334</v>
      </c>
      <c r="BK275" s="9">
        <f>AVERAGE(keyword_stats[[#This Row],[Searches: Apr 2017]:[Searches: Mar 2018]])</f>
        <v>11.666666666666666</v>
      </c>
      <c r="BL275" s="9">
        <f>AVERAGE(keyword_stats[[#This Row],[Searches: Apr 2018]:[Searches: Mar 2019]])</f>
        <v>11.666666666666666</v>
      </c>
      <c r="BM275" s="9">
        <f>SUM(keyword_stats[[#This Row],[Searches: Apr 2018]:[Searches: Mar 2019]])</f>
        <v>140</v>
      </c>
      <c r="BN275" s="9">
        <f>keyword_stats[[#This Row],[R1]]-keyword_stats[[#This Row],[R4]]</f>
        <v>-1.6666666666666679</v>
      </c>
      <c r="BO275" s="9" t="str">
        <f>INDEX('keyword-forecasts'!G:K,MATCH(keyword_stats[[#This Row],[Keyword]],'keyword-forecasts'!K:K,0),1)</f>
        <v>Kupić Strój</v>
      </c>
    </row>
    <row r="276" spans="1:67" x14ac:dyDescent="0.25">
      <c r="A276" t="s">
        <v>390</v>
      </c>
      <c r="B276" t="s">
        <v>15</v>
      </c>
      <c r="D276" s="8">
        <v>30</v>
      </c>
      <c r="E276" t="s">
        <v>17</v>
      </c>
      <c r="F276">
        <v>99</v>
      </c>
      <c r="M276">
        <v>50</v>
      </c>
      <c r="N276">
        <v>140</v>
      </c>
      <c r="O276">
        <v>260</v>
      </c>
      <c r="P276">
        <v>390</v>
      </c>
      <c r="Q276">
        <v>170</v>
      </c>
      <c r="R276">
        <v>40</v>
      </c>
      <c r="S276">
        <v>40</v>
      </c>
      <c r="T276">
        <v>30</v>
      </c>
      <c r="U276">
        <v>10</v>
      </c>
      <c r="V276">
        <v>20</v>
      </c>
      <c r="W276">
        <v>30</v>
      </c>
      <c r="X276">
        <v>20</v>
      </c>
      <c r="Y276">
        <v>40</v>
      </c>
      <c r="Z276">
        <v>90</v>
      </c>
      <c r="AA276">
        <v>320</v>
      </c>
      <c r="AB276">
        <v>210</v>
      </c>
      <c r="AC276">
        <v>40</v>
      </c>
      <c r="AD276">
        <v>10</v>
      </c>
      <c r="AE276">
        <v>10</v>
      </c>
      <c r="AF276">
        <v>10</v>
      </c>
      <c r="AG276">
        <v>10</v>
      </c>
      <c r="AH276">
        <v>10</v>
      </c>
      <c r="AI276">
        <v>10</v>
      </c>
      <c r="AJ276">
        <v>20</v>
      </c>
      <c r="AK276">
        <v>50</v>
      </c>
      <c r="AL276">
        <v>70</v>
      </c>
      <c r="AM276">
        <v>210</v>
      </c>
      <c r="AN276">
        <v>210</v>
      </c>
      <c r="AO276">
        <v>110</v>
      </c>
      <c r="AP276">
        <v>30</v>
      </c>
      <c r="AQ276">
        <v>20</v>
      </c>
      <c r="AR276">
        <v>20</v>
      </c>
      <c r="AS276">
        <v>10</v>
      </c>
      <c r="AT276">
        <v>20</v>
      </c>
      <c r="AU276">
        <v>20</v>
      </c>
      <c r="AV276">
        <v>20</v>
      </c>
      <c r="AW276">
        <v>50</v>
      </c>
      <c r="AX276">
        <v>50</v>
      </c>
      <c r="AY276">
        <v>70</v>
      </c>
      <c r="AZ276">
        <v>70</v>
      </c>
      <c r="BA276">
        <v>90</v>
      </c>
      <c r="BB276">
        <v>10</v>
      </c>
      <c r="BC276">
        <v>10</v>
      </c>
      <c r="BD276">
        <v>10</v>
      </c>
      <c r="BE276">
        <v>10</v>
      </c>
      <c r="BF276">
        <v>10</v>
      </c>
      <c r="BG276">
        <v>10</v>
      </c>
      <c r="BH276">
        <v>10</v>
      </c>
      <c r="BI276" s="9">
        <f>AVERAGE(keyword_stats[[#This Row],[Searches: Apr 2015]:[Searches: Mar 2016]])</f>
        <v>100</v>
      </c>
      <c r="BJ276" s="9">
        <f>AVERAGE(keyword_stats[[#This Row],[Searches: Apr 2016]:[Searches: Mar 2017]])</f>
        <v>65</v>
      </c>
      <c r="BK276" s="9">
        <f>AVERAGE(keyword_stats[[#This Row],[Searches: Apr 2017]:[Searches: Mar 2018]])</f>
        <v>65.833333333333329</v>
      </c>
      <c r="BL276" s="9">
        <f>AVERAGE(keyword_stats[[#This Row],[Searches: Apr 2018]:[Searches: Mar 2019]])</f>
        <v>33.333333333333336</v>
      </c>
      <c r="BM276" s="9">
        <f>SUM(keyword_stats[[#This Row],[Searches: Apr 2018]:[Searches: Mar 2019]])</f>
        <v>400</v>
      </c>
      <c r="BN276" s="9">
        <f>keyword_stats[[#This Row],[R1]]-keyword_stats[[#This Row],[R4]]</f>
        <v>-66.666666666666657</v>
      </c>
      <c r="BO276" s="9" t="str">
        <f>INDEX('keyword-forecasts'!G:K,MATCH(keyword_stats[[#This Row],[Keyword]],'keyword-forecasts'!K:K,0),1)</f>
        <v>Strój Kąpielowy</v>
      </c>
    </row>
    <row r="277" spans="1:67" x14ac:dyDescent="0.25">
      <c r="A277" t="s">
        <v>391</v>
      </c>
      <c r="B277" t="s">
        <v>15</v>
      </c>
      <c r="D277" s="8">
        <v>10</v>
      </c>
      <c r="E277" t="s">
        <v>17</v>
      </c>
      <c r="F277">
        <v>93</v>
      </c>
      <c r="M277">
        <v>10</v>
      </c>
      <c r="N277">
        <v>10</v>
      </c>
      <c r="O277">
        <v>10</v>
      </c>
      <c r="P277">
        <v>20</v>
      </c>
      <c r="Q277">
        <v>10</v>
      </c>
      <c r="R277">
        <v>0</v>
      </c>
      <c r="S277">
        <v>0</v>
      </c>
      <c r="T277">
        <v>0</v>
      </c>
      <c r="U277">
        <v>10</v>
      </c>
      <c r="V277">
        <v>0</v>
      </c>
      <c r="W277">
        <v>10</v>
      </c>
      <c r="X277">
        <v>10</v>
      </c>
      <c r="Y277">
        <v>10</v>
      </c>
      <c r="Z277">
        <v>10</v>
      </c>
      <c r="AA277">
        <v>10</v>
      </c>
      <c r="AB277">
        <v>10</v>
      </c>
      <c r="AC277">
        <v>10</v>
      </c>
      <c r="AD277">
        <v>0</v>
      </c>
      <c r="AE277">
        <v>0</v>
      </c>
      <c r="AF277">
        <v>10</v>
      </c>
      <c r="AG277">
        <v>0</v>
      </c>
      <c r="AH277">
        <v>10</v>
      </c>
      <c r="AI277">
        <v>10</v>
      </c>
      <c r="AJ277">
        <v>10</v>
      </c>
      <c r="AK277">
        <v>10</v>
      </c>
      <c r="AL277">
        <v>10</v>
      </c>
      <c r="AM277">
        <v>10</v>
      </c>
      <c r="AN277">
        <v>10</v>
      </c>
      <c r="AO277">
        <v>20</v>
      </c>
      <c r="AP277">
        <v>10</v>
      </c>
      <c r="AQ277">
        <v>0</v>
      </c>
      <c r="AR277">
        <v>10</v>
      </c>
      <c r="AS277">
        <v>0</v>
      </c>
      <c r="AT277">
        <v>0</v>
      </c>
      <c r="AU277">
        <v>10</v>
      </c>
      <c r="AV277">
        <v>10</v>
      </c>
      <c r="AW277">
        <v>10</v>
      </c>
      <c r="AX277">
        <v>10</v>
      </c>
      <c r="AY277">
        <v>10</v>
      </c>
      <c r="AZ277">
        <v>10</v>
      </c>
      <c r="BA277">
        <v>10</v>
      </c>
      <c r="BB277">
        <v>10</v>
      </c>
      <c r="BC277">
        <v>0</v>
      </c>
      <c r="BD277">
        <v>10</v>
      </c>
      <c r="BE277">
        <v>0</v>
      </c>
      <c r="BF277">
        <v>10</v>
      </c>
      <c r="BG277">
        <v>10</v>
      </c>
      <c r="BH277">
        <v>10</v>
      </c>
      <c r="BI277" s="9">
        <f>AVERAGE(keyword_stats[[#This Row],[Searches: Apr 2015]:[Searches: Mar 2016]])</f>
        <v>7.5</v>
      </c>
      <c r="BJ277" s="9">
        <f>AVERAGE(keyword_stats[[#This Row],[Searches: Apr 2016]:[Searches: Mar 2017]])</f>
        <v>7.5</v>
      </c>
      <c r="BK277" s="9">
        <f>AVERAGE(keyword_stats[[#This Row],[Searches: Apr 2017]:[Searches: Mar 2018]])</f>
        <v>8.3333333333333339</v>
      </c>
      <c r="BL277" s="9">
        <f>AVERAGE(keyword_stats[[#This Row],[Searches: Apr 2018]:[Searches: Mar 2019]])</f>
        <v>8.3333333333333339</v>
      </c>
      <c r="BM277" s="9">
        <f>SUM(keyword_stats[[#This Row],[Searches: Apr 2018]:[Searches: Mar 2019]])</f>
        <v>100</v>
      </c>
      <c r="BN277" s="9">
        <f>keyword_stats[[#This Row],[R1]]-keyword_stats[[#This Row],[R4]]</f>
        <v>0.83333333333333393</v>
      </c>
      <c r="BO277" s="9" t="str">
        <f>INDEX('keyword-forecasts'!G:K,MATCH(keyword_stats[[#This Row],[Keyword]],'keyword-forecasts'!K:K,0),1)</f>
        <v>Stroje Kąpielowe</v>
      </c>
    </row>
    <row r="278" spans="1:67" x14ac:dyDescent="0.25">
      <c r="A278" t="s">
        <v>392</v>
      </c>
      <c r="B278" t="s">
        <v>15</v>
      </c>
      <c r="D278" s="8">
        <v>260</v>
      </c>
      <c r="E278" t="s">
        <v>17</v>
      </c>
      <c r="F278">
        <v>100</v>
      </c>
      <c r="G278">
        <v>0.5</v>
      </c>
      <c r="H278">
        <v>1.97</v>
      </c>
      <c r="M278">
        <v>210</v>
      </c>
      <c r="N278">
        <v>170</v>
      </c>
      <c r="O278">
        <v>170</v>
      </c>
      <c r="P278">
        <v>140</v>
      </c>
      <c r="Q278">
        <v>90</v>
      </c>
      <c r="R278">
        <v>70</v>
      </c>
      <c r="S278">
        <v>40</v>
      </c>
      <c r="T278">
        <v>10</v>
      </c>
      <c r="U278">
        <v>10</v>
      </c>
      <c r="V278">
        <v>50</v>
      </c>
      <c r="W278">
        <v>70</v>
      </c>
      <c r="X278">
        <v>70</v>
      </c>
      <c r="Y278">
        <v>110</v>
      </c>
      <c r="Z278">
        <v>140</v>
      </c>
      <c r="AA278">
        <v>170</v>
      </c>
      <c r="AB278">
        <v>140</v>
      </c>
      <c r="AC278">
        <v>50</v>
      </c>
      <c r="AD278">
        <v>50</v>
      </c>
      <c r="AE278">
        <v>30</v>
      </c>
      <c r="AF278">
        <v>50</v>
      </c>
      <c r="AG278">
        <v>40</v>
      </c>
      <c r="AH278">
        <v>170</v>
      </c>
      <c r="AI278">
        <v>140</v>
      </c>
      <c r="AJ278">
        <v>170</v>
      </c>
      <c r="AK278">
        <v>210</v>
      </c>
      <c r="AL278">
        <v>390</v>
      </c>
      <c r="AM278">
        <v>210</v>
      </c>
      <c r="AN278">
        <v>260</v>
      </c>
      <c r="AO278">
        <v>110</v>
      </c>
      <c r="AP278">
        <v>50</v>
      </c>
      <c r="AQ278">
        <v>30</v>
      </c>
      <c r="AR278">
        <v>30</v>
      </c>
      <c r="AS278">
        <v>30</v>
      </c>
      <c r="AT278">
        <v>140</v>
      </c>
      <c r="AU278">
        <v>140</v>
      </c>
      <c r="AV278">
        <v>170</v>
      </c>
      <c r="AW278">
        <v>320</v>
      </c>
      <c r="AX278">
        <v>260</v>
      </c>
      <c r="AY278">
        <v>320</v>
      </c>
      <c r="AZ278">
        <v>320</v>
      </c>
      <c r="BA278">
        <v>320</v>
      </c>
      <c r="BB278">
        <v>40</v>
      </c>
      <c r="BC278">
        <v>90</v>
      </c>
      <c r="BD278">
        <v>90</v>
      </c>
      <c r="BE278">
        <v>110</v>
      </c>
      <c r="BF278">
        <v>170</v>
      </c>
      <c r="BG278">
        <v>320</v>
      </c>
      <c r="BH278">
        <v>480</v>
      </c>
      <c r="BI278" s="9">
        <f>AVERAGE(keyword_stats[[#This Row],[Searches: Apr 2015]:[Searches: Mar 2016]])</f>
        <v>91.666666666666671</v>
      </c>
      <c r="BJ278" s="9">
        <f>AVERAGE(keyword_stats[[#This Row],[Searches: Apr 2016]:[Searches: Mar 2017]])</f>
        <v>105</v>
      </c>
      <c r="BK278" s="9">
        <f>AVERAGE(keyword_stats[[#This Row],[Searches: Apr 2017]:[Searches: Mar 2018]])</f>
        <v>147.5</v>
      </c>
      <c r="BL278" s="9">
        <f>AVERAGE(keyword_stats[[#This Row],[Searches: Apr 2018]:[Searches: Mar 2019]])</f>
        <v>236.66666666666666</v>
      </c>
      <c r="BM278" s="9">
        <f>SUM(keyword_stats[[#This Row],[Searches: Apr 2018]:[Searches: Mar 2019]])</f>
        <v>2840</v>
      </c>
      <c r="BN278" s="9">
        <f>keyword_stats[[#This Row],[R1]]-keyword_stats[[#This Row],[R4]]</f>
        <v>145</v>
      </c>
      <c r="BO278" s="9" t="str">
        <f>INDEX('keyword-forecasts'!G:K,MATCH(keyword_stats[[#This Row],[Keyword]],'keyword-forecasts'!K:K,0),1)</f>
        <v>Kostiumy Jednoczęściowe</v>
      </c>
    </row>
    <row r="279" spans="1:67" x14ac:dyDescent="0.25">
      <c r="A279" t="s">
        <v>393</v>
      </c>
      <c r="B279" t="s">
        <v>15</v>
      </c>
      <c r="D279" s="8">
        <v>1000</v>
      </c>
      <c r="E279" t="s">
        <v>17</v>
      </c>
      <c r="F279">
        <v>100</v>
      </c>
      <c r="G279">
        <v>0.57999999999999996</v>
      </c>
      <c r="H279">
        <v>2.2400000000000002</v>
      </c>
      <c r="M279">
        <v>590</v>
      </c>
      <c r="N279">
        <v>1300</v>
      </c>
      <c r="O279">
        <v>1600</v>
      </c>
      <c r="P279">
        <v>1900</v>
      </c>
      <c r="Q279">
        <v>1000</v>
      </c>
      <c r="R279">
        <v>590</v>
      </c>
      <c r="S279">
        <v>480</v>
      </c>
      <c r="T279">
        <v>480</v>
      </c>
      <c r="U279">
        <v>320</v>
      </c>
      <c r="V279">
        <v>590</v>
      </c>
      <c r="W279">
        <v>590</v>
      </c>
      <c r="X279">
        <v>720</v>
      </c>
      <c r="Y279">
        <v>880</v>
      </c>
      <c r="Z279">
        <v>880</v>
      </c>
      <c r="AA279">
        <v>1300</v>
      </c>
      <c r="AB279">
        <v>1600</v>
      </c>
      <c r="AC279">
        <v>1300</v>
      </c>
      <c r="AD279">
        <v>880</v>
      </c>
      <c r="AE279">
        <v>590</v>
      </c>
      <c r="AF279">
        <v>480</v>
      </c>
      <c r="AG279">
        <v>590</v>
      </c>
      <c r="AH279">
        <v>880</v>
      </c>
      <c r="AI279">
        <v>1000</v>
      </c>
      <c r="AJ279">
        <v>1000</v>
      </c>
      <c r="AK279">
        <v>1000</v>
      </c>
      <c r="AL279">
        <v>1300</v>
      </c>
      <c r="AM279">
        <v>1900</v>
      </c>
      <c r="AN279">
        <v>1600</v>
      </c>
      <c r="AO279">
        <v>1300</v>
      </c>
      <c r="AP279">
        <v>720</v>
      </c>
      <c r="AQ279">
        <v>390</v>
      </c>
      <c r="AR279">
        <v>320</v>
      </c>
      <c r="AS279">
        <v>320</v>
      </c>
      <c r="AT279">
        <v>1000</v>
      </c>
      <c r="AU279">
        <v>1000</v>
      </c>
      <c r="AV279">
        <v>720</v>
      </c>
      <c r="AW279">
        <v>880</v>
      </c>
      <c r="AX279">
        <v>1900</v>
      </c>
      <c r="AY279">
        <v>2400</v>
      </c>
      <c r="AZ279">
        <v>1900</v>
      </c>
      <c r="BA279">
        <v>720</v>
      </c>
      <c r="BB279">
        <v>390</v>
      </c>
      <c r="BC279">
        <v>480</v>
      </c>
      <c r="BD279">
        <v>480</v>
      </c>
      <c r="BE279">
        <v>390</v>
      </c>
      <c r="BF279">
        <v>1000</v>
      </c>
      <c r="BG279">
        <v>1000</v>
      </c>
      <c r="BH279">
        <v>880</v>
      </c>
      <c r="BI279" s="9">
        <f>AVERAGE(keyword_stats[[#This Row],[Searches: Apr 2015]:[Searches: Mar 2016]])</f>
        <v>846.66666666666663</v>
      </c>
      <c r="BJ279" s="9">
        <f>AVERAGE(keyword_stats[[#This Row],[Searches: Apr 2016]:[Searches: Mar 2017]])</f>
        <v>948.33333333333337</v>
      </c>
      <c r="BK279" s="9">
        <f>AVERAGE(keyword_stats[[#This Row],[Searches: Apr 2017]:[Searches: Mar 2018]])</f>
        <v>964.16666666666663</v>
      </c>
      <c r="BL279" s="9">
        <f>AVERAGE(keyword_stats[[#This Row],[Searches: Apr 2018]:[Searches: Mar 2019]])</f>
        <v>1035</v>
      </c>
      <c r="BM279" s="9">
        <f>SUM(keyword_stats[[#This Row],[Searches: Apr 2018]:[Searches: Mar 2019]])</f>
        <v>12420</v>
      </c>
      <c r="BN279" s="9">
        <f>keyword_stats[[#This Row],[R1]]-keyword_stats[[#This Row],[R4]]</f>
        <v>188.33333333333337</v>
      </c>
      <c r="BO279" s="9" t="str">
        <f>INDEX('keyword-forecasts'!G:K,MATCH(keyword_stats[[#This Row],[Keyword]],'keyword-forecasts'!K:K,0),1)</f>
        <v>Stroje Jednoczęściowe</v>
      </c>
    </row>
    <row r="280" spans="1:67" x14ac:dyDescent="0.25">
      <c r="A280" t="s">
        <v>394</v>
      </c>
      <c r="B280" t="s">
        <v>15</v>
      </c>
      <c r="D280" s="8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30</v>
      </c>
      <c r="Z280">
        <v>110</v>
      </c>
      <c r="AA280">
        <v>170</v>
      </c>
      <c r="AB280">
        <v>390</v>
      </c>
      <c r="AC280">
        <v>210</v>
      </c>
      <c r="AD280">
        <v>140</v>
      </c>
      <c r="AE280">
        <v>140</v>
      </c>
      <c r="AF280">
        <v>140</v>
      </c>
      <c r="AG280">
        <v>110</v>
      </c>
      <c r="AH280">
        <v>0</v>
      </c>
      <c r="AI280">
        <v>10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 s="9">
        <f>AVERAGE(keyword_stats[[#This Row],[Searches: Apr 2015]:[Searches: Mar 2016]])</f>
        <v>0</v>
      </c>
      <c r="BJ280" s="9">
        <f>AVERAGE(keyword_stats[[#This Row],[Searches: Apr 2016]:[Searches: Mar 2017]])</f>
        <v>120.83333333333333</v>
      </c>
      <c r="BK280" s="9">
        <f>AVERAGE(keyword_stats[[#This Row],[Searches: Apr 2017]:[Searches: Mar 2018]])</f>
        <v>0</v>
      </c>
      <c r="BL280" s="9">
        <f>AVERAGE(keyword_stats[[#This Row],[Searches: Apr 2018]:[Searches: Mar 2019]])</f>
        <v>0</v>
      </c>
      <c r="BM280" s="9">
        <f>SUM(keyword_stats[[#This Row],[Searches: Apr 2018]:[Searches: Mar 2019]])</f>
        <v>0</v>
      </c>
      <c r="BN280" s="9">
        <f>keyword_stats[[#This Row],[R1]]-keyword_stats[[#This Row],[R4]]</f>
        <v>0</v>
      </c>
      <c r="BO280" s="9" t="str">
        <f>INDEX('keyword-forecasts'!G:K,MATCH(keyword_stats[[#This Row],[Keyword]],'keyword-forecasts'!K:K,0),1)</f>
        <v>Kąpielowe 2016</v>
      </c>
    </row>
    <row r="281" spans="1:67" x14ac:dyDescent="0.25">
      <c r="A281" t="s">
        <v>395</v>
      </c>
      <c r="B281" t="s">
        <v>15</v>
      </c>
      <c r="D281" s="8">
        <v>40</v>
      </c>
      <c r="E281" t="s">
        <v>17</v>
      </c>
      <c r="F281">
        <v>100</v>
      </c>
      <c r="G281">
        <v>0.39</v>
      </c>
      <c r="H281">
        <v>1.34</v>
      </c>
      <c r="M281">
        <v>30</v>
      </c>
      <c r="N281">
        <v>70</v>
      </c>
      <c r="O281">
        <v>70</v>
      </c>
      <c r="P281">
        <v>140</v>
      </c>
      <c r="Q281">
        <v>50</v>
      </c>
      <c r="R281">
        <v>10</v>
      </c>
      <c r="S281">
        <v>30</v>
      </c>
      <c r="T281">
        <v>10</v>
      </c>
      <c r="U281">
        <v>20</v>
      </c>
      <c r="V281">
        <v>70</v>
      </c>
      <c r="W281">
        <v>50</v>
      </c>
      <c r="X281">
        <v>30</v>
      </c>
      <c r="Y281">
        <v>40</v>
      </c>
      <c r="Z281">
        <v>50</v>
      </c>
      <c r="AA281">
        <v>70</v>
      </c>
      <c r="AB281">
        <v>70</v>
      </c>
      <c r="AC281">
        <v>50</v>
      </c>
      <c r="AD281">
        <v>40</v>
      </c>
      <c r="AE281">
        <v>20</v>
      </c>
      <c r="AF281">
        <v>20</v>
      </c>
      <c r="AG281">
        <v>10</v>
      </c>
      <c r="AH281">
        <v>50</v>
      </c>
      <c r="AI281">
        <v>50</v>
      </c>
      <c r="AJ281">
        <v>30</v>
      </c>
      <c r="AK281">
        <v>50</v>
      </c>
      <c r="AL281">
        <v>40</v>
      </c>
      <c r="AM281">
        <v>20</v>
      </c>
      <c r="AN281">
        <v>30</v>
      </c>
      <c r="AO281">
        <v>40</v>
      </c>
      <c r="AP281">
        <v>40</v>
      </c>
      <c r="AQ281">
        <v>20</v>
      </c>
      <c r="AR281">
        <v>20</v>
      </c>
      <c r="AS281">
        <v>10</v>
      </c>
      <c r="AT281">
        <v>40</v>
      </c>
      <c r="AU281">
        <v>40</v>
      </c>
      <c r="AV281">
        <v>20</v>
      </c>
      <c r="AW281">
        <v>20</v>
      </c>
      <c r="AX281">
        <v>50</v>
      </c>
      <c r="AY281">
        <v>70</v>
      </c>
      <c r="AZ281">
        <v>110</v>
      </c>
      <c r="BA281">
        <v>30</v>
      </c>
      <c r="BB281">
        <v>10</v>
      </c>
      <c r="BC281">
        <v>10</v>
      </c>
      <c r="BD281">
        <v>20</v>
      </c>
      <c r="BE281">
        <v>20</v>
      </c>
      <c r="BF281">
        <v>50</v>
      </c>
      <c r="BG281">
        <v>40</v>
      </c>
      <c r="BH281">
        <v>30</v>
      </c>
      <c r="BI281" s="9">
        <f>AVERAGE(keyword_stats[[#This Row],[Searches: Apr 2015]:[Searches: Mar 2016]])</f>
        <v>48.333333333333336</v>
      </c>
      <c r="BJ281" s="9">
        <f>AVERAGE(keyword_stats[[#This Row],[Searches: Apr 2016]:[Searches: Mar 2017]])</f>
        <v>41.666666666666664</v>
      </c>
      <c r="BK281" s="9">
        <f>AVERAGE(keyword_stats[[#This Row],[Searches: Apr 2017]:[Searches: Mar 2018]])</f>
        <v>30.833333333333332</v>
      </c>
      <c r="BL281" s="9">
        <f>AVERAGE(keyword_stats[[#This Row],[Searches: Apr 2018]:[Searches: Mar 2019]])</f>
        <v>38.333333333333336</v>
      </c>
      <c r="BM281" s="9">
        <f>SUM(keyword_stats[[#This Row],[Searches: Apr 2018]:[Searches: Mar 2019]])</f>
        <v>460</v>
      </c>
      <c r="BN281" s="9">
        <f>keyword_stats[[#This Row],[R1]]-keyword_stats[[#This Row],[R4]]</f>
        <v>-10</v>
      </c>
      <c r="BO281" s="9" t="str">
        <f>INDEX('keyword-forecasts'!G:K,MATCH(keyword_stats[[#This Row],[Keyword]],'keyword-forecasts'!K:K,0),1)</f>
        <v>Kąpielowe Push Jednoczesciowe</v>
      </c>
    </row>
    <row r="282" spans="1:67" x14ac:dyDescent="0.25">
      <c r="A282" t="s">
        <v>396</v>
      </c>
      <c r="B282" t="s">
        <v>15</v>
      </c>
      <c r="D282" s="8">
        <v>10</v>
      </c>
      <c r="E282" t="s">
        <v>17</v>
      </c>
      <c r="F282">
        <v>100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20</v>
      </c>
      <c r="AD282">
        <v>20</v>
      </c>
      <c r="AE282">
        <v>10</v>
      </c>
      <c r="AF282">
        <v>10</v>
      </c>
      <c r="AG282">
        <v>0</v>
      </c>
      <c r="AH282">
        <v>10</v>
      </c>
      <c r="AI282">
        <v>0</v>
      </c>
      <c r="AJ282">
        <v>0</v>
      </c>
      <c r="AK282">
        <v>0</v>
      </c>
      <c r="AL282">
        <v>10</v>
      </c>
      <c r="AM282">
        <v>10</v>
      </c>
      <c r="AN282">
        <v>10</v>
      </c>
      <c r="AO282">
        <v>10</v>
      </c>
      <c r="AP282">
        <v>10</v>
      </c>
      <c r="AQ282">
        <v>0</v>
      </c>
      <c r="AR282">
        <v>0</v>
      </c>
      <c r="AS282">
        <v>10</v>
      </c>
      <c r="AT282">
        <v>10</v>
      </c>
      <c r="AU282">
        <v>10</v>
      </c>
      <c r="AV282">
        <v>0</v>
      </c>
      <c r="AW282">
        <v>0</v>
      </c>
      <c r="AX282">
        <v>10</v>
      </c>
      <c r="AY282">
        <v>10</v>
      </c>
      <c r="AZ282">
        <v>10</v>
      </c>
      <c r="BA282">
        <v>10</v>
      </c>
      <c r="BB282">
        <v>10</v>
      </c>
      <c r="BC282">
        <v>0</v>
      </c>
      <c r="BD282">
        <v>0</v>
      </c>
      <c r="BE282">
        <v>10</v>
      </c>
      <c r="BF282">
        <v>0</v>
      </c>
      <c r="BG282">
        <v>10</v>
      </c>
      <c r="BH282">
        <v>10</v>
      </c>
      <c r="BI282" s="9">
        <f>AVERAGE(keyword_stats[[#This Row],[Searches: Apr 2015]:[Searches: Mar 2016]])</f>
        <v>0</v>
      </c>
      <c r="BJ282" s="9">
        <f>AVERAGE(keyword_stats[[#This Row],[Searches: Apr 2016]:[Searches: Mar 2017]])</f>
        <v>5.833333333333333</v>
      </c>
      <c r="BK282" s="9">
        <f>AVERAGE(keyword_stats[[#This Row],[Searches: Apr 2017]:[Searches: Mar 2018]])</f>
        <v>6.666666666666667</v>
      </c>
      <c r="BL282" s="9">
        <f>AVERAGE(keyword_stats[[#This Row],[Searches: Apr 2018]:[Searches: Mar 2019]])</f>
        <v>6.666666666666667</v>
      </c>
      <c r="BM282" s="9">
        <f>SUM(keyword_stats[[#This Row],[Searches: Apr 2018]:[Searches: Mar 2019]])</f>
        <v>80</v>
      </c>
      <c r="BN282" s="9">
        <f>keyword_stats[[#This Row],[R1]]-keyword_stats[[#This Row],[R4]]</f>
        <v>6.666666666666667</v>
      </c>
      <c r="BO282" s="9" t="str">
        <f>INDEX('keyword-forecasts'!G:K,MATCH(keyword_stats[[#This Row],[Keyword]],'keyword-forecasts'!K:K,0),1)</f>
        <v>Tanie Stroje</v>
      </c>
    </row>
    <row r="283" spans="1:67" x14ac:dyDescent="0.25">
      <c r="A283" t="s">
        <v>397</v>
      </c>
      <c r="B283" t="s">
        <v>15</v>
      </c>
      <c r="D283" s="8">
        <v>40</v>
      </c>
      <c r="E283" t="s">
        <v>17</v>
      </c>
      <c r="F283">
        <v>100</v>
      </c>
      <c r="G283">
        <v>0.73</v>
      </c>
      <c r="H283">
        <v>2.62</v>
      </c>
      <c r="M283">
        <v>50</v>
      </c>
      <c r="N283">
        <v>70</v>
      </c>
      <c r="O283">
        <v>140</v>
      </c>
      <c r="P283">
        <v>110</v>
      </c>
      <c r="Q283">
        <v>50</v>
      </c>
      <c r="R283">
        <v>40</v>
      </c>
      <c r="S283">
        <v>10</v>
      </c>
      <c r="T283">
        <v>30</v>
      </c>
      <c r="U283">
        <v>30</v>
      </c>
      <c r="V283">
        <v>110</v>
      </c>
      <c r="W283">
        <v>90</v>
      </c>
      <c r="X283">
        <v>50</v>
      </c>
      <c r="Y283">
        <v>50</v>
      </c>
      <c r="Z283">
        <v>50</v>
      </c>
      <c r="AA283">
        <v>110</v>
      </c>
      <c r="AB283">
        <v>90</v>
      </c>
      <c r="AC283">
        <v>50</v>
      </c>
      <c r="AD283">
        <v>20</v>
      </c>
      <c r="AE283">
        <v>10</v>
      </c>
      <c r="AF283">
        <v>10</v>
      </c>
      <c r="AG283">
        <v>10</v>
      </c>
      <c r="AH283">
        <v>20</v>
      </c>
      <c r="AI283">
        <v>40</v>
      </c>
      <c r="AJ283">
        <v>50</v>
      </c>
      <c r="AK283">
        <v>50</v>
      </c>
      <c r="AL283">
        <v>40</v>
      </c>
      <c r="AM283">
        <v>50</v>
      </c>
      <c r="AN283">
        <v>70</v>
      </c>
      <c r="AO283">
        <v>30</v>
      </c>
      <c r="AP283">
        <v>10</v>
      </c>
      <c r="AQ283">
        <v>10</v>
      </c>
      <c r="AR283">
        <v>10</v>
      </c>
      <c r="AS283">
        <v>10</v>
      </c>
      <c r="AT283">
        <v>70</v>
      </c>
      <c r="AU283">
        <v>50</v>
      </c>
      <c r="AV283">
        <v>30</v>
      </c>
      <c r="AW283">
        <v>50</v>
      </c>
      <c r="AX283">
        <v>50</v>
      </c>
      <c r="AY283">
        <v>70</v>
      </c>
      <c r="AZ283">
        <v>50</v>
      </c>
      <c r="BA283">
        <v>30</v>
      </c>
      <c r="BB283">
        <v>10</v>
      </c>
      <c r="BC283">
        <v>10</v>
      </c>
      <c r="BD283">
        <v>30</v>
      </c>
      <c r="BE283">
        <v>30</v>
      </c>
      <c r="BF283">
        <v>50</v>
      </c>
      <c r="BG283">
        <v>50</v>
      </c>
      <c r="BH283">
        <v>30</v>
      </c>
      <c r="BI283" s="9">
        <f>AVERAGE(keyword_stats[[#This Row],[Searches: Apr 2015]:[Searches: Mar 2016]])</f>
        <v>65</v>
      </c>
      <c r="BJ283" s="9">
        <f>AVERAGE(keyword_stats[[#This Row],[Searches: Apr 2016]:[Searches: Mar 2017]])</f>
        <v>42.5</v>
      </c>
      <c r="BK283" s="9">
        <f>AVERAGE(keyword_stats[[#This Row],[Searches: Apr 2017]:[Searches: Mar 2018]])</f>
        <v>35.833333333333336</v>
      </c>
      <c r="BL283" s="9">
        <f>AVERAGE(keyword_stats[[#This Row],[Searches: Apr 2018]:[Searches: Mar 2019]])</f>
        <v>38.333333333333336</v>
      </c>
      <c r="BM283" s="9">
        <f>SUM(keyword_stats[[#This Row],[Searches: Apr 2018]:[Searches: Mar 2019]])</f>
        <v>460</v>
      </c>
      <c r="BN283" s="9">
        <f>keyword_stats[[#This Row],[R1]]-keyword_stats[[#This Row],[R4]]</f>
        <v>-26.666666666666664</v>
      </c>
      <c r="BO283" s="9" t="str">
        <f>INDEX('keyword-forecasts'!G:K,MATCH(keyword_stats[[#This Row],[Keyword]],'keyword-forecasts'!K:K,0),1)</f>
        <v>Kąpielowe Wyszczuplające</v>
      </c>
    </row>
    <row r="284" spans="1:67" x14ac:dyDescent="0.25">
      <c r="A284" t="s">
        <v>398</v>
      </c>
      <c r="B284" t="s">
        <v>15</v>
      </c>
      <c r="D284" s="8">
        <v>260</v>
      </c>
      <c r="E284" t="s">
        <v>17</v>
      </c>
      <c r="F284">
        <v>100</v>
      </c>
      <c r="G284">
        <v>0.87</v>
      </c>
      <c r="H284">
        <v>2.6</v>
      </c>
      <c r="M284">
        <v>90</v>
      </c>
      <c r="N284">
        <v>70</v>
      </c>
      <c r="O284">
        <v>90</v>
      </c>
      <c r="P284">
        <v>170</v>
      </c>
      <c r="Q284">
        <v>50</v>
      </c>
      <c r="R284">
        <v>50</v>
      </c>
      <c r="S284">
        <v>30</v>
      </c>
      <c r="T284">
        <v>50</v>
      </c>
      <c r="U284">
        <v>40</v>
      </c>
      <c r="V284">
        <v>90</v>
      </c>
      <c r="W284">
        <v>70</v>
      </c>
      <c r="X284">
        <v>70</v>
      </c>
      <c r="Y284">
        <v>110</v>
      </c>
      <c r="Z284">
        <v>140</v>
      </c>
      <c r="AA284">
        <v>210</v>
      </c>
      <c r="AB284">
        <v>390</v>
      </c>
      <c r="AC284">
        <v>110</v>
      </c>
      <c r="AD284">
        <v>40</v>
      </c>
      <c r="AE284">
        <v>20</v>
      </c>
      <c r="AF284">
        <v>40</v>
      </c>
      <c r="AG284">
        <v>140</v>
      </c>
      <c r="AH284">
        <v>390</v>
      </c>
      <c r="AI284">
        <v>110</v>
      </c>
      <c r="AJ284">
        <v>50</v>
      </c>
      <c r="AK284">
        <v>140</v>
      </c>
      <c r="AL284">
        <v>260</v>
      </c>
      <c r="AM284">
        <v>590</v>
      </c>
      <c r="AN284">
        <v>1300</v>
      </c>
      <c r="AO284">
        <v>590</v>
      </c>
      <c r="AP284">
        <v>140</v>
      </c>
      <c r="AQ284">
        <v>50</v>
      </c>
      <c r="AR284">
        <v>50</v>
      </c>
      <c r="AS284">
        <v>70</v>
      </c>
      <c r="AT284">
        <v>210</v>
      </c>
      <c r="AU284">
        <v>260</v>
      </c>
      <c r="AV284">
        <v>110</v>
      </c>
      <c r="AW284">
        <v>140</v>
      </c>
      <c r="AX284">
        <v>210</v>
      </c>
      <c r="AY284">
        <v>390</v>
      </c>
      <c r="AZ284">
        <v>480</v>
      </c>
      <c r="BA284">
        <v>590</v>
      </c>
      <c r="BB284">
        <v>140</v>
      </c>
      <c r="BC284">
        <v>140</v>
      </c>
      <c r="BD284">
        <v>110</v>
      </c>
      <c r="BE284">
        <v>70</v>
      </c>
      <c r="BF284">
        <v>260</v>
      </c>
      <c r="BG284">
        <v>390</v>
      </c>
      <c r="BH284">
        <v>140</v>
      </c>
      <c r="BI284" s="9">
        <f>AVERAGE(keyword_stats[[#This Row],[Searches: Apr 2015]:[Searches: Mar 2016]])</f>
        <v>72.5</v>
      </c>
      <c r="BJ284" s="9">
        <f>AVERAGE(keyword_stats[[#This Row],[Searches: Apr 2016]:[Searches: Mar 2017]])</f>
        <v>145.83333333333334</v>
      </c>
      <c r="BK284" s="9">
        <f>AVERAGE(keyword_stats[[#This Row],[Searches: Apr 2017]:[Searches: Mar 2018]])</f>
        <v>314.16666666666669</v>
      </c>
      <c r="BL284" s="9">
        <f>AVERAGE(keyword_stats[[#This Row],[Searches: Apr 2018]:[Searches: Mar 2019]])</f>
        <v>255</v>
      </c>
      <c r="BM284" s="9">
        <f>SUM(keyword_stats[[#This Row],[Searches: Apr 2018]:[Searches: Mar 2019]])</f>
        <v>3060</v>
      </c>
      <c r="BN284" s="9">
        <f>keyword_stats[[#This Row],[R1]]-keyword_stats[[#This Row],[R4]]</f>
        <v>182.5</v>
      </c>
      <c r="BO284" s="9" t="str">
        <f>INDEX('keyword-forecasts'!G:K,MATCH(keyword_stats[[#This Row],[Keyword]],'keyword-forecasts'!K:K,0),1)</f>
        <v>Jednoczęściowy Kostium Kapielowy</v>
      </c>
    </row>
    <row r="285" spans="1:67" x14ac:dyDescent="0.25">
      <c r="A285" t="s">
        <v>399</v>
      </c>
      <c r="B285" t="s">
        <v>15</v>
      </c>
      <c r="D285" s="8">
        <v>30</v>
      </c>
      <c r="E285" t="s">
        <v>17</v>
      </c>
      <c r="F285">
        <v>100</v>
      </c>
      <c r="G285">
        <v>0.57999999999999996</v>
      </c>
      <c r="H285">
        <v>1.39</v>
      </c>
      <c r="M285">
        <v>10</v>
      </c>
      <c r="N285">
        <v>10</v>
      </c>
      <c r="O285">
        <v>10</v>
      </c>
      <c r="P285">
        <v>10</v>
      </c>
      <c r="Q285">
        <v>20</v>
      </c>
      <c r="R285">
        <v>10</v>
      </c>
      <c r="S285">
        <v>10</v>
      </c>
      <c r="T285">
        <v>10</v>
      </c>
      <c r="U285">
        <v>10</v>
      </c>
      <c r="V285">
        <v>10</v>
      </c>
      <c r="W285">
        <v>20</v>
      </c>
      <c r="X285">
        <v>20</v>
      </c>
      <c r="Y285">
        <v>10</v>
      </c>
      <c r="Z285">
        <v>20</v>
      </c>
      <c r="AA285">
        <v>20</v>
      </c>
      <c r="AB285">
        <v>30</v>
      </c>
      <c r="AC285">
        <v>10</v>
      </c>
      <c r="AD285">
        <v>10</v>
      </c>
      <c r="AE285">
        <v>10</v>
      </c>
      <c r="AF285">
        <v>10</v>
      </c>
      <c r="AG285">
        <v>20</v>
      </c>
      <c r="AH285">
        <v>20</v>
      </c>
      <c r="AI285">
        <v>50</v>
      </c>
      <c r="AJ285">
        <v>10</v>
      </c>
      <c r="AK285">
        <v>20</v>
      </c>
      <c r="AL285">
        <v>20</v>
      </c>
      <c r="AM285">
        <v>30</v>
      </c>
      <c r="AN285">
        <v>50</v>
      </c>
      <c r="AO285">
        <v>20</v>
      </c>
      <c r="AP285">
        <v>10</v>
      </c>
      <c r="AQ285">
        <v>10</v>
      </c>
      <c r="AR285">
        <v>10</v>
      </c>
      <c r="AS285">
        <v>10</v>
      </c>
      <c r="AT285">
        <v>20</v>
      </c>
      <c r="AU285">
        <v>20</v>
      </c>
      <c r="AV285">
        <v>20</v>
      </c>
      <c r="AW285">
        <v>40</v>
      </c>
      <c r="AX285">
        <v>50</v>
      </c>
      <c r="AY285">
        <v>40</v>
      </c>
      <c r="AZ285">
        <v>30</v>
      </c>
      <c r="BA285">
        <v>30</v>
      </c>
      <c r="BB285">
        <v>20</v>
      </c>
      <c r="BC285">
        <v>10</v>
      </c>
      <c r="BD285">
        <v>20</v>
      </c>
      <c r="BE285">
        <v>10</v>
      </c>
      <c r="BF285">
        <v>30</v>
      </c>
      <c r="BG285">
        <v>40</v>
      </c>
      <c r="BH285">
        <v>30</v>
      </c>
      <c r="BI285" s="9">
        <f>AVERAGE(keyword_stats[[#This Row],[Searches: Apr 2015]:[Searches: Mar 2016]])</f>
        <v>12.5</v>
      </c>
      <c r="BJ285" s="9">
        <f>AVERAGE(keyword_stats[[#This Row],[Searches: Apr 2016]:[Searches: Mar 2017]])</f>
        <v>18.333333333333332</v>
      </c>
      <c r="BK285" s="9">
        <f>AVERAGE(keyword_stats[[#This Row],[Searches: Apr 2017]:[Searches: Mar 2018]])</f>
        <v>20</v>
      </c>
      <c r="BL285" s="9">
        <f>AVERAGE(keyword_stats[[#This Row],[Searches: Apr 2018]:[Searches: Mar 2019]])</f>
        <v>29.166666666666668</v>
      </c>
      <c r="BM285" s="9">
        <f>SUM(keyword_stats[[#This Row],[Searches: Apr 2018]:[Searches: Mar 2019]])</f>
        <v>350</v>
      </c>
      <c r="BN285" s="9">
        <f>keyword_stats[[#This Row],[R1]]-keyword_stats[[#This Row],[R4]]</f>
        <v>16.666666666666668</v>
      </c>
      <c r="BO285" s="9" t="str">
        <f>INDEX('keyword-forecasts'!G:K,MATCH(keyword_stats[[#This Row],[Keyword]],'keyword-forecasts'!K:K,0),1)</f>
        <v>Kostium Kąpielowy Push Up</v>
      </c>
    </row>
    <row r="286" spans="1:67" x14ac:dyDescent="0.25">
      <c r="A286" t="s">
        <v>400</v>
      </c>
      <c r="B286" t="s">
        <v>15</v>
      </c>
      <c r="D286" s="8">
        <v>2400</v>
      </c>
      <c r="E286" t="s">
        <v>17</v>
      </c>
      <c r="F286">
        <v>100</v>
      </c>
      <c r="G286">
        <v>0.48</v>
      </c>
      <c r="H286">
        <v>2.35</v>
      </c>
      <c r="M286">
        <v>720</v>
      </c>
      <c r="N286">
        <v>880</v>
      </c>
      <c r="O286">
        <v>880</v>
      </c>
      <c r="P286">
        <v>720</v>
      </c>
      <c r="Q286">
        <v>480</v>
      </c>
      <c r="R286">
        <v>210</v>
      </c>
      <c r="S286">
        <v>260</v>
      </c>
      <c r="T286">
        <v>320</v>
      </c>
      <c r="U286">
        <v>320</v>
      </c>
      <c r="V286">
        <v>720</v>
      </c>
      <c r="W286">
        <v>720</v>
      </c>
      <c r="X286">
        <v>590</v>
      </c>
      <c r="Y286">
        <v>1000</v>
      </c>
      <c r="Z286">
        <v>1900</v>
      </c>
      <c r="AA286">
        <v>2400</v>
      </c>
      <c r="AB286">
        <v>1900</v>
      </c>
      <c r="AC286">
        <v>880</v>
      </c>
      <c r="AD286">
        <v>480</v>
      </c>
      <c r="AE286">
        <v>590</v>
      </c>
      <c r="AF286">
        <v>720</v>
      </c>
      <c r="AG286">
        <v>320</v>
      </c>
      <c r="AH286">
        <v>720</v>
      </c>
      <c r="AI286">
        <v>880</v>
      </c>
      <c r="AJ286">
        <v>1600</v>
      </c>
      <c r="AK286">
        <v>1600</v>
      </c>
      <c r="AL286">
        <v>2400</v>
      </c>
      <c r="AM286">
        <v>3600</v>
      </c>
      <c r="AN286">
        <v>2900</v>
      </c>
      <c r="AO286">
        <v>1000</v>
      </c>
      <c r="AP286">
        <v>210</v>
      </c>
      <c r="AQ286">
        <v>590</v>
      </c>
      <c r="AR286">
        <v>880</v>
      </c>
      <c r="AS286">
        <v>720</v>
      </c>
      <c r="AT286">
        <v>1600</v>
      </c>
      <c r="AU286">
        <v>1600</v>
      </c>
      <c r="AV286">
        <v>1900</v>
      </c>
      <c r="AW286">
        <v>2400</v>
      </c>
      <c r="AX286">
        <v>2900</v>
      </c>
      <c r="AY286">
        <v>2900</v>
      </c>
      <c r="AZ286">
        <v>5400</v>
      </c>
      <c r="BA286">
        <v>2400</v>
      </c>
      <c r="BB286">
        <v>1000</v>
      </c>
      <c r="BC286">
        <v>880</v>
      </c>
      <c r="BD286">
        <v>1000</v>
      </c>
      <c r="BE286">
        <v>1000</v>
      </c>
      <c r="BF286">
        <v>2400</v>
      </c>
      <c r="BG286">
        <v>1900</v>
      </c>
      <c r="BH286">
        <v>2400</v>
      </c>
      <c r="BI286" s="9">
        <f>AVERAGE(keyword_stats[[#This Row],[Searches: Apr 2015]:[Searches: Mar 2016]])</f>
        <v>568.33333333333337</v>
      </c>
      <c r="BJ286" s="9">
        <f>AVERAGE(keyword_stats[[#This Row],[Searches: Apr 2016]:[Searches: Mar 2017]])</f>
        <v>1115.8333333333333</v>
      </c>
      <c r="BK286" s="9">
        <f>AVERAGE(keyword_stats[[#This Row],[Searches: Apr 2017]:[Searches: Mar 2018]])</f>
        <v>1583.3333333333333</v>
      </c>
      <c r="BL286" s="9">
        <f>AVERAGE(keyword_stats[[#This Row],[Searches: Apr 2018]:[Searches: Mar 2019]])</f>
        <v>2215</v>
      </c>
      <c r="BM286" s="9">
        <f>SUM(keyword_stats[[#This Row],[Searches: Apr 2018]:[Searches: Mar 2019]])</f>
        <v>26580</v>
      </c>
      <c r="BN286" s="9">
        <f>keyword_stats[[#This Row],[R1]]-keyword_stats[[#This Row],[R4]]</f>
        <v>1646.6666666666665</v>
      </c>
      <c r="BO286" s="9" t="str">
        <f>INDEX('keyword-forecasts'!G:K,MATCH(keyword_stats[[#This Row],[Keyword]],'keyword-forecasts'!K:K,0),1)</f>
        <v>Jednoczęściowy Strój Kapielowy</v>
      </c>
    </row>
    <row r="287" spans="1:67" x14ac:dyDescent="0.25">
      <c r="A287" t="s">
        <v>401</v>
      </c>
      <c r="B287" t="s">
        <v>15</v>
      </c>
      <c r="D287" s="8">
        <v>110</v>
      </c>
      <c r="E287" t="s">
        <v>17</v>
      </c>
      <c r="F287">
        <v>100</v>
      </c>
      <c r="G287">
        <v>0.39</v>
      </c>
      <c r="H287">
        <v>1.61</v>
      </c>
      <c r="M287">
        <v>70</v>
      </c>
      <c r="N287">
        <v>70</v>
      </c>
      <c r="O287">
        <v>70</v>
      </c>
      <c r="P287">
        <v>70</v>
      </c>
      <c r="Q287">
        <v>30</v>
      </c>
      <c r="R287">
        <v>30</v>
      </c>
      <c r="S287">
        <v>20</v>
      </c>
      <c r="T287">
        <v>30</v>
      </c>
      <c r="U287">
        <v>20</v>
      </c>
      <c r="V287">
        <v>50</v>
      </c>
      <c r="W287">
        <v>50</v>
      </c>
      <c r="X287">
        <v>50</v>
      </c>
      <c r="Y287">
        <v>70</v>
      </c>
      <c r="Z287">
        <v>70</v>
      </c>
      <c r="AA287">
        <v>140</v>
      </c>
      <c r="AB287">
        <v>110</v>
      </c>
      <c r="AC287">
        <v>50</v>
      </c>
      <c r="AD287">
        <v>30</v>
      </c>
      <c r="AE287">
        <v>20</v>
      </c>
      <c r="AF287">
        <v>50</v>
      </c>
      <c r="AG287">
        <v>20</v>
      </c>
      <c r="AH287">
        <v>90</v>
      </c>
      <c r="AI287">
        <v>110</v>
      </c>
      <c r="AJ287">
        <v>50</v>
      </c>
      <c r="AK287">
        <v>40</v>
      </c>
      <c r="AL287">
        <v>70</v>
      </c>
      <c r="AM287">
        <v>110</v>
      </c>
      <c r="AN287">
        <v>90</v>
      </c>
      <c r="AO287">
        <v>50</v>
      </c>
      <c r="AP287">
        <v>40</v>
      </c>
      <c r="AQ287">
        <v>40</v>
      </c>
      <c r="AR287">
        <v>50</v>
      </c>
      <c r="AS287">
        <v>40</v>
      </c>
      <c r="AT287">
        <v>70</v>
      </c>
      <c r="AU287">
        <v>70</v>
      </c>
      <c r="AV287">
        <v>40</v>
      </c>
      <c r="AW287">
        <v>110</v>
      </c>
      <c r="AX287">
        <v>260</v>
      </c>
      <c r="AY287">
        <v>260</v>
      </c>
      <c r="AZ287">
        <v>170</v>
      </c>
      <c r="BA287">
        <v>110</v>
      </c>
      <c r="BB287">
        <v>40</v>
      </c>
      <c r="BC287">
        <v>70</v>
      </c>
      <c r="BD287">
        <v>50</v>
      </c>
      <c r="BE287">
        <v>20</v>
      </c>
      <c r="BF287">
        <v>110</v>
      </c>
      <c r="BG287">
        <v>90</v>
      </c>
      <c r="BH287">
        <v>140</v>
      </c>
      <c r="BI287" s="9">
        <f>AVERAGE(keyword_stats[[#This Row],[Searches: Apr 2015]:[Searches: Mar 2016]])</f>
        <v>46.666666666666664</v>
      </c>
      <c r="BJ287" s="9">
        <f>AVERAGE(keyword_stats[[#This Row],[Searches: Apr 2016]:[Searches: Mar 2017]])</f>
        <v>67.5</v>
      </c>
      <c r="BK287" s="9">
        <f>AVERAGE(keyword_stats[[#This Row],[Searches: Apr 2017]:[Searches: Mar 2018]])</f>
        <v>59.166666666666664</v>
      </c>
      <c r="BL287" s="9">
        <f>AVERAGE(keyword_stats[[#This Row],[Searches: Apr 2018]:[Searches: Mar 2019]])</f>
        <v>119.16666666666667</v>
      </c>
      <c r="BM287" s="9">
        <f>SUM(keyword_stats[[#This Row],[Searches: Apr 2018]:[Searches: Mar 2019]])</f>
        <v>1430</v>
      </c>
      <c r="BN287" s="9">
        <f>keyword_stats[[#This Row],[R1]]-keyword_stats[[#This Row],[R4]]</f>
        <v>72.5</v>
      </c>
      <c r="BO287" s="9" t="str">
        <f>INDEX('keyword-forecasts'!G:K,MATCH(keyword_stats[[#This Row],[Keyword]],'keyword-forecasts'!K:K,0),1)</f>
        <v>Kąpielowy Push</v>
      </c>
    </row>
    <row r="288" spans="1:67" x14ac:dyDescent="0.25">
      <c r="A288" t="s">
        <v>402</v>
      </c>
      <c r="B288" t="s">
        <v>15</v>
      </c>
      <c r="D288" s="8">
        <v>10</v>
      </c>
      <c r="E288" t="s">
        <v>17</v>
      </c>
      <c r="F288">
        <v>100</v>
      </c>
      <c r="G288">
        <v>0.39</v>
      </c>
      <c r="H288">
        <v>1.48</v>
      </c>
      <c r="M288">
        <v>10</v>
      </c>
      <c r="N288">
        <v>20</v>
      </c>
      <c r="O288">
        <v>20</v>
      </c>
      <c r="P288">
        <v>10</v>
      </c>
      <c r="Q288">
        <v>10</v>
      </c>
      <c r="R288">
        <v>10</v>
      </c>
      <c r="S288">
        <v>10</v>
      </c>
      <c r="T288">
        <v>10</v>
      </c>
      <c r="U288">
        <v>10</v>
      </c>
      <c r="V288">
        <v>10</v>
      </c>
      <c r="W288">
        <v>10</v>
      </c>
      <c r="X288">
        <v>10</v>
      </c>
      <c r="Y288">
        <v>10</v>
      </c>
      <c r="Z288">
        <v>20</v>
      </c>
      <c r="AA288">
        <v>20</v>
      </c>
      <c r="AB288">
        <v>30</v>
      </c>
      <c r="AC288">
        <v>10</v>
      </c>
      <c r="AD288">
        <v>10</v>
      </c>
      <c r="AE288">
        <v>10</v>
      </c>
      <c r="AF288">
        <v>10</v>
      </c>
      <c r="AG288">
        <v>10</v>
      </c>
      <c r="AH288">
        <v>10</v>
      </c>
      <c r="AI288">
        <v>10</v>
      </c>
      <c r="AJ288">
        <v>10</v>
      </c>
      <c r="AK288">
        <v>10</v>
      </c>
      <c r="AL288">
        <v>10</v>
      </c>
      <c r="AM288">
        <v>10</v>
      </c>
      <c r="AN288">
        <v>20</v>
      </c>
      <c r="AO288">
        <v>10</v>
      </c>
      <c r="AP288">
        <v>10</v>
      </c>
      <c r="AQ288">
        <v>10</v>
      </c>
      <c r="AR288">
        <v>10</v>
      </c>
      <c r="AS288">
        <v>10</v>
      </c>
      <c r="AT288">
        <v>10</v>
      </c>
      <c r="AU288">
        <v>10</v>
      </c>
      <c r="AV288">
        <v>10</v>
      </c>
      <c r="AW288">
        <v>10</v>
      </c>
      <c r="AX288">
        <v>20</v>
      </c>
      <c r="AY288">
        <v>20</v>
      </c>
      <c r="AZ288">
        <v>30</v>
      </c>
      <c r="BA288">
        <v>10</v>
      </c>
      <c r="BB288">
        <v>10</v>
      </c>
      <c r="BC288">
        <v>10</v>
      </c>
      <c r="BD288">
        <v>10</v>
      </c>
      <c r="BE288">
        <v>10</v>
      </c>
      <c r="BF288">
        <v>10</v>
      </c>
      <c r="BG288">
        <v>10</v>
      </c>
      <c r="BH288">
        <v>10</v>
      </c>
      <c r="BI288" s="9">
        <f>AVERAGE(keyword_stats[[#This Row],[Searches: Apr 2015]:[Searches: Mar 2016]])</f>
        <v>11.666666666666666</v>
      </c>
      <c r="BJ288" s="9">
        <f>AVERAGE(keyword_stats[[#This Row],[Searches: Apr 2016]:[Searches: Mar 2017]])</f>
        <v>13.333333333333334</v>
      </c>
      <c r="BK288" s="9">
        <f>AVERAGE(keyword_stats[[#This Row],[Searches: Apr 2017]:[Searches: Mar 2018]])</f>
        <v>10.833333333333334</v>
      </c>
      <c r="BL288" s="9">
        <f>AVERAGE(keyword_stats[[#This Row],[Searches: Apr 2018]:[Searches: Mar 2019]])</f>
        <v>13.333333333333334</v>
      </c>
      <c r="BM288" s="9">
        <f>SUM(keyword_stats[[#This Row],[Searches: Apr 2018]:[Searches: Mar 2019]])</f>
        <v>160</v>
      </c>
      <c r="BN288" s="9">
        <f>keyword_stats[[#This Row],[R1]]-keyword_stats[[#This Row],[R4]]</f>
        <v>1.6666666666666679</v>
      </c>
      <c r="BO288" s="9" t="str">
        <f>INDEX('keyword-forecasts'!G:K,MATCH(keyword_stats[[#This Row],[Keyword]],'keyword-forecasts'!K:K,0),1)</f>
        <v>Jednoczęściowy Strój Kapielowy</v>
      </c>
    </row>
    <row r="289" spans="1:67" x14ac:dyDescent="0.25">
      <c r="A289" t="s">
        <v>403</v>
      </c>
      <c r="B289" t="s">
        <v>15</v>
      </c>
      <c r="D289" s="8">
        <v>20</v>
      </c>
      <c r="E289" t="s">
        <v>17</v>
      </c>
      <c r="F289">
        <v>100</v>
      </c>
      <c r="M289">
        <v>10</v>
      </c>
      <c r="N289">
        <v>10</v>
      </c>
      <c r="O289">
        <v>40</v>
      </c>
      <c r="P289">
        <v>30</v>
      </c>
      <c r="Q289">
        <v>20</v>
      </c>
      <c r="R289">
        <v>10</v>
      </c>
      <c r="S289">
        <v>10</v>
      </c>
      <c r="T289">
        <v>10</v>
      </c>
      <c r="U289">
        <v>10</v>
      </c>
      <c r="V289">
        <v>20</v>
      </c>
      <c r="W289">
        <v>40</v>
      </c>
      <c r="X289">
        <v>30</v>
      </c>
      <c r="Y289">
        <v>10</v>
      </c>
      <c r="Z289">
        <v>20</v>
      </c>
      <c r="AA289">
        <v>40</v>
      </c>
      <c r="AB289">
        <v>30</v>
      </c>
      <c r="AC289">
        <v>30</v>
      </c>
      <c r="AD289">
        <v>10</v>
      </c>
      <c r="AE289">
        <v>10</v>
      </c>
      <c r="AF289">
        <v>10</v>
      </c>
      <c r="AG289">
        <v>10</v>
      </c>
      <c r="AH289">
        <v>10</v>
      </c>
      <c r="AI289">
        <v>10</v>
      </c>
      <c r="AJ289">
        <v>10</v>
      </c>
      <c r="AK289">
        <v>10</v>
      </c>
      <c r="AL289">
        <v>10</v>
      </c>
      <c r="AM289">
        <v>10</v>
      </c>
      <c r="AN289">
        <v>10</v>
      </c>
      <c r="AO289">
        <v>10</v>
      </c>
      <c r="AP289">
        <v>10</v>
      </c>
      <c r="AQ289">
        <v>10</v>
      </c>
      <c r="AR289">
        <v>10</v>
      </c>
      <c r="AS289">
        <v>10</v>
      </c>
      <c r="AT289">
        <v>10</v>
      </c>
      <c r="AU289">
        <v>10</v>
      </c>
      <c r="AV289">
        <v>10</v>
      </c>
      <c r="AW289">
        <v>10</v>
      </c>
      <c r="AX289">
        <v>10</v>
      </c>
      <c r="AY289">
        <v>30</v>
      </c>
      <c r="AZ289">
        <v>20</v>
      </c>
      <c r="BA289">
        <v>10</v>
      </c>
      <c r="BB289">
        <v>10</v>
      </c>
      <c r="BC289">
        <v>10</v>
      </c>
      <c r="BD289">
        <v>20</v>
      </c>
      <c r="BE289">
        <v>30</v>
      </c>
      <c r="BF289">
        <v>30</v>
      </c>
      <c r="BG289">
        <v>20</v>
      </c>
      <c r="BH289">
        <v>10</v>
      </c>
      <c r="BI289" s="9">
        <f>AVERAGE(keyword_stats[[#This Row],[Searches: Apr 2015]:[Searches: Mar 2016]])</f>
        <v>20</v>
      </c>
      <c r="BJ289" s="9">
        <f>AVERAGE(keyword_stats[[#This Row],[Searches: Apr 2016]:[Searches: Mar 2017]])</f>
        <v>16.666666666666668</v>
      </c>
      <c r="BK289" s="9">
        <f>AVERAGE(keyword_stats[[#This Row],[Searches: Apr 2017]:[Searches: Mar 2018]])</f>
        <v>10</v>
      </c>
      <c r="BL289" s="9">
        <f>AVERAGE(keyword_stats[[#This Row],[Searches: Apr 2018]:[Searches: Mar 2019]])</f>
        <v>17.5</v>
      </c>
      <c r="BM289" s="9">
        <f>SUM(keyword_stats[[#This Row],[Searches: Apr 2018]:[Searches: Mar 2019]])</f>
        <v>210</v>
      </c>
      <c r="BN289" s="9">
        <f>keyword_stats[[#This Row],[R1]]-keyword_stats[[#This Row],[R4]]</f>
        <v>-2.5</v>
      </c>
      <c r="BO289" s="9" t="str">
        <f>INDEX('keyword-forecasts'!G:K,MATCH(keyword_stats[[#This Row],[Keyword]],'keyword-forecasts'!K:K,0),1)</f>
        <v>Jednoczęściowy Strój Kapielowy</v>
      </c>
    </row>
    <row r="290" spans="1:67" x14ac:dyDescent="0.25">
      <c r="A290" t="s">
        <v>404</v>
      </c>
      <c r="B290" t="s">
        <v>15</v>
      </c>
      <c r="D290" s="8">
        <v>140</v>
      </c>
      <c r="E290" t="s">
        <v>17</v>
      </c>
      <c r="F290">
        <v>100</v>
      </c>
      <c r="G290">
        <v>0.28999999999999998</v>
      </c>
      <c r="H290">
        <v>0.82</v>
      </c>
      <c r="M290">
        <v>90</v>
      </c>
      <c r="N290">
        <v>70</v>
      </c>
      <c r="O290">
        <v>70</v>
      </c>
      <c r="P290">
        <v>70</v>
      </c>
      <c r="Q290">
        <v>110</v>
      </c>
      <c r="R290">
        <v>70</v>
      </c>
      <c r="S290">
        <v>90</v>
      </c>
      <c r="T290">
        <v>170</v>
      </c>
      <c r="U290">
        <v>170</v>
      </c>
      <c r="V290">
        <v>170</v>
      </c>
      <c r="W290">
        <v>170</v>
      </c>
      <c r="X290">
        <v>170</v>
      </c>
      <c r="Y290">
        <v>170</v>
      </c>
      <c r="Z290">
        <v>210</v>
      </c>
      <c r="AA290">
        <v>140</v>
      </c>
      <c r="AB290">
        <v>170</v>
      </c>
      <c r="AC290">
        <v>260</v>
      </c>
      <c r="AD290">
        <v>260</v>
      </c>
      <c r="AE290">
        <v>210</v>
      </c>
      <c r="AF290">
        <v>260</v>
      </c>
      <c r="AG290">
        <v>210</v>
      </c>
      <c r="AH290">
        <v>110</v>
      </c>
      <c r="AI290">
        <v>90</v>
      </c>
      <c r="AJ290">
        <v>70</v>
      </c>
      <c r="AK290">
        <v>70</v>
      </c>
      <c r="AL290">
        <v>90</v>
      </c>
      <c r="AM290">
        <v>90</v>
      </c>
      <c r="AN290">
        <v>90</v>
      </c>
      <c r="AO290">
        <v>140</v>
      </c>
      <c r="AP290">
        <v>110</v>
      </c>
      <c r="AQ290">
        <v>110</v>
      </c>
      <c r="AR290">
        <v>140</v>
      </c>
      <c r="AS290">
        <v>140</v>
      </c>
      <c r="AT290">
        <v>170</v>
      </c>
      <c r="AU290">
        <v>90</v>
      </c>
      <c r="AV290">
        <v>90</v>
      </c>
      <c r="AW290">
        <v>110</v>
      </c>
      <c r="AX290">
        <v>90</v>
      </c>
      <c r="AY290">
        <v>170</v>
      </c>
      <c r="AZ290">
        <v>140</v>
      </c>
      <c r="BA290">
        <v>170</v>
      </c>
      <c r="BB290">
        <v>110</v>
      </c>
      <c r="BC290">
        <v>140</v>
      </c>
      <c r="BD290">
        <v>140</v>
      </c>
      <c r="BE290">
        <v>140</v>
      </c>
      <c r="BF290">
        <v>210</v>
      </c>
      <c r="BG290">
        <v>170</v>
      </c>
      <c r="BH290">
        <v>140</v>
      </c>
      <c r="BI290" s="9">
        <f>AVERAGE(keyword_stats[[#This Row],[Searches: Apr 2015]:[Searches: Mar 2016]])</f>
        <v>118.33333333333333</v>
      </c>
      <c r="BJ290" s="9">
        <f>AVERAGE(keyword_stats[[#This Row],[Searches: Apr 2016]:[Searches: Mar 2017]])</f>
        <v>180</v>
      </c>
      <c r="BK290" s="9">
        <f>AVERAGE(keyword_stats[[#This Row],[Searches: Apr 2017]:[Searches: Mar 2018]])</f>
        <v>110.83333333333333</v>
      </c>
      <c r="BL290" s="9">
        <f>AVERAGE(keyword_stats[[#This Row],[Searches: Apr 2018]:[Searches: Mar 2019]])</f>
        <v>144.16666666666666</v>
      </c>
      <c r="BM290" s="9">
        <f>SUM(keyword_stats[[#This Row],[Searches: Apr 2018]:[Searches: Mar 2019]])</f>
        <v>1730</v>
      </c>
      <c r="BN290" s="9">
        <f>keyword_stats[[#This Row],[R1]]-keyword_stats[[#This Row],[R4]]</f>
        <v>25.833333333333329</v>
      </c>
      <c r="BO290" s="9" t="str">
        <f>INDEX('keyword-forecasts'!G:K,MATCH(keyword_stats[[#This Row],[Keyword]],'keyword-forecasts'!K:K,0),1)</f>
        <v>Niezgrupowane słowa kluczowe</v>
      </c>
    </row>
    <row r="291" spans="1:67" x14ac:dyDescent="0.25">
      <c r="A291" t="s">
        <v>405</v>
      </c>
      <c r="B291" t="s">
        <v>15</v>
      </c>
      <c r="D291" s="8">
        <v>90</v>
      </c>
      <c r="E291" t="s">
        <v>16</v>
      </c>
      <c r="F291">
        <v>52</v>
      </c>
      <c r="G291">
        <v>0.39</v>
      </c>
      <c r="H291">
        <v>1.41</v>
      </c>
      <c r="M291">
        <v>70</v>
      </c>
      <c r="N291">
        <v>70</v>
      </c>
      <c r="O291">
        <v>140</v>
      </c>
      <c r="P291">
        <v>140</v>
      </c>
      <c r="Q291">
        <v>110</v>
      </c>
      <c r="R291">
        <v>50</v>
      </c>
      <c r="S291">
        <v>40</v>
      </c>
      <c r="T291">
        <v>50</v>
      </c>
      <c r="U291">
        <v>90</v>
      </c>
      <c r="V291">
        <v>40</v>
      </c>
      <c r="W291">
        <v>50</v>
      </c>
      <c r="X291">
        <v>50</v>
      </c>
      <c r="Y291">
        <v>70</v>
      </c>
      <c r="Z291">
        <v>90</v>
      </c>
      <c r="AA291">
        <v>110</v>
      </c>
      <c r="AB291">
        <v>110</v>
      </c>
      <c r="AC291">
        <v>70</v>
      </c>
      <c r="AD291">
        <v>50</v>
      </c>
      <c r="AE291">
        <v>40</v>
      </c>
      <c r="AF291">
        <v>50</v>
      </c>
      <c r="AG291">
        <v>50</v>
      </c>
      <c r="AH291">
        <v>70</v>
      </c>
      <c r="AI291">
        <v>50</v>
      </c>
      <c r="AJ291">
        <v>70</v>
      </c>
      <c r="AK291">
        <v>50</v>
      </c>
      <c r="AL291">
        <v>110</v>
      </c>
      <c r="AM291">
        <v>110</v>
      </c>
      <c r="AN291">
        <v>110</v>
      </c>
      <c r="AO291">
        <v>90</v>
      </c>
      <c r="AP291">
        <v>50</v>
      </c>
      <c r="AQ291">
        <v>40</v>
      </c>
      <c r="AR291">
        <v>50</v>
      </c>
      <c r="AS291">
        <v>70</v>
      </c>
      <c r="AT291">
        <v>70</v>
      </c>
      <c r="AU291">
        <v>90</v>
      </c>
      <c r="AV291">
        <v>90</v>
      </c>
      <c r="AW291">
        <v>90</v>
      </c>
      <c r="AX291">
        <v>90</v>
      </c>
      <c r="AY291">
        <v>110</v>
      </c>
      <c r="AZ291">
        <v>140</v>
      </c>
      <c r="BA291">
        <v>110</v>
      </c>
      <c r="BB291">
        <v>50</v>
      </c>
      <c r="BC291">
        <v>50</v>
      </c>
      <c r="BD291">
        <v>70</v>
      </c>
      <c r="BE291">
        <v>70</v>
      </c>
      <c r="BF291">
        <v>90</v>
      </c>
      <c r="BG291">
        <v>70</v>
      </c>
      <c r="BH291">
        <v>70</v>
      </c>
      <c r="BI291" s="9">
        <f>AVERAGE(keyword_stats[[#This Row],[Searches: Apr 2015]:[Searches: Mar 2016]])</f>
        <v>75</v>
      </c>
      <c r="BJ291" s="9">
        <f>AVERAGE(keyword_stats[[#This Row],[Searches: Apr 2016]:[Searches: Mar 2017]])</f>
        <v>69.166666666666671</v>
      </c>
      <c r="BK291" s="9">
        <f>AVERAGE(keyword_stats[[#This Row],[Searches: Apr 2017]:[Searches: Mar 2018]])</f>
        <v>77.5</v>
      </c>
      <c r="BL291" s="9">
        <f>AVERAGE(keyword_stats[[#This Row],[Searches: Apr 2018]:[Searches: Mar 2019]])</f>
        <v>84.166666666666671</v>
      </c>
      <c r="BM291" s="9">
        <f>SUM(keyword_stats[[#This Row],[Searches: Apr 2018]:[Searches: Mar 2019]])</f>
        <v>1010</v>
      </c>
      <c r="BN291" s="9">
        <f>keyword_stats[[#This Row],[R1]]-keyword_stats[[#This Row],[R4]]</f>
        <v>9.1666666666666714</v>
      </c>
      <c r="BO291" s="9" t="str">
        <f>INDEX('keyword-forecasts'!G:K,MATCH(keyword_stats[[#This Row],[Keyword]],'keyword-forecasts'!K:K,0),1)</f>
        <v>Kąpielowy</v>
      </c>
    </row>
    <row r="292" spans="1:67" x14ac:dyDescent="0.25">
      <c r="A292" t="s">
        <v>684</v>
      </c>
      <c r="B292" t="s">
        <v>15</v>
      </c>
      <c r="D292" s="8">
        <v>50</v>
      </c>
      <c r="E292" t="s">
        <v>17</v>
      </c>
      <c r="F292">
        <v>100</v>
      </c>
      <c r="G292">
        <v>0.34</v>
      </c>
      <c r="H292">
        <v>1.21</v>
      </c>
      <c r="M292">
        <v>70</v>
      </c>
      <c r="N292">
        <v>70</v>
      </c>
      <c r="O292">
        <v>90</v>
      </c>
      <c r="P292">
        <v>70</v>
      </c>
      <c r="Q292">
        <v>50</v>
      </c>
      <c r="R292">
        <v>10</v>
      </c>
      <c r="S292">
        <v>30</v>
      </c>
      <c r="T292">
        <v>20</v>
      </c>
      <c r="U292">
        <v>10</v>
      </c>
      <c r="V292">
        <v>50</v>
      </c>
      <c r="W292">
        <v>30</v>
      </c>
      <c r="X292">
        <v>40</v>
      </c>
      <c r="Y292">
        <v>40</v>
      </c>
      <c r="Z292">
        <v>50</v>
      </c>
      <c r="AA292">
        <v>70</v>
      </c>
      <c r="AB292">
        <v>70</v>
      </c>
      <c r="AC292">
        <v>40</v>
      </c>
      <c r="AD292">
        <v>30</v>
      </c>
      <c r="AE292">
        <v>20</v>
      </c>
      <c r="AF292">
        <v>20</v>
      </c>
      <c r="AG292">
        <v>10</v>
      </c>
      <c r="AH292">
        <v>30</v>
      </c>
      <c r="AI292">
        <v>40</v>
      </c>
      <c r="AJ292">
        <v>50</v>
      </c>
      <c r="AK292">
        <v>40</v>
      </c>
      <c r="AL292">
        <v>110</v>
      </c>
      <c r="AM292">
        <v>70</v>
      </c>
      <c r="AN292">
        <v>110</v>
      </c>
      <c r="AO292">
        <v>50</v>
      </c>
      <c r="AP292">
        <v>30</v>
      </c>
      <c r="AQ292">
        <v>10</v>
      </c>
      <c r="AR292">
        <v>10</v>
      </c>
      <c r="AS292">
        <v>10</v>
      </c>
      <c r="AT292">
        <v>40</v>
      </c>
      <c r="AU292">
        <v>30</v>
      </c>
      <c r="AV292">
        <v>30</v>
      </c>
      <c r="AW292">
        <v>50</v>
      </c>
      <c r="AX292">
        <v>90</v>
      </c>
      <c r="AY292">
        <v>110</v>
      </c>
      <c r="AZ292">
        <v>90</v>
      </c>
      <c r="BA292">
        <v>30</v>
      </c>
      <c r="BB292">
        <v>30</v>
      </c>
      <c r="BC292">
        <v>30</v>
      </c>
      <c r="BD292">
        <v>40</v>
      </c>
      <c r="BE292">
        <v>40</v>
      </c>
      <c r="BF292">
        <v>70</v>
      </c>
      <c r="BG292">
        <v>50</v>
      </c>
      <c r="BH292">
        <v>40</v>
      </c>
      <c r="BI292" s="9">
        <f>AVERAGE(keyword_stats[[#This Row],[Searches: Apr 2015]:[Searches: Mar 2016]])</f>
        <v>45</v>
      </c>
      <c r="BJ292" s="9">
        <f>AVERAGE(keyword_stats[[#This Row],[Searches: Apr 2016]:[Searches: Mar 2017]])</f>
        <v>39.166666666666664</v>
      </c>
      <c r="BK292" s="9">
        <f>AVERAGE(keyword_stats[[#This Row],[Searches: Apr 2017]:[Searches: Mar 2018]])</f>
        <v>45</v>
      </c>
      <c r="BL292" s="9">
        <f>AVERAGE(keyword_stats[[#This Row],[Searches: Apr 2018]:[Searches: Mar 2019]])</f>
        <v>55.833333333333336</v>
      </c>
      <c r="BM292" s="9">
        <f>SUM(keyword_stats[[#This Row],[Searches: Apr 2018]:[Searches: Mar 2019]])</f>
        <v>670</v>
      </c>
      <c r="BN292" s="9">
        <f>keyword_stats[[#This Row],[R1]]-keyword_stats[[#This Row],[R4]]</f>
        <v>10.833333333333336</v>
      </c>
      <c r="BO292" s="9" t="str">
        <f>INDEX('keyword-forecasts'!G:K,MATCH(keyword_stats[[#This Row],[Keyword]],'keyword-forecasts'!K:K,0),1)</f>
        <v>Stroje Kąpielowe</v>
      </c>
    </row>
    <row r="293" spans="1:67" x14ac:dyDescent="0.25">
      <c r="A293" t="s">
        <v>685</v>
      </c>
      <c r="B293" t="s">
        <v>15</v>
      </c>
      <c r="D293" s="8">
        <v>320</v>
      </c>
      <c r="E293" t="s">
        <v>17</v>
      </c>
      <c r="F293">
        <v>100</v>
      </c>
      <c r="G293">
        <v>0.38</v>
      </c>
      <c r="H293">
        <v>1.39</v>
      </c>
      <c r="M293">
        <v>170</v>
      </c>
      <c r="N293">
        <v>260</v>
      </c>
      <c r="O293">
        <v>320</v>
      </c>
      <c r="P293">
        <v>320</v>
      </c>
      <c r="Q293">
        <v>260</v>
      </c>
      <c r="R293">
        <v>110</v>
      </c>
      <c r="S293">
        <v>110</v>
      </c>
      <c r="T293">
        <v>110</v>
      </c>
      <c r="U293">
        <v>210</v>
      </c>
      <c r="V293">
        <v>140</v>
      </c>
      <c r="W293">
        <v>170</v>
      </c>
      <c r="X293">
        <v>170</v>
      </c>
      <c r="Y293">
        <v>210</v>
      </c>
      <c r="Z293">
        <v>260</v>
      </c>
      <c r="AA293">
        <v>320</v>
      </c>
      <c r="AB293">
        <v>390</v>
      </c>
      <c r="AC293">
        <v>210</v>
      </c>
      <c r="AD293">
        <v>170</v>
      </c>
      <c r="AE293">
        <v>140</v>
      </c>
      <c r="AF293">
        <v>110</v>
      </c>
      <c r="AG293">
        <v>140</v>
      </c>
      <c r="AH293">
        <v>170</v>
      </c>
      <c r="AI293">
        <v>210</v>
      </c>
      <c r="AJ293">
        <v>210</v>
      </c>
      <c r="AK293">
        <v>210</v>
      </c>
      <c r="AL293">
        <v>320</v>
      </c>
      <c r="AM293">
        <v>390</v>
      </c>
      <c r="AN293">
        <v>390</v>
      </c>
      <c r="AO293">
        <v>260</v>
      </c>
      <c r="AP293">
        <v>170</v>
      </c>
      <c r="AQ293">
        <v>140</v>
      </c>
      <c r="AR293">
        <v>140</v>
      </c>
      <c r="AS293">
        <v>170</v>
      </c>
      <c r="AT293">
        <v>210</v>
      </c>
      <c r="AU293">
        <v>210</v>
      </c>
      <c r="AV293">
        <v>210</v>
      </c>
      <c r="AW293">
        <v>260</v>
      </c>
      <c r="AX293">
        <v>320</v>
      </c>
      <c r="AY293">
        <v>480</v>
      </c>
      <c r="AZ293">
        <v>480</v>
      </c>
      <c r="BA293">
        <v>390</v>
      </c>
      <c r="BB293">
        <v>210</v>
      </c>
      <c r="BC293">
        <v>210</v>
      </c>
      <c r="BD293">
        <v>210</v>
      </c>
      <c r="BE293">
        <v>210</v>
      </c>
      <c r="BF293">
        <v>260</v>
      </c>
      <c r="BG293">
        <v>260</v>
      </c>
      <c r="BH293">
        <v>320</v>
      </c>
      <c r="BI293" s="9">
        <f>AVERAGE(keyword_stats[[#This Row],[Searches: Apr 2015]:[Searches: Mar 2016]])</f>
        <v>195.83333333333334</v>
      </c>
      <c r="BJ293" s="9">
        <f>AVERAGE(keyword_stats[[#This Row],[Searches: Apr 2016]:[Searches: Mar 2017]])</f>
        <v>211.66666666666666</v>
      </c>
      <c r="BK293" s="9">
        <f>AVERAGE(keyword_stats[[#This Row],[Searches: Apr 2017]:[Searches: Mar 2018]])</f>
        <v>235</v>
      </c>
      <c r="BL293" s="9">
        <f>AVERAGE(keyword_stats[[#This Row],[Searches: Apr 2018]:[Searches: Mar 2019]])</f>
        <v>300.83333333333331</v>
      </c>
      <c r="BM293" s="9">
        <f>SUM(keyword_stats[[#This Row],[Searches: Apr 2018]:[Searches: Mar 2019]])</f>
        <v>3610</v>
      </c>
      <c r="BN293" s="9">
        <f>keyword_stats[[#This Row],[R1]]-keyword_stats[[#This Row],[R4]]</f>
        <v>104.99999999999997</v>
      </c>
      <c r="BO293" s="9" t="str">
        <f>INDEX('keyword-forecasts'!G:K,MATCH(keyword_stats[[#This Row],[Keyword]],'keyword-forecasts'!K:K,0),1)</f>
        <v>Kąpielowy</v>
      </c>
    </row>
    <row r="294" spans="1:67" x14ac:dyDescent="0.25">
      <c r="A294" t="s">
        <v>686</v>
      </c>
      <c r="B294" t="s">
        <v>15</v>
      </c>
      <c r="D294" s="8">
        <v>3600</v>
      </c>
      <c r="E294" t="s">
        <v>17</v>
      </c>
      <c r="F294">
        <v>100</v>
      </c>
      <c r="G294">
        <v>0.61</v>
      </c>
      <c r="H294">
        <v>1.52</v>
      </c>
      <c r="M294">
        <v>1900</v>
      </c>
      <c r="N294">
        <v>2400</v>
      </c>
      <c r="O294">
        <v>3600</v>
      </c>
      <c r="P294">
        <v>4400</v>
      </c>
      <c r="Q294">
        <v>3600</v>
      </c>
      <c r="R294">
        <v>1600</v>
      </c>
      <c r="S294">
        <v>1300</v>
      </c>
      <c r="T294">
        <v>1600</v>
      </c>
      <c r="U294">
        <v>1900</v>
      </c>
      <c r="V294">
        <v>2400</v>
      </c>
      <c r="W294">
        <v>2900</v>
      </c>
      <c r="X294">
        <v>2400</v>
      </c>
      <c r="Y294">
        <v>2900</v>
      </c>
      <c r="Z294">
        <v>2900</v>
      </c>
      <c r="AA294">
        <v>4400</v>
      </c>
      <c r="AB294">
        <v>4400</v>
      </c>
      <c r="AC294">
        <v>3600</v>
      </c>
      <c r="AD294">
        <v>2900</v>
      </c>
      <c r="AE294">
        <v>2900</v>
      </c>
      <c r="AF294">
        <v>2400</v>
      </c>
      <c r="AG294">
        <v>2900</v>
      </c>
      <c r="AH294">
        <v>3600</v>
      </c>
      <c r="AI294">
        <v>3600</v>
      </c>
      <c r="AJ294">
        <v>3600</v>
      </c>
      <c r="AK294">
        <v>3600</v>
      </c>
      <c r="AL294">
        <v>3600</v>
      </c>
      <c r="AM294">
        <v>5400</v>
      </c>
      <c r="AN294">
        <v>6600</v>
      </c>
      <c r="AO294">
        <v>5400</v>
      </c>
      <c r="AP294">
        <v>2400</v>
      </c>
      <c r="AQ294">
        <v>2400</v>
      </c>
      <c r="AR294">
        <v>1900</v>
      </c>
      <c r="AS294">
        <v>1900</v>
      </c>
      <c r="AT294">
        <v>2400</v>
      </c>
      <c r="AU294">
        <v>2400</v>
      </c>
      <c r="AV294">
        <v>2400</v>
      </c>
      <c r="AW294">
        <v>2400</v>
      </c>
      <c r="AX294">
        <v>4400</v>
      </c>
      <c r="AY294">
        <v>5400</v>
      </c>
      <c r="AZ294">
        <v>6600</v>
      </c>
      <c r="BA294">
        <v>5400</v>
      </c>
      <c r="BB294">
        <v>2400</v>
      </c>
      <c r="BC294">
        <v>1900</v>
      </c>
      <c r="BD294">
        <v>1900</v>
      </c>
      <c r="BE294">
        <v>2900</v>
      </c>
      <c r="BF294">
        <v>3600</v>
      </c>
      <c r="BG294">
        <v>3600</v>
      </c>
      <c r="BH294">
        <v>3600</v>
      </c>
      <c r="BI294" s="9">
        <f>AVERAGE(keyword_stats[[#This Row],[Searches: Apr 2015]:[Searches: Mar 2016]])</f>
        <v>2500</v>
      </c>
      <c r="BJ294" s="9">
        <f>AVERAGE(keyword_stats[[#This Row],[Searches: Apr 2016]:[Searches: Mar 2017]])</f>
        <v>3341.6666666666665</v>
      </c>
      <c r="BK294" s="9">
        <f>AVERAGE(keyword_stats[[#This Row],[Searches: Apr 2017]:[Searches: Mar 2018]])</f>
        <v>3366.6666666666665</v>
      </c>
      <c r="BL294" s="9">
        <f>AVERAGE(keyword_stats[[#This Row],[Searches: Apr 2018]:[Searches: Mar 2019]])</f>
        <v>3675</v>
      </c>
      <c r="BM294" s="9">
        <f>SUM(keyword_stats[[#This Row],[Searches: Apr 2018]:[Searches: Mar 2019]])</f>
        <v>44100</v>
      </c>
      <c r="BN294" s="9">
        <f>keyword_stats[[#This Row],[R1]]-keyword_stats[[#This Row],[R4]]</f>
        <v>1175</v>
      </c>
      <c r="BO294" s="9" t="str">
        <f>INDEX('keyword-forecasts'!G:K,MATCH(keyword_stats[[#This Row],[Keyword]],'keyword-forecasts'!K:K,0),1)</f>
        <v>Niezgrupowane słowa kluczowe</v>
      </c>
    </row>
    <row r="295" spans="1:67" x14ac:dyDescent="0.25">
      <c r="A295" t="s">
        <v>687</v>
      </c>
      <c r="B295" t="s">
        <v>15</v>
      </c>
      <c r="D295" s="8">
        <v>260</v>
      </c>
      <c r="E295" t="s">
        <v>17</v>
      </c>
      <c r="F295">
        <v>100</v>
      </c>
      <c r="G295">
        <v>0.31</v>
      </c>
      <c r="H295">
        <v>0.99</v>
      </c>
      <c r="M295">
        <v>110</v>
      </c>
      <c r="N295">
        <v>140</v>
      </c>
      <c r="O295">
        <v>320</v>
      </c>
      <c r="P295">
        <v>390</v>
      </c>
      <c r="Q295">
        <v>260</v>
      </c>
      <c r="R295">
        <v>70</v>
      </c>
      <c r="S295">
        <v>50</v>
      </c>
      <c r="T295">
        <v>50</v>
      </c>
      <c r="U295">
        <v>70</v>
      </c>
      <c r="V295">
        <v>90</v>
      </c>
      <c r="W295">
        <v>110</v>
      </c>
      <c r="X295">
        <v>140</v>
      </c>
      <c r="Y295">
        <v>140</v>
      </c>
      <c r="Z295">
        <v>170</v>
      </c>
      <c r="AA295">
        <v>390</v>
      </c>
      <c r="AB295">
        <v>390</v>
      </c>
      <c r="AC295">
        <v>170</v>
      </c>
      <c r="AD295">
        <v>90</v>
      </c>
      <c r="AE295">
        <v>50</v>
      </c>
      <c r="AF295">
        <v>70</v>
      </c>
      <c r="AG295">
        <v>70</v>
      </c>
      <c r="AH295">
        <v>110</v>
      </c>
      <c r="AI295">
        <v>140</v>
      </c>
      <c r="AJ295">
        <v>140</v>
      </c>
      <c r="AK295">
        <v>140</v>
      </c>
      <c r="AL295">
        <v>260</v>
      </c>
      <c r="AM295">
        <v>480</v>
      </c>
      <c r="AN295">
        <v>480</v>
      </c>
      <c r="AO295">
        <v>260</v>
      </c>
      <c r="AP295">
        <v>90</v>
      </c>
      <c r="AQ295">
        <v>50</v>
      </c>
      <c r="AR295">
        <v>70</v>
      </c>
      <c r="AS295">
        <v>90</v>
      </c>
      <c r="AT295">
        <v>170</v>
      </c>
      <c r="AU295">
        <v>170</v>
      </c>
      <c r="AV295">
        <v>140</v>
      </c>
      <c r="AW295">
        <v>210</v>
      </c>
      <c r="AX295">
        <v>320</v>
      </c>
      <c r="AY295">
        <v>480</v>
      </c>
      <c r="AZ295">
        <v>720</v>
      </c>
      <c r="BA295">
        <v>320</v>
      </c>
      <c r="BB295">
        <v>90</v>
      </c>
      <c r="BC295">
        <v>90</v>
      </c>
      <c r="BD295">
        <v>70</v>
      </c>
      <c r="BE295">
        <v>90</v>
      </c>
      <c r="BF295">
        <v>210</v>
      </c>
      <c r="BG295">
        <v>210</v>
      </c>
      <c r="BH295">
        <v>260</v>
      </c>
      <c r="BI295" s="9">
        <f>AVERAGE(keyword_stats[[#This Row],[Searches: Apr 2015]:[Searches: Mar 2016]])</f>
        <v>150</v>
      </c>
      <c r="BJ295" s="9">
        <f>AVERAGE(keyword_stats[[#This Row],[Searches: Apr 2016]:[Searches: Mar 2017]])</f>
        <v>160.83333333333334</v>
      </c>
      <c r="BK295" s="9">
        <f>AVERAGE(keyword_stats[[#This Row],[Searches: Apr 2017]:[Searches: Mar 2018]])</f>
        <v>200</v>
      </c>
      <c r="BL295" s="9">
        <f>AVERAGE(keyword_stats[[#This Row],[Searches: Apr 2018]:[Searches: Mar 2019]])</f>
        <v>255.83333333333334</v>
      </c>
      <c r="BM295" s="9">
        <f>SUM(keyword_stats[[#This Row],[Searches: Apr 2018]:[Searches: Mar 2019]])</f>
        <v>3070</v>
      </c>
      <c r="BN295" s="9">
        <f>keyword_stats[[#This Row],[R1]]-keyword_stats[[#This Row],[R4]]</f>
        <v>105.83333333333334</v>
      </c>
      <c r="BO295" s="9" t="str">
        <f>INDEX('keyword-forecasts'!G:K,MATCH(keyword_stats[[#This Row],[Keyword]],'keyword-forecasts'!K:K,0),1)</f>
        <v>Niezgrupowane słowa kluczowe</v>
      </c>
    </row>
    <row r="296" spans="1:67" x14ac:dyDescent="0.25">
      <c r="A296" t="s">
        <v>688</v>
      </c>
      <c r="B296" t="s">
        <v>15</v>
      </c>
      <c r="D296" s="8">
        <v>10</v>
      </c>
      <c r="E296" t="s">
        <v>17</v>
      </c>
      <c r="F296">
        <v>100</v>
      </c>
      <c r="G296">
        <v>0.13</v>
      </c>
      <c r="H296">
        <v>0.84</v>
      </c>
      <c r="M296">
        <v>10</v>
      </c>
      <c r="N296">
        <v>30</v>
      </c>
      <c r="O296">
        <v>50</v>
      </c>
      <c r="P296">
        <v>70</v>
      </c>
      <c r="Q296">
        <v>20</v>
      </c>
      <c r="R296">
        <v>10</v>
      </c>
      <c r="S296">
        <v>10</v>
      </c>
      <c r="T296">
        <v>10</v>
      </c>
      <c r="U296">
        <v>10</v>
      </c>
      <c r="V296">
        <v>10</v>
      </c>
      <c r="W296">
        <v>20</v>
      </c>
      <c r="X296">
        <v>10</v>
      </c>
      <c r="Y296">
        <v>20</v>
      </c>
      <c r="Z296">
        <v>30</v>
      </c>
      <c r="AA296">
        <v>50</v>
      </c>
      <c r="AB296">
        <v>40</v>
      </c>
      <c r="AC296">
        <v>10</v>
      </c>
      <c r="AD296">
        <v>10</v>
      </c>
      <c r="AE296">
        <v>10</v>
      </c>
      <c r="AF296">
        <v>10</v>
      </c>
      <c r="AG296">
        <v>10</v>
      </c>
      <c r="AH296">
        <v>10</v>
      </c>
      <c r="AI296">
        <v>20</v>
      </c>
      <c r="AJ296">
        <v>20</v>
      </c>
      <c r="AK296">
        <v>10</v>
      </c>
      <c r="AL296">
        <v>20</v>
      </c>
      <c r="AM296">
        <v>30</v>
      </c>
      <c r="AN296">
        <v>30</v>
      </c>
      <c r="AO296">
        <v>10</v>
      </c>
      <c r="AP296">
        <v>10</v>
      </c>
      <c r="AQ296">
        <v>10</v>
      </c>
      <c r="AR296">
        <v>10</v>
      </c>
      <c r="AS296">
        <v>10</v>
      </c>
      <c r="AT296">
        <v>10</v>
      </c>
      <c r="AU296">
        <v>20</v>
      </c>
      <c r="AV296">
        <v>10</v>
      </c>
      <c r="AW296">
        <v>10</v>
      </c>
      <c r="AX296">
        <v>20</v>
      </c>
      <c r="AY296">
        <v>40</v>
      </c>
      <c r="AZ296">
        <v>40</v>
      </c>
      <c r="BA296">
        <v>20</v>
      </c>
      <c r="BB296">
        <v>10</v>
      </c>
      <c r="BC296">
        <v>0</v>
      </c>
      <c r="BD296">
        <v>10</v>
      </c>
      <c r="BE296">
        <v>10</v>
      </c>
      <c r="BF296">
        <v>10</v>
      </c>
      <c r="BG296">
        <v>10</v>
      </c>
      <c r="BH296">
        <v>10</v>
      </c>
      <c r="BI296" s="9">
        <f>AVERAGE(keyword_stats[[#This Row],[Searches: Apr 2015]:[Searches: Mar 2016]])</f>
        <v>21.666666666666668</v>
      </c>
      <c r="BJ296" s="9">
        <f>AVERAGE(keyword_stats[[#This Row],[Searches: Apr 2016]:[Searches: Mar 2017]])</f>
        <v>20</v>
      </c>
      <c r="BK296" s="9">
        <f>AVERAGE(keyword_stats[[#This Row],[Searches: Apr 2017]:[Searches: Mar 2018]])</f>
        <v>15</v>
      </c>
      <c r="BL296" s="9">
        <f>AVERAGE(keyword_stats[[#This Row],[Searches: Apr 2018]:[Searches: Mar 2019]])</f>
        <v>15.833333333333334</v>
      </c>
      <c r="BM296" s="9">
        <f>SUM(keyword_stats[[#This Row],[Searches: Apr 2018]:[Searches: Mar 2019]])</f>
        <v>190</v>
      </c>
      <c r="BN296" s="9">
        <f>keyword_stats[[#This Row],[R1]]-keyword_stats[[#This Row],[R4]]</f>
        <v>-5.8333333333333339</v>
      </c>
      <c r="BO296" s="9" t="str">
        <f>INDEX('keyword-forecasts'!G:K,MATCH(keyword_stats[[#This Row],[Keyword]],'keyword-forecasts'!K:K,0),1)</f>
        <v>Niezgrupowane słowa kluczowe</v>
      </c>
    </row>
    <row r="297" spans="1:67" x14ac:dyDescent="0.25">
      <c r="A297" t="s">
        <v>406</v>
      </c>
      <c r="B297" t="s">
        <v>15</v>
      </c>
      <c r="D297" s="8">
        <v>10</v>
      </c>
      <c r="E297" t="s">
        <v>17</v>
      </c>
      <c r="F297">
        <v>100</v>
      </c>
      <c r="M297">
        <v>10</v>
      </c>
      <c r="N297">
        <v>10</v>
      </c>
      <c r="O297">
        <v>10</v>
      </c>
      <c r="P297">
        <v>20</v>
      </c>
      <c r="Q297">
        <v>10</v>
      </c>
      <c r="R297">
        <v>10</v>
      </c>
      <c r="S297">
        <v>10</v>
      </c>
      <c r="T297">
        <v>10</v>
      </c>
      <c r="U297">
        <v>10</v>
      </c>
      <c r="V297">
        <v>10</v>
      </c>
      <c r="W297">
        <v>10</v>
      </c>
      <c r="X297">
        <v>10</v>
      </c>
      <c r="Y297">
        <v>10</v>
      </c>
      <c r="Z297">
        <v>10</v>
      </c>
      <c r="AA297">
        <v>10</v>
      </c>
      <c r="AB297">
        <v>10</v>
      </c>
      <c r="AC297">
        <v>0</v>
      </c>
      <c r="AD297">
        <v>0</v>
      </c>
      <c r="AE297">
        <v>0</v>
      </c>
      <c r="AF297">
        <v>10</v>
      </c>
      <c r="AG297">
        <v>10</v>
      </c>
      <c r="AH297">
        <v>10</v>
      </c>
      <c r="AI297">
        <v>10</v>
      </c>
      <c r="AJ297">
        <v>10</v>
      </c>
      <c r="AK297">
        <v>10</v>
      </c>
      <c r="AL297">
        <v>10</v>
      </c>
      <c r="AM297">
        <v>10</v>
      </c>
      <c r="AN297">
        <v>10</v>
      </c>
      <c r="AO297">
        <v>10</v>
      </c>
      <c r="AP297">
        <v>10</v>
      </c>
      <c r="AQ297">
        <v>10</v>
      </c>
      <c r="AR297">
        <v>10</v>
      </c>
      <c r="AS297">
        <v>10</v>
      </c>
      <c r="AT297">
        <v>10</v>
      </c>
      <c r="AU297">
        <v>10</v>
      </c>
      <c r="AV297">
        <v>10</v>
      </c>
      <c r="AW297">
        <v>10</v>
      </c>
      <c r="AX297">
        <v>10</v>
      </c>
      <c r="AY297">
        <v>10</v>
      </c>
      <c r="AZ297">
        <v>20</v>
      </c>
      <c r="BA297">
        <v>10</v>
      </c>
      <c r="BB297">
        <v>10</v>
      </c>
      <c r="BC297">
        <v>0</v>
      </c>
      <c r="BD297">
        <v>10</v>
      </c>
      <c r="BE297">
        <v>10</v>
      </c>
      <c r="BF297">
        <v>10</v>
      </c>
      <c r="BG297">
        <v>10</v>
      </c>
      <c r="BH297">
        <v>10</v>
      </c>
      <c r="BI297" s="9">
        <f>AVERAGE(keyword_stats[[#This Row],[Searches: Apr 2015]:[Searches: Mar 2016]])</f>
        <v>10.833333333333334</v>
      </c>
      <c r="BJ297" s="9">
        <f>AVERAGE(keyword_stats[[#This Row],[Searches: Apr 2016]:[Searches: Mar 2017]])</f>
        <v>7.5</v>
      </c>
      <c r="BK297" s="9">
        <f>AVERAGE(keyword_stats[[#This Row],[Searches: Apr 2017]:[Searches: Mar 2018]])</f>
        <v>10</v>
      </c>
      <c r="BL297" s="9">
        <f>AVERAGE(keyword_stats[[#This Row],[Searches: Apr 2018]:[Searches: Mar 2019]])</f>
        <v>10</v>
      </c>
      <c r="BM297" s="9">
        <f>SUM(keyword_stats[[#This Row],[Searches: Apr 2018]:[Searches: Mar 2019]])</f>
        <v>120</v>
      </c>
      <c r="BN297" s="9">
        <f>keyword_stats[[#This Row],[R1]]-keyword_stats[[#This Row],[R4]]</f>
        <v>-0.83333333333333393</v>
      </c>
      <c r="BO297" s="9" t="str">
        <f>INDEX('keyword-forecasts'!G:K,MATCH(keyword_stats[[#This Row],[Keyword]],'keyword-forecasts'!K:K,0),1)</f>
        <v>Stroje Kąpielowe</v>
      </c>
    </row>
    <row r="298" spans="1:67" x14ac:dyDescent="0.25">
      <c r="A298" t="s">
        <v>407</v>
      </c>
      <c r="B298" t="s">
        <v>15</v>
      </c>
      <c r="D298" s="8">
        <v>40</v>
      </c>
      <c r="E298" t="s">
        <v>18</v>
      </c>
      <c r="F298">
        <v>4</v>
      </c>
      <c r="M298">
        <v>20</v>
      </c>
      <c r="N298">
        <v>30</v>
      </c>
      <c r="O298">
        <v>20</v>
      </c>
      <c r="P298">
        <v>40</v>
      </c>
      <c r="Q298">
        <v>30</v>
      </c>
      <c r="R298">
        <v>20</v>
      </c>
      <c r="S298">
        <v>20</v>
      </c>
      <c r="T298">
        <v>20</v>
      </c>
      <c r="U298">
        <v>30</v>
      </c>
      <c r="V298">
        <v>40</v>
      </c>
      <c r="W298">
        <v>30</v>
      </c>
      <c r="X298">
        <v>30</v>
      </c>
      <c r="Y298">
        <v>30</v>
      </c>
      <c r="Z298">
        <v>30</v>
      </c>
      <c r="AA298">
        <v>40</v>
      </c>
      <c r="AB298">
        <v>40</v>
      </c>
      <c r="AC298">
        <v>30</v>
      </c>
      <c r="AD298">
        <v>30</v>
      </c>
      <c r="AE298">
        <v>30</v>
      </c>
      <c r="AF298">
        <v>30</v>
      </c>
      <c r="AG298">
        <v>30</v>
      </c>
      <c r="AH298">
        <v>30</v>
      </c>
      <c r="AI298">
        <v>30</v>
      </c>
      <c r="AJ298">
        <v>20</v>
      </c>
      <c r="AK298">
        <v>20</v>
      </c>
      <c r="AL298">
        <v>40</v>
      </c>
      <c r="AM298">
        <v>30</v>
      </c>
      <c r="AN298">
        <v>50</v>
      </c>
      <c r="AO298">
        <v>30</v>
      </c>
      <c r="AP298">
        <v>40</v>
      </c>
      <c r="AQ298">
        <v>30</v>
      </c>
      <c r="AR298">
        <v>20</v>
      </c>
      <c r="AS298">
        <v>30</v>
      </c>
      <c r="AT298">
        <v>40</v>
      </c>
      <c r="AU298">
        <v>30</v>
      </c>
      <c r="AV298">
        <v>40</v>
      </c>
      <c r="AW298">
        <v>40</v>
      </c>
      <c r="AX298">
        <v>40</v>
      </c>
      <c r="AY298">
        <v>40</v>
      </c>
      <c r="AZ298">
        <v>50</v>
      </c>
      <c r="BA298">
        <v>40</v>
      </c>
      <c r="BB298">
        <v>30</v>
      </c>
      <c r="BC298">
        <v>30</v>
      </c>
      <c r="BD298">
        <v>40</v>
      </c>
      <c r="BE298">
        <v>40</v>
      </c>
      <c r="BF298">
        <v>40</v>
      </c>
      <c r="BG298">
        <v>50</v>
      </c>
      <c r="BH298">
        <v>30</v>
      </c>
      <c r="BI298" s="9">
        <f>AVERAGE(keyword_stats[[#This Row],[Searches: Apr 2015]:[Searches: Mar 2016]])</f>
        <v>27.5</v>
      </c>
      <c r="BJ298" s="9">
        <f>AVERAGE(keyword_stats[[#This Row],[Searches: Apr 2016]:[Searches: Mar 2017]])</f>
        <v>30.833333333333332</v>
      </c>
      <c r="BK298" s="9">
        <f>AVERAGE(keyword_stats[[#This Row],[Searches: Apr 2017]:[Searches: Mar 2018]])</f>
        <v>33.333333333333336</v>
      </c>
      <c r="BL298" s="9">
        <f>AVERAGE(keyword_stats[[#This Row],[Searches: Apr 2018]:[Searches: Mar 2019]])</f>
        <v>39.166666666666664</v>
      </c>
      <c r="BM298" s="9">
        <f>SUM(keyword_stats[[#This Row],[Searches: Apr 2018]:[Searches: Mar 2019]])</f>
        <v>470</v>
      </c>
      <c r="BN298" s="9">
        <f>keyword_stats[[#This Row],[R1]]-keyword_stats[[#This Row],[R4]]</f>
        <v>11.666666666666664</v>
      </c>
      <c r="BO298" s="9" t="str">
        <f>INDEX('keyword-forecasts'!G:K,MATCH(keyword_stats[[#This Row],[Keyword]],'keyword-forecasts'!K:K,0),1)</f>
        <v>Niezgrupowane słowa kluczowe</v>
      </c>
    </row>
    <row r="299" spans="1:67" x14ac:dyDescent="0.25">
      <c r="A299" t="s">
        <v>408</v>
      </c>
      <c r="B299" t="s">
        <v>15</v>
      </c>
      <c r="D299" s="8">
        <v>40</v>
      </c>
      <c r="E299" t="s">
        <v>18</v>
      </c>
      <c r="F299">
        <v>18</v>
      </c>
      <c r="M299">
        <v>30</v>
      </c>
      <c r="N299">
        <v>40</v>
      </c>
      <c r="O299">
        <v>40</v>
      </c>
      <c r="P299">
        <v>70</v>
      </c>
      <c r="Q299">
        <v>70</v>
      </c>
      <c r="R299">
        <v>20</v>
      </c>
      <c r="S299">
        <v>30</v>
      </c>
      <c r="T299">
        <v>40</v>
      </c>
      <c r="U299">
        <v>40</v>
      </c>
      <c r="V299">
        <v>30</v>
      </c>
      <c r="W299">
        <v>40</v>
      </c>
      <c r="X299">
        <v>30</v>
      </c>
      <c r="Y299">
        <v>50</v>
      </c>
      <c r="Z299">
        <v>40</v>
      </c>
      <c r="AA299">
        <v>50</v>
      </c>
      <c r="AB299">
        <v>50</v>
      </c>
      <c r="AC299">
        <v>50</v>
      </c>
      <c r="AD299">
        <v>30</v>
      </c>
      <c r="AE299">
        <v>20</v>
      </c>
      <c r="AF299">
        <v>20</v>
      </c>
      <c r="AG299">
        <v>30</v>
      </c>
      <c r="AH299">
        <v>40</v>
      </c>
      <c r="AI299">
        <v>30</v>
      </c>
      <c r="AJ299">
        <v>20</v>
      </c>
      <c r="AK299">
        <v>30</v>
      </c>
      <c r="AL299">
        <v>30</v>
      </c>
      <c r="AM299">
        <v>40</v>
      </c>
      <c r="AN299">
        <v>40</v>
      </c>
      <c r="AO299">
        <v>30</v>
      </c>
      <c r="AP299">
        <v>30</v>
      </c>
      <c r="AQ299">
        <v>20</v>
      </c>
      <c r="AR299">
        <v>20</v>
      </c>
      <c r="AS299">
        <v>20</v>
      </c>
      <c r="AT299">
        <v>30</v>
      </c>
      <c r="AU299">
        <v>20</v>
      </c>
      <c r="AV299">
        <v>30</v>
      </c>
      <c r="AW299">
        <v>30</v>
      </c>
      <c r="AX299">
        <v>40</v>
      </c>
      <c r="AY299">
        <v>50</v>
      </c>
      <c r="AZ299">
        <v>50</v>
      </c>
      <c r="BA299">
        <v>40</v>
      </c>
      <c r="BB299">
        <v>30</v>
      </c>
      <c r="BC299">
        <v>30</v>
      </c>
      <c r="BD299">
        <v>30</v>
      </c>
      <c r="BE299">
        <v>40</v>
      </c>
      <c r="BF299">
        <v>40</v>
      </c>
      <c r="BG299">
        <v>40</v>
      </c>
      <c r="BH299">
        <v>40</v>
      </c>
      <c r="BI299" s="9">
        <f>AVERAGE(keyword_stats[[#This Row],[Searches: Apr 2015]:[Searches: Mar 2016]])</f>
        <v>40</v>
      </c>
      <c r="BJ299" s="9">
        <f>AVERAGE(keyword_stats[[#This Row],[Searches: Apr 2016]:[Searches: Mar 2017]])</f>
        <v>35.833333333333336</v>
      </c>
      <c r="BK299" s="9">
        <f>AVERAGE(keyword_stats[[#This Row],[Searches: Apr 2017]:[Searches: Mar 2018]])</f>
        <v>28.333333333333332</v>
      </c>
      <c r="BL299" s="9">
        <f>AVERAGE(keyword_stats[[#This Row],[Searches: Apr 2018]:[Searches: Mar 2019]])</f>
        <v>38.333333333333336</v>
      </c>
      <c r="BM299" s="9">
        <f>SUM(keyword_stats[[#This Row],[Searches: Apr 2018]:[Searches: Mar 2019]])</f>
        <v>460</v>
      </c>
      <c r="BN299" s="9">
        <f>keyword_stats[[#This Row],[R1]]-keyword_stats[[#This Row],[R4]]</f>
        <v>-1.6666666666666643</v>
      </c>
      <c r="BO299" s="9" t="str">
        <f>INDEX('keyword-forecasts'!G:K,MATCH(keyword_stats[[#This Row],[Keyword]],'keyword-forecasts'!K:K,0),1)</f>
        <v>Kąpielowych</v>
      </c>
    </row>
    <row r="300" spans="1:67" x14ac:dyDescent="0.25">
      <c r="A300" t="s">
        <v>409</v>
      </c>
      <c r="B300" t="s">
        <v>15</v>
      </c>
      <c r="D300" s="8">
        <v>40</v>
      </c>
      <c r="E300" t="s">
        <v>18</v>
      </c>
      <c r="F300">
        <v>9</v>
      </c>
      <c r="M300">
        <v>40</v>
      </c>
      <c r="N300">
        <v>40</v>
      </c>
      <c r="O300">
        <v>30</v>
      </c>
      <c r="P300">
        <v>50</v>
      </c>
      <c r="Q300">
        <v>50</v>
      </c>
      <c r="R300">
        <v>30</v>
      </c>
      <c r="S300">
        <v>30</v>
      </c>
      <c r="T300">
        <v>30</v>
      </c>
      <c r="U300">
        <v>20</v>
      </c>
      <c r="V300">
        <v>30</v>
      </c>
      <c r="W300">
        <v>30</v>
      </c>
      <c r="X300">
        <v>40</v>
      </c>
      <c r="Y300">
        <v>20</v>
      </c>
      <c r="Z300">
        <v>40</v>
      </c>
      <c r="AA300">
        <v>90</v>
      </c>
      <c r="AB300">
        <v>50</v>
      </c>
      <c r="AC300">
        <v>30</v>
      </c>
      <c r="AD300">
        <v>40</v>
      </c>
      <c r="AE300">
        <v>50</v>
      </c>
      <c r="AF300">
        <v>30</v>
      </c>
      <c r="AG300">
        <v>30</v>
      </c>
      <c r="AH300">
        <v>20</v>
      </c>
      <c r="AI300">
        <v>20</v>
      </c>
      <c r="AJ300">
        <v>30</v>
      </c>
      <c r="AK300">
        <v>70</v>
      </c>
      <c r="AL300">
        <v>30</v>
      </c>
      <c r="AM300">
        <v>30</v>
      </c>
      <c r="AN300">
        <v>70</v>
      </c>
      <c r="AO300">
        <v>40</v>
      </c>
      <c r="AP300">
        <v>10</v>
      </c>
      <c r="AQ300">
        <v>10</v>
      </c>
      <c r="AR300">
        <v>20</v>
      </c>
      <c r="AS300">
        <v>30</v>
      </c>
      <c r="AT300">
        <v>20</v>
      </c>
      <c r="AU300">
        <v>30</v>
      </c>
      <c r="AV300">
        <v>40</v>
      </c>
      <c r="AW300">
        <v>40</v>
      </c>
      <c r="AX300">
        <v>40</v>
      </c>
      <c r="AY300">
        <v>50</v>
      </c>
      <c r="AZ300">
        <v>70</v>
      </c>
      <c r="BA300">
        <v>40</v>
      </c>
      <c r="BB300">
        <v>30</v>
      </c>
      <c r="BC300">
        <v>20</v>
      </c>
      <c r="BD300">
        <v>30</v>
      </c>
      <c r="BE300">
        <v>20</v>
      </c>
      <c r="BF300">
        <v>30</v>
      </c>
      <c r="BG300">
        <v>30</v>
      </c>
      <c r="BH300">
        <v>20</v>
      </c>
      <c r="BI300" s="9">
        <f>AVERAGE(keyword_stats[[#This Row],[Searches: Apr 2015]:[Searches: Mar 2016]])</f>
        <v>35</v>
      </c>
      <c r="BJ300" s="9">
        <f>AVERAGE(keyword_stats[[#This Row],[Searches: Apr 2016]:[Searches: Mar 2017]])</f>
        <v>37.5</v>
      </c>
      <c r="BK300" s="9">
        <f>AVERAGE(keyword_stats[[#This Row],[Searches: Apr 2017]:[Searches: Mar 2018]])</f>
        <v>33.333333333333336</v>
      </c>
      <c r="BL300" s="9">
        <f>AVERAGE(keyword_stats[[#This Row],[Searches: Apr 2018]:[Searches: Mar 2019]])</f>
        <v>35</v>
      </c>
      <c r="BM300" s="9">
        <f>SUM(keyword_stats[[#This Row],[Searches: Apr 2018]:[Searches: Mar 2019]])</f>
        <v>420</v>
      </c>
      <c r="BN300" s="9">
        <f>keyword_stats[[#This Row],[R1]]-keyword_stats[[#This Row],[R4]]</f>
        <v>0</v>
      </c>
      <c r="BO300" s="9" t="str">
        <f>INDEX('keyword-forecasts'!G:K,MATCH(keyword_stats[[#This Row],[Keyword]],'keyword-forecasts'!K:K,0),1)</f>
        <v>Kąpielowych</v>
      </c>
    </row>
    <row r="301" spans="1:67" x14ac:dyDescent="0.25">
      <c r="A301" t="s">
        <v>410</v>
      </c>
      <c r="B301" t="s">
        <v>15</v>
      </c>
      <c r="D301" s="8">
        <v>10</v>
      </c>
      <c r="E301" t="s">
        <v>17</v>
      </c>
      <c r="F301">
        <v>100</v>
      </c>
      <c r="G301">
        <v>0.28999999999999998</v>
      </c>
      <c r="H301">
        <v>1.52</v>
      </c>
      <c r="M301">
        <v>20</v>
      </c>
      <c r="N301">
        <v>20</v>
      </c>
      <c r="O301">
        <v>30</v>
      </c>
      <c r="P301">
        <v>30</v>
      </c>
      <c r="Q301">
        <v>10</v>
      </c>
      <c r="R301">
        <v>10</v>
      </c>
      <c r="S301">
        <v>10</v>
      </c>
      <c r="T301">
        <v>10</v>
      </c>
      <c r="U301">
        <v>10</v>
      </c>
      <c r="V301">
        <v>10</v>
      </c>
      <c r="W301">
        <v>10</v>
      </c>
      <c r="X301">
        <v>10</v>
      </c>
      <c r="Y301">
        <v>10</v>
      </c>
      <c r="Z301">
        <v>10</v>
      </c>
      <c r="AA301">
        <v>20</v>
      </c>
      <c r="AB301">
        <v>10</v>
      </c>
      <c r="AC301">
        <v>10</v>
      </c>
      <c r="AD301">
        <v>10</v>
      </c>
      <c r="AE301">
        <v>10</v>
      </c>
      <c r="AF301">
        <v>10</v>
      </c>
      <c r="AG301">
        <v>10</v>
      </c>
      <c r="AH301">
        <v>10</v>
      </c>
      <c r="AI301">
        <v>10</v>
      </c>
      <c r="AJ301">
        <v>10</v>
      </c>
      <c r="AK301">
        <v>10</v>
      </c>
      <c r="AL301">
        <v>30</v>
      </c>
      <c r="AM301">
        <v>20</v>
      </c>
      <c r="AN301">
        <v>20</v>
      </c>
      <c r="AO301">
        <v>10</v>
      </c>
      <c r="AP301">
        <v>10</v>
      </c>
      <c r="AQ301">
        <v>10</v>
      </c>
      <c r="AR301">
        <v>10</v>
      </c>
      <c r="AS301">
        <v>10</v>
      </c>
      <c r="AT301">
        <v>10</v>
      </c>
      <c r="AU301">
        <v>10</v>
      </c>
      <c r="AV301">
        <v>10</v>
      </c>
      <c r="AW301">
        <v>10</v>
      </c>
      <c r="AX301">
        <v>20</v>
      </c>
      <c r="AY301">
        <v>20</v>
      </c>
      <c r="AZ301">
        <v>30</v>
      </c>
      <c r="BA301">
        <v>20</v>
      </c>
      <c r="BB301">
        <v>10</v>
      </c>
      <c r="BC301">
        <v>0</v>
      </c>
      <c r="BD301">
        <v>0</v>
      </c>
      <c r="BE301">
        <v>20</v>
      </c>
      <c r="BF301">
        <v>10</v>
      </c>
      <c r="BG301">
        <v>10</v>
      </c>
      <c r="BH301">
        <v>10</v>
      </c>
      <c r="BI301" s="9">
        <f>AVERAGE(keyword_stats[[#This Row],[Searches: Apr 2015]:[Searches: Mar 2016]])</f>
        <v>15</v>
      </c>
      <c r="BJ301" s="9">
        <f>AVERAGE(keyword_stats[[#This Row],[Searches: Apr 2016]:[Searches: Mar 2017]])</f>
        <v>10.833333333333334</v>
      </c>
      <c r="BK301" s="9">
        <f>AVERAGE(keyword_stats[[#This Row],[Searches: Apr 2017]:[Searches: Mar 2018]])</f>
        <v>13.333333333333334</v>
      </c>
      <c r="BL301" s="9">
        <f>AVERAGE(keyword_stats[[#This Row],[Searches: Apr 2018]:[Searches: Mar 2019]])</f>
        <v>13.333333333333334</v>
      </c>
      <c r="BM301" s="9">
        <f>SUM(keyword_stats[[#This Row],[Searches: Apr 2018]:[Searches: Mar 2019]])</f>
        <v>160</v>
      </c>
      <c r="BN301" s="9">
        <f>keyword_stats[[#This Row],[R1]]-keyword_stats[[#This Row],[R4]]</f>
        <v>-1.6666666666666661</v>
      </c>
      <c r="BO301" s="9" t="str">
        <f>INDEX('keyword-forecasts'!G:K,MATCH(keyword_stats[[#This Row],[Keyword]],'keyword-forecasts'!K:K,0),1)</f>
        <v>Kostiumy Kąpielowe</v>
      </c>
    </row>
    <row r="302" spans="1:67" x14ac:dyDescent="0.25">
      <c r="A302" t="s">
        <v>411</v>
      </c>
      <c r="B302" t="s">
        <v>15</v>
      </c>
      <c r="D302" s="8">
        <v>50</v>
      </c>
      <c r="E302" t="s">
        <v>17</v>
      </c>
      <c r="F302">
        <v>100</v>
      </c>
      <c r="G302">
        <v>0.31</v>
      </c>
      <c r="H302">
        <v>1.21</v>
      </c>
      <c r="M302">
        <v>50</v>
      </c>
      <c r="N302">
        <v>50</v>
      </c>
      <c r="O302">
        <v>140</v>
      </c>
      <c r="P302">
        <v>140</v>
      </c>
      <c r="Q302">
        <v>40</v>
      </c>
      <c r="R302">
        <v>10</v>
      </c>
      <c r="S302">
        <v>10</v>
      </c>
      <c r="T302">
        <v>10</v>
      </c>
      <c r="U302">
        <v>10</v>
      </c>
      <c r="V302">
        <v>30</v>
      </c>
      <c r="W302">
        <v>40</v>
      </c>
      <c r="X302">
        <v>40</v>
      </c>
      <c r="Y302">
        <v>50</v>
      </c>
      <c r="Z302">
        <v>70</v>
      </c>
      <c r="AA302">
        <v>90</v>
      </c>
      <c r="AB302">
        <v>140</v>
      </c>
      <c r="AC302">
        <v>30</v>
      </c>
      <c r="AD302">
        <v>10</v>
      </c>
      <c r="AE302">
        <v>10</v>
      </c>
      <c r="AF302">
        <v>20</v>
      </c>
      <c r="AG302">
        <v>30</v>
      </c>
      <c r="AH302">
        <v>30</v>
      </c>
      <c r="AI302">
        <v>40</v>
      </c>
      <c r="AJ302">
        <v>30</v>
      </c>
      <c r="AK302">
        <v>50</v>
      </c>
      <c r="AL302">
        <v>90</v>
      </c>
      <c r="AM302">
        <v>90</v>
      </c>
      <c r="AN302">
        <v>90</v>
      </c>
      <c r="AO302">
        <v>30</v>
      </c>
      <c r="AP302">
        <v>10</v>
      </c>
      <c r="AQ302">
        <v>10</v>
      </c>
      <c r="AR302">
        <v>10</v>
      </c>
      <c r="AS302">
        <v>10</v>
      </c>
      <c r="AT302">
        <v>30</v>
      </c>
      <c r="AU302">
        <v>40</v>
      </c>
      <c r="AV302">
        <v>40</v>
      </c>
      <c r="AW302">
        <v>40</v>
      </c>
      <c r="AX302">
        <v>70</v>
      </c>
      <c r="AY302">
        <v>90</v>
      </c>
      <c r="AZ302">
        <v>90</v>
      </c>
      <c r="BA302">
        <v>50</v>
      </c>
      <c r="BB302">
        <v>10</v>
      </c>
      <c r="BC302">
        <v>10</v>
      </c>
      <c r="BD302">
        <v>10</v>
      </c>
      <c r="BE302">
        <v>10</v>
      </c>
      <c r="BF302">
        <v>30</v>
      </c>
      <c r="BG302">
        <v>30</v>
      </c>
      <c r="BH302">
        <v>70</v>
      </c>
      <c r="BI302" s="9">
        <f>AVERAGE(keyword_stats[[#This Row],[Searches: Apr 2015]:[Searches: Mar 2016]])</f>
        <v>47.5</v>
      </c>
      <c r="BJ302" s="9">
        <f>AVERAGE(keyword_stats[[#This Row],[Searches: Apr 2016]:[Searches: Mar 2017]])</f>
        <v>45.833333333333336</v>
      </c>
      <c r="BK302" s="9">
        <f>AVERAGE(keyword_stats[[#This Row],[Searches: Apr 2017]:[Searches: Mar 2018]])</f>
        <v>41.666666666666664</v>
      </c>
      <c r="BL302" s="9">
        <f>AVERAGE(keyword_stats[[#This Row],[Searches: Apr 2018]:[Searches: Mar 2019]])</f>
        <v>42.5</v>
      </c>
      <c r="BM302" s="9">
        <f>SUM(keyword_stats[[#This Row],[Searches: Apr 2018]:[Searches: Mar 2019]])</f>
        <v>510</v>
      </c>
      <c r="BN302" s="9">
        <f>keyword_stats[[#This Row],[R1]]-keyword_stats[[#This Row],[R4]]</f>
        <v>-5</v>
      </c>
      <c r="BO302" s="9" t="str">
        <f>INDEX('keyword-forecasts'!G:K,MATCH(keyword_stats[[#This Row],[Keyword]],'keyword-forecasts'!K:K,0),1)</f>
        <v>Stroje Kąpielowe</v>
      </c>
    </row>
    <row r="303" spans="1:67" x14ac:dyDescent="0.25">
      <c r="A303" t="s">
        <v>412</v>
      </c>
      <c r="B303" t="s">
        <v>15</v>
      </c>
      <c r="D303" s="8">
        <v>30</v>
      </c>
      <c r="E303" t="s">
        <v>17</v>
      </c>
      <c r="F303">
        <v>100</v>
      </c>
      <c r="G303">
        <v>0.46</v>
      </c>
      <c r="H303">
        <v>1.17</v>
      </c>
      <c r="M303">
        <v>40</v>
      </c>
      <c r="N303">
        <v>40</v>
      </c>
      <c r="O303">
        <v>50</v>
      </c>
      <c r="P303">
        <v>50</v>
      </c>
      <c r="Q303">
        <v>30</v>
      </c>
      <c r="R303">
        <v>10</v>
      </c>
      <c r="S303">
        <v>10</v>
      </c>
      <c r="T303">
        <v>10</v>
      </c>
      <c r="U303">
        <v>10</v>
      </c>
      <c r="V303">
        <v>20</v>
      </c>
      <c r="W303">
        <v>30</v>
      </c>
      <c r="X303">
        <v>20</v>
      </c>
      <c r="Y303">
        <v>40</v>
      </c>
      <c r="Z303">
        <v>40</v>
      </c>
      <c r="AA303">
        <v>70</v>
      </c>
      <c r="AB303">
        <v>50</v>
      </c>
      <c r="AC303">
        <v>30</v>
      </c>
      <c r="AD303">
        <v>10</v>
      </c>
      <c r="AE303">
        <v>10</v>
      </c>
      <c r="AF303">
        <v>10</v>
      </c>
      <c r="AG303">
        <v>10</v>
      </c>
      <c r="AH303">
        <v>20</v>
      </c>
      <c r="AI303">
        <v>10</v>
      </c>
      <c r="AJ303">
        <v>30</v>
      </c>
      <c r="AK303">
        <v>20</v>
      </c>
      <c r="AL303">
        <v>30</v>
      </c>
      <c r="AM303">
        <v>50</v>
      </c>
      <c r="AN303">
        <v>70</v>
      </c>
      <c r="AO303">
        <v>20</v>
      </c>
      <c r="AP303">
        <v>20</v>
      </c>
      <c r="AQ303">
        <v>10</v>
      </c>
      <c r="AR303">
        <v>10</v>
      </c>
      <c r="AS303">
        <v>10</v>
      </c>
      <c r="AT303">
        <v>30</v>
      </c>
      <c r="AU303">
        <v>20</v>
      </c>
      <c r="AV303">
        <v>20</v>
      </c>
      <c r="AW303">
        <v>30</v>
      </c>
      <c r="AX303">
        <v>50</v>
      </c>
      <c r="AY303">
        <v>50</v>
      </c>
      <c r="AZ303">
        <v>70</v>
      </c>
      <c r="BA303">
        <v>50</v>
      </c>
      <c r="BB303">
        <v>20</v>
      </c>
      <c r="BC303">
        <v>10</v>
      </c>
      <c r="BD303">
        <v>10</v>
      </c>
      <c r="BE303">
        <v>10</v>
      </c>
      <c r="BF303">
        <v>10</v>
      </c>
      <c r="BG303">
        <v>30</v>
      </c>
      <c r="BH303">
        <v>20</v>
      </c>
      <c r="BI303" s="9">
        <f>AVERAGE(keyword_stats[[#This Row],[Searches: Apr 2015]:[Searches: Mar 2016]])</f>
        <v>26.666666666666668</v>
      </c>
      <c r="BJ303" s="9">
        <f>AVERAGE(keyword_stats[[#This Row],[Searches: Apr 2016]:[Searches: Mar 2017]])</f>
        <v>27.5</v>
      </c>
      <c r="BK303" s="9">
        <f>AVERAGE(keyword_stats[[#This Row],[Searches: Apr 2017]:[Searches: Mar 2018]])</f>
        <v>25.833333333333332</v>
      </c>
      <c r="BL303" s="9">
        <f>AVERAGE(keyword_stats[[#This Row],[Searches: Apr 2018]:[Searches: Mar 2019]])</f>
        <v>30</v>
      </c>
      <c r="BM303" s="9">
        <f>SUM(keyword_stats[[#This Row],[Searches: Apr 2018]:[Searches: Mar 2019]])</f>
        <v>360</v>
      </c>
      <c r="BN303" s="9">
        <f>keyword_stats[[#This Row],[R1]]-keyword_stats[[#This Row],[R4]]</f>
        <v>3.3333333333333321</v>
      </c>
      <c r="BO303" s="9" t="str">
        <f>INDEX('keyword-forecasts'!G:K,MATCH(keyword_stats[[#This Row],[Keyword]],'keyword-forecasts'!K:K,0),1)</f>
        <v>Strój Kąpielowy</v>
      </c>
    </row>
    <row r="304" spans="1:67" x14ac:dyDescent="0.25">
      <c r="A304" t="s">
        <v>413</v>
      </c>
      <c r="B304" t="s">
        <v>15</v>
      </c>
      <c r="D304" s="8">
        <v>590</v>
      </c>
      <c r="E304" t="s">
        <v>17</v>
      </c>
      <c r="F304">
        <v>100</v>
      </c>
      <c r="G304">
        <v>0.22</v>
      </c>
      <c r="H304">
        <v>1.18</v>
      </c>
      <c r="M304">
        <v>10</v>
      </c>
      <c r="N304">
        <v>10</v>
      </c>
      <c r="O304">
        <v>10</v>
      </c>
      <c r="P304">
        <v>30</v>
      </c>
      <c r="Q304">
        <v>20</v>
      </c>
      <c r="R304">
        <v>10</v>
      </c>
      <c r="S304">
        <v>10</v>
      </c>
      <c r="T304">
        <v>10</v>
      </c>
      <c r="U304">
        <v>10</v>
      </c>
      <c r="V304">
        <v>10</v>
      </c>
      <c r="W304">
        <v>10</v>
      </c>
      <c r="X304">
        <v>10</v>
      </c>
      <c r="Y304">
        <v>20</v>
      </c>
      <c r="Z304">
        <v>40</v>
      </c>
      <c r="AA304">
        <v>50</v>
      </c>
      <c r="AB304">
        <v>50</v>
      </c>
      <c r="AC304">
        <v>20</v>
      </c>
      <c r="AD304">
        <v>10</v>
      </c>
      <c r="AE304">
        <v>10</v>
      </c>
      <c r="AF304">
        <v>10</v>
      </c>
      <c r="AG304">
        <v>10</v>
      </c>
      <c r="AH304">
        <v>20</v>
      </c>
      <c r="AI304">
        <v>30</v>
      </c>
      <c r="AJ304">
        <v>20</v>
      </c>
      <c r="AK304">
        <v>40</v>
      </c>
      <c r="AL304">
        <v>110</v>
      </c>
      <c r="AM304">
        <v>210</v>
      </c>
      <c r="AN304">
        <v>260</v>
      </c>
      <c r="AO304">
        <v>110</v>
      </c>
      <c r="AP304">
        <v>50</v>
      </c>
      <c r="AQ304">
        <v>70</v>
      </c>
      <c r="AR304">
        <v>40</v>
      </c>
      <c r="AS304">
        <v>30</v>
      </c>
      <c r="AT304">
        <v>110</v>
      </c>
      <c r="AU304">
        <v>170</v>
      </c>
      <c r="AV304">
        <v>320</v>
      </c>
      <c r="AW304">
        <v>390</v>
      </c>
      <c r="AX304">
        <v>880</v>
      </c>
      <c r="AY304">
        <v>1300</v>
      </c>
      <c r="AZ304">
        <v>1600</v>
      </c>
      <c r="BA304">
        <v>480</v>
      </c>
      <c r="BB304">
        <v>140</v>
      </c>
      <c r="BC304">
        <v>110</v>
      </c>
      <c r="BD304">
        <v>140</v>
      </c>
      <c r="BE304">
        <v>210</v>
      </c>
      <c r="BF304">
        <v>390</v>
      </c>
      <c r="BG304">
        <v>320</v>
      </c>
      <c r="BH304">
        <v>480</v>
      </c>
      <c r="BI304" s="9">
        <f>AVERAGE(keyword_stats[[#This Row],[Searches: Apr 2015]:[Searches: Mar 2016]])</f>
        <v>12.5</v>
      </c>
      <c r="BJ304" s="9">
        <f>AVERAGE(keyword_stats[[#This Row],[Searches: Apr 2016]:[Searches: Mar 2017]])</f>
        <v>24.166666666666668</v>
      </c>
      <c r="BK304" s="9">
        <f>AVERAGE(keyword_stats[[#This Row],[Searches: Apr 2017]:[Searches: Mar 2018]])</f>
        <v>126.66666666666667</v>
      </c>
      <c r="BL304" s="9">
        <f>AVERAGE(keyword_stats[[#This Row],[Searches: Apr 2018]:[Searches: Mar 2019]])</f>
        <v>536.66666666666663</v>
      </c>
      <c r="BM304" s="9">
        <f>SUM(keyword_stats[[#This Row],[Searches: Apr 2018]:[Searches: Mar 2019]])</f>
        <v>6440</v>
      </c>
      <c r="BN304" s="9">
        <f>keyword_stats[[#This Row],[R1]]-keyword_stats[[#This Row],[R4]]</f>
        <v>524.16666666666663</v>
      </c>
      <c r="BO304" s="9" t="str">
        <f>INDEX('keyword-forecasts'!G:K,MATCH(keyword_stats[[#This Row],[Keyword]],'keyword-forecasts'!K:K,0),1)</f>
        <v>Kąpielowy</v>
      </c>
    </row>
    <row r="305" spans="1:67" x14ac:dyDescent="0.25">
      <c r="A305" t="s">
        <v>414</v>
      </c>
      <c r="B305" t="s">
        <v>15</v>
      </c>
      <c r="D305" s="8">
        <v>2400</v>
      </c>
      <c r="E305" t="s">
        <v>17</v>
      </c>
      <c r="F305">
        <v>70</v>
      </c>
      <c r="G305">
        <v>0.22</v>
      </c>
      <c r="H305">
        <v>1.19</v>
      </c>
      <c r="M305">
        <v>2400</v>
      </c>
      <c r="N305">
        <v>2400</v>
      </c>
      <c r="O305">
        <v>2400</v>
      </c>
      <c r="P305">
        <v>2400</v>
      </c>
      <c r="Q305">
        <v>2400</v>
      </c>
      <c r="R305">
        <v>2400</v>
      </c>
      <c r="S305">
        <v>1900</v>
      </c>
      <c r="T305">
        <v>2400</v>
      </c>
      <c r="U305">
        <v>2400</v>
      </c>
      <c r="V305">
        <v>2400</v>
      </c>
      <c r="W305">
        <v>2900</v>
      </c>
      <c r="X305">
        <v>2400</v>
      </c>
      <c r="Y305">
        <v>1900</v>
      </c>
      <c r="Z305">
        <v>2400</v>
      </c>
      <c r="AA305">
        <v>2400</v>
      </c>
      <c r="AB305">
        <v>2400</v>
      </c>
      <c r="AC305">
        <v>1900</v>
      </c>
      <c r="AD305">
        <v>1900</v>
      </c>
      <c r="AE305">
        <v>1600</v>
      </c>
      <c r="AF305">
        <v>1900</v>
      </c>
      <c r="AG305">
        <v>2400</v>
      </c>
      <c r="AH305">
        <v>2400</v>
      </c>
      <c r="AI305">
        <v>2400</v>
      </c>
      <c r="AJ305">
        <v>2400</v>
      </c>
      <c r="AK305">
        <v>1900</v>
      </c>
      <c r="AL305">
        <v>1900</v>
      </c>
      <c r="AM305">
        <v>1900</v>
      </c>
      <c r="AN305">
        <v>2400</v>
      </c>
      <c r="AO305">
        <v>2400</v>
      </c>
      <c r="AP305">
        <v>1900</v>
      </c>
      <c r="AQ305">
        <v>1900</v>
      </c>
      <c r="AR305">
        <v>2400</v>
      </c>
      <c r="AS305">
        <v>2400</v>
      </c>
      <c r="AT305">
        <v>2400</v>
      </c>
      <c r="AU305">
        <v>2400</v>
      </c>
      <c r="AV305">
        <v>2400</v>
      </c>
      <c r="AW305">
        <v>1900</v>
      </c>
      <c r="AX305">
        <v>2400</v>
      </c>
      <c r="AY305">
        <v>2400</v>
      </c>
      <c r="AZ305">
        <v>2400</v>
      </c>
      <c r="BA305">
        <v>2400</v>
      </c>
      <c r="BB305">
        <v>1900</v>
      </c>
      <c r="BC305">
        <v>1900</v>
      </c>
      <c r="BD305">
        <v>2400</v>
      </c>
      <c r="BE305">
        <v>2400</v>
      </c>
      <c r="BF305">
        <v>2400</v>
      </c>
      <c r="BG305">
        <v>1900</v>
      </c>
      <c r="BH305">
        <v>2400</v>
      </c>
      <c r="BI305" s="9">
        <f>AVERAGE(keyword_stats[[#This Row],[Searches: Apr 2015]:[Searches: Mar 2016]])</f>
        <v>2400</v>
      </c>
      <c r="BJ305" s="9">
        <f>AVERAGE(keyword_stats[[#This Row],[Searches: Apr 2016]:[Searches: Mar 2017]])</f>
        <v>2166.6666666666665</v>
      </c>
      <c r="BK305" s="9">
        <f>AVERAGE(keyword_stats[[#This Row],[Searches: Apr 2017]:[Searches: Mar 2018]])</f>
        <v>2191.6666666666665</v>
      </c>
      <c r="BL305" s="9">
        <f>AVERAGE(keyword_stats[[#This Row],[Searches: Apr 2018]:[Searches: Mar 2019]])</f>
        <v>2233.3333333333335</v>
      </c>
      <c r="BM305" s="9">
        <f>SUM(keyword_stats[[#This Row],[Searches: Apr 2018]:[Searches: Mar 2019]])</f>
        <v>26800</v>
      </c>
      <c r="BN305" s="9">
        <f>keyword_stats[[#This Row],[R1]]-keyword_stats[[#This Row],[R4]]</f>
        <v>-166.66666666666652</v>
      </c>
      <c r="BO305" s="9" t="str">
        <f>INDEX('keyword-forecasts'!G:K,MATCH(keyword_stats[[#This Row],[Keyword]],'keyword-forecasts'!K:K,0),1)</f>
        <v>Niezgrupowane słowa kluczowe</v>
      </c>
    </row>
    <row r="306" spans="1:67" x14ac:dyDescent="0.25">
      <c r="A306" t="s">
        <v>415</v>
      </c>
      <c r="B306" t="s">
        <v>15</v>
      </c>
      <c r="D306" s="8">
        <v>170</v>
      </c>
      <c r="E306" t="s">
        <v>17</v>
      </c>
      <c r="F306">
        <v>90</v>
      </c>
      <c r="G306">
        <v>0.3</v>
      </c>
      <c r="H306">
        <v>1.53</v>
      </c>
      <c r="M306">
        <v>70</v>
      </c>
      <c r="N306">
        <v>110</v>
      </c>
      <c r="O306">
        <v>90</v>
      </c>
      <c r="P306">
        <v>140</v>
      </c>
      <c r="Q306">
        <v>140</v>
      </c>
      <c r="R306">
        <v>110</v>
      </c>
      <c r="S306">
        <v>110</v>
      </c>
      <c r="T306">
        <v>140</v>
      </c>
      <c r="U306">
        <v>110</v>
      </c>
      <c r="V306">
        <v>110</v>
      </c>
      <c r="W306">
        <v>140</v>
      </c>
      <c r="X306">
        <v>110</v>
      </c>
      <c r="Y306">
        <v>110</v>
      </c>
      <c r="Z306">
        <v>140</v>
      </c>
      <c r="AA306">
        <v>140</v>
      </c>
      <c r="AB306">
        <v>70</v>
      </c>
      <c r="AC306">
        <v>90</v>
      </c>
      <c r="AD306">
        <v>110</v>
      </c>
      <c r="AE306">
        <v>90</v>
      </c>
      <c r="AF306">
        <v>140</v>
      </c>
      <c r="AG306">
        <v>110</v>
      </c>
      <c r="AH306">
        <v>110</v>
      </c>
      <c r="AI306">
        <v>140</v>
      </c>
      <c r="AJ306">
        <v>140</v>
      </c>
      <c r="AK306">
        <v>110</v>
      </c>
      <c r="AL306">
        <v>140</v>
      </c>
      <c r="AM306">
        <v>140</v>
      </c>
      <c r="AN306">
        <v>140</v>
      </c>
      <c r="AO306">
        <v>110</v>
      </c>
      <c r="AP306">
        <v>90</v>
      </c>
      <c r="AQ306">
        <v>110</v>
      </c>
      <c r="AR306">
        <v>170</v>
      </c>
      <c r="AS306">
        <v>170</v>
      </c>
      <c r="AT306">
        <v>210</v>
      </c>
      <c r="AU306">
        <v>320</v>
      </c>
      <c r="AV306">
        <v>320</v>
      </c>
      <c r="AW306">
        <v>170</v>
      </c>
      <c r="AX306">
        <v>170</v>
      </c>
      <c r="AY306">
        <v>210</v>
      </c>
      <c r="AZ306">
        <v>170</v>
      </c>
      <c r="BA306">
        <v>110</v>
      </c>
      <c r="BB306">
        <v>110</v>
      </c>
      <c r="BC306">
        <v>110</v>
      </c>
      <c r="BD306">
        <v>210</v>
      </c>
      <c r="BE306">
        <v>210</v>
      </c>
      <c r="BF306">
        <v>210</v>
      </c>
      <c r="BG306">
        <v>260</v>
      </c>
      <c r="BH306">
        <v>170</v>
      </c>
      <c r="BI306" s="9">
        <f>AVERAGE(keyword_stats[[#This Row],[Searches: Apr 2015]:[Searches: Mar 2016]])</f>
        <v>115</v>
      </c>
      <c r="BJ306" s="9">
        <f>AVERAGE(keyword_stats[[#This Row],[Searches: Apr 2016]:[Searches: Mar 2017]])</f>
        <v>115.83333333333333</v>
      </c>
      <c r="BK306" s="9">
        <f>AVERAGE(keyword_stats[[#This Row],[Searches: Apr 2017]:[Searches: Mar 2018]])</f>
        <v>169.16666666666666</v>
      </c>
      <c r="BL306" s="9">
        <f>AVERAGE(keyword_stats[[#This Row],[Searches: Apr 2018]:[Searches: Mar 2019]])</f>
        <v>175.83333333333334</v>
      </c>
      <c r="BM306" s="9">
        <f>SUM(keyword_stats[[#This Row],[Searches: Apr 2018]:[Searches: Mar 2019]])</f>
        <v>2110</v>
      </c>
      <c r="BN306" s="9">
        <f>keyword_stats[[#This Row],[R1]]-keyword_stats[[#This Row],[R4]]</f>
        <v>60.833333333333343</v>
      </c>
      <c r="BO306" s="9" t="str">
        <f>INDEX('keyword-forecasts'!G:K,MATCH(keyword_stats[[#This Row],[Keyword]],'keyword-forecasts'!K:K,0),1)</f>
        <v>Niezgrupowane słowa kluczowe</v>
      </c>
    </row>
    <row r="307" spans="1:67" x14ac:dyDescent="0.25">
      <c r="A307" t="s">
        <v>416</v>
      </c>
      <c r="B307" t="s">
        <v>15</v>
      </c>
      <c r="D307" s="8">
        <v>30</v>
      </c>
      <c r="E307" t="s">
        <v>17</v>
      </c>
      <c r="F307">
        <v>100</v>
      </c>
      <c r="G307">
        <v>0.31</v>
      </c>
      <c r="H307">
        <v>0.94</v>
      </c>
      <c r="M307">
        <v>30</v>
      </c>
      <c r="N307">
        <v>30</v>
      </c>
      <c r="O307">
        <v>70</v>
      </c>
      <c r="P307">
        <v>70</v>
      </c>
      <c r="Q307">
        <v>30</v>
      </c>
      <c r="R307">
        <v>10</v>
      </c>
      <c r="S307">
        <v>10</v>
      </c>
      <c r="T307">
        <v>10</v>
      </c>
      <c r="U307">
        <v>10</v>
      </c>
      <c r="V307">
        <v>10</v>
      </c>
      <c r="W307">
        <v>20</v>
      </c>
      <c r="X307">
        <v>20</v>
      </c>
      <c r="Y307">
        <v>50</v>
      </c>
      <c r="Z307">
        <v>50</v>
      </c>
      <c r="AA307">
        <v>90</v>
      </c>
      <c r="AB307">
        <v>90</v>
      </c>
      <c r="AC307">
        <v>30</v>
      </c>
      <c r="AD307">
        <v>20</v>
      </c>
      <c r="AE307">
        <v>10</v>
      </c>
      <c r="AF307">
        <v>10</v>
      </c>
      <c r="AG307">
        <v>10</v>
      </c>
      <c r="AH307">
        <v>20</v>
      </c>
      <c r="AI307">
        <v>40</v>
      </c>
      <c r="AJ307">
        <v>50</v>
      </c>
      <c r="AK307">
        <v>50</v>
      </c>
      <c r="AL307">
        <v>90</v>
      </c>
      <c r="AM307">
        <v>90</v>
      </c>
      <c r="AN307">
        <v>50</v>
      </c>
      <c r="AO307">
        <v>20</v>
      </c>
      <c r="AP307">
        <v>10</v>
      </c>
      <c r="AQ307">
        <v>10</v>
      </c>
      <c r="AR307">
        <v>10</v>
      </c>
      <c r="AS307">
        <v>10</v>
      </c>
      <c r="AT307">
        <v>20</v>
      </c>
      <c r="AU307">
        <v>20</v>
      </c>
      <c r="AV307">
        <v>20</v>
      </c>
      <c r="AW307">
        <v>20</v>
      </c>
      <c r="AX307">
        <v>50</v>
      </c>
      <c r="AY307">
        <v>70</v>
      </c>
      <c r="AZ307">
        <v>90</v>
      </c>
      <c r="BA307">
        <v>50</v>
      </c>
      <c r="BB307">
        <v>10</v>
      </c>
      <c r="BC307">
        <v>20</v>
      </c>
      <c r="BD307">
        <v>10</v>
      </c>
      <c r="BE307">
        <v>10</v>
      </c>
      <c r="BF307">
        <v>30</v>
      </c>
      <c r="BG307">
        <v>20</v>
      </c>
      <c r="BH307">
        <v>30</v>
      </c>
      <c r="BI307" s="9">
        <f>AVERAGE(keyword_stats[[#This Row],[Searches: Apr 2015]:[Searches: Mar 2016]])</f>
        <v>26.666666666666668</v>
      </c>
      <c r="BJ307" s="9">
        <f>AVERAGE(keyword_stats[[#This Row],[Searches: Apr 2016]:[Searches: Mar 2017]])</f>
        <v>39.166666666666664</v>
      </c>
      <c r="BK307" s="9">
        <f>AVERAGE(keyword_stats[[#This Row],[Searches: Apr 2017]:[Searches: Mar 2018]])</f>
        <v>33.333333333333336</v>
      </c>
      <c r="BL307" s="9">
        <f>AVERAGE(keyword_stats[[#This Row],[Searches: Apr 2018]:[Searches: Mar 2019]])</f>
        <v>34.166666666666664</v>
      </c>
      <c r="BM307" s="9">
        <f>SUM(keyword_stats[[#This Row],[Searches: Apr 2018]:[Searches: Mar 2019]])</f>
        <v>410</v>
      </c>
      <c r="BN307" s="9">
        <f>keyword_stats[[#This Row],[R1]]-keyword_stats[[#This Row],[R4]]</f>
        <v>7.4999999999999964</v>
      </c>
      <c r="BO307" s="9" t="str">
        <f>INDEX('keyword-forecasts'!G:K,MATCH(keyword_stats[[#This Row],[Keyword]],'keyword-forecasts'!K:K,0),1)</f>
        <v>Stroje Kąpielowe</v>
      </c>
    </row>
    <row r="308" spans="1:67" x14ac:dyDescent="0.25">
      <c r="A308" t="s">
        <v>417</v>
      </c>
      <c r="B308" t="s">
        <v>15</v>
      </c>
      <c r="D308" s="8">
        <v>90</v>
      </c>
      <c r="E308" t="s">
        <v>17</v>
      </c>
      <c r="F308">
        <v>99</v>
      </c>
      <c r="G308">
        <v>0.63</v>
      </c>
      <c r="H308">
        <v>1.52</v>
      </c>
      <c r="M308">
        <v>90</v>
      </c>
      <c r="N308">
        <v>90</v>
      </c>
      <c r="O308">
        <v>140</v>
      </c>
      <c r="P308">
        <v>140</v>
      </c>
      <c r="Q308">
        <v>70</v>
      </c>
      <c r="R308">
        <v>20</v>
      </c>
      <c r="S308">
        <v>10</v>
      </c>
      <c r="T308">
        <v>10</v>
      </c>
      <c r="U308">
        <v>20</v>
      </c>
      <c r="V308">
        <v>40</v>
      </c>
      <c r="W308">
        <v>110</v>
      </c>
      <c r="X308">
        <v>90</v>
      </c>
      <c r="Y308">
        <v>110</v>
      </c>
      <c r="Z308">
        <v>140</v>
      </c>
      <c r="AA308">
        <v>260</v>
      </c>
      <c r="AB308">
        <v>260</v>
      </c>
      <c r="AC308">
        <v>70</v>
      </c>
      <c r="AD308">
        <v>20</v>
      </c>
      <c r="AE308">
        <v>30</v>
      </c>
      <c r="AF308">
        <v>10</v>
      </c>
      <c r="AG308">
        <v>30</v>
      </c>
      <c r="AH308">
        <v>50</v>
      </c>
      <c r="AI308">
        <v>70</v>
      </c>
      <c r="AJ308">
        <v>90</v>
      </c>
      <c r="AK308">
        <v>110</v>
      </c>
      <c r="AL308">
        <v>140</v>
      </c>
      <c r="AM308">
        <v>170</v>
      </c>
      <c r="AN308">
        <v>110</v>
      </c>
      <c r="AO308">
        <v>90</v>
      </c>
      <c r="AP308">
        <v>30</v>
      </c>
      <c r="AQ308">
        <v>10</v>
      </c>
      <c r="AR308">
        <v>20</v>
      </c>
      <c r="AS308">
        <v>10</v>
      </c>
      <c r="AT308">
        <v>40</v>
      </c>
      <c r="AU308">
        <v>30</v>
      </c>
      <c r="AV308">
        <v>50</v>
      </c>
      <c r="AW308">
        <v>90</v>
      </c>
      <c r="AX308">
        <v>110</v>
      </c>
      <c r="AY308">
        <v>210</v>
      </c>
      <c r="AZ308">
        <v>170</v>
      </c>
      <c r="BA308">
        <v>140</v>
      </c>
      <c r="BB308">
        <v>40</v>
      </c>
      <c r="BC308">
        <v>40</v>
      </c>
      <c r="BD308">
        <v>40</v>
      </c>
      <c r="BE308">
        <v>50</v>
      </c>
      <c r="BF308">
        <v>70</v>
      </c>
      <c r="BG308">
        <v>70</v>
      </c>
      <c r="BH308">
        <v>70</v>
      </c>
      <c r="BI308" s="9">
        <f>AVERAGE(keyword_stats[[#This Row],[Searches: Apr 2015]:[Searches: Mar 2016]])</f>
        <v>69.166666666666671</v>
      </c>
      <c r="BJ308" s="9">
        <f>AVERAGE(keyword_stats[[#This Row],[Searches: Apr 2016]:[Searches: Mar 2017]])</f>
        <v>95</v>
      </c>
      <c r="BK308" s="9">
        <f>AVERAGE(keyword_stats[[#This Row],[Searches: Apr 2017]:[Searches: Mar 2018]])</f>
        <v>67.5</v>
      </c>
      <c r="BL308" s="9">
        <f>AVERAGE(keyword_stats[[#This Row],[Searches: Apr 2018]:[Searches: Mar 2019]])</f>
        <v>91.666666666666671</v>
      </c>
      <c r="BM308" s="9">
        <f>SUM(keyword_stats[[#This Row],[Searches: Apr 2018]:[Searches: Mar 2019]])</f>
        <v>1100</v>
      </c>
      <c r="BN308" s="9">
        <f>keyword_stats[[#This Row],[R1]]-keyword_stats[[#This Row],[R4]]</f>
        <v>22.5</v>
      </c>
      <c r="BO308" s="9" t="str">
        <f>INDEX('keyword-forecasts'!G:K,MATCH(keyword_stats[[#This Row],[Keyword]],'keyword-forecasts'!K:K,0),1)</f>
        <v>Strój Kąpielowy</v>
      </c>
    </row>
    <row r="309" spans="1:67" x14ac:dyDescent="0.25">
      <c r="A309" t="s">
        <v>418</v>
      </c>
      <c r="B309" t="s">
        <v>15</v>
      </c>
      <c r="D309" s="8">
        <v>2900</v>
      </c>
      <c r="E309" t="s">
        <v>17</v>
      </c>
      <c r="F309">
        <v>82</v>
      </c>
      <c r="G309">
        <v>0.21</v>
      </c>
      <c r="H309">
        <v>0.85</v>
      </c>
      <c r="M309">
        <v>2400</v>
      </c>
      <c r="N309">
        <v>2400</v>
      </c>
      <c r="O309">
        <v>2400</v>
      </c>
      <c r="P309">
        <v>1900</v>
      </c>
      <c r="Q309">
        <v>1600</v>
      </c>
      <c r="R309">
        <v>1600</v>
      </c>
      <c r="S309">
        <v>2900</v>
      </c>
      <c r="T309">
        <v>2400</v>
      </c>
      <c r="U309">
        <v>2900</v>
      </c>
      <c r="V309">
        <v>4400</v>
      </c>
      <c r="W309">
        <v>2900</v>
      </c>
      <c r="X309">
        <v>2400</v>
      </c>
      <c r="Y309">
        <v>2900</v>
      </c>
      <c r="Z309">
        <v>2400</v>
      </c>
      <c r="AA309">
        <v>2400</v>
      </c>
      <c r="AB309">
        <v>1900</v>
      </c>
      <c r="AC309">
        <v>1900</v>
      </c>
      <c r="AD309">
        <v>1600</v>
      </c>
      <c r="AE309">
        <v>2900</v>
      </c>
      <c r="AF309">
        <v>2900</v>
      </c>
      <c r="AG309">
        <v>2900</v>
      </c>
      <c r="AH309">
        <v>4400</v>
      </c>
      <c r="AI309">
        <v>3600</v>
      </c>
      <c r="AJ309">
        <v>2900</v>
      </c>
      <c r="AK309">
        <v>2900</v>
      </c>
      <c r="AL309">
        <v>2900</v>
      </c>
      <c r="AM309">
        <v>2400</v>
      </c>
      <c r="AN309">
        <v>1900</v>
      </c>
      <c r="AO309">
        <v>1900</v>
      </c>
      <c r="AP309">
        <v>1900</v>
      </c>
      <c r="AQ309">
        <v>2900</v>
      </c>
      <c r="AR309">
        <v>2900</v>
      </c>
      <c r="AS309">
        <v>2900</v>
      </c>
      <c r="AT309">
        <v>4400</v>
      </c>
      <c r="AU309">
        <v>3600</v>
      </c>
      <c r="AV309">
        <v>2900</v>
      </c>
      <c r="AW309">
        <v>2900</v>
      </c>
      <c r="AX309">
        <v>2400</v>
      </c>
      <c r="AY309">
        <v>2400</v>
      </c>
      <c r="AZ309">
        <v>2400</v>
      </c>
      <c r="BA309">
        <v>1900</v>
      </c>
      <c r="BB309">
        <v>1900</v>
      </c>
      <c r="BC309">
        <v>3600</v>
      </c>
      <c r="BD309">
        <v>3600</v>
      </c>
      <c r="BE309">
        <v>3600</v>
      </c>
      <c r="BF309">
        <v>5400</v>
      </c>
      <c r="BG309">
        <v>3600</v>
      </c>
      <c r="BH309">
        <v>2900</v>
      </c>
      <c r="BI309" s="9">
        <f>AVERAGE(keyword_stats[[#This Row],[Searches: Apr 2015]:[Searches: Mar 2016]])</f>
        <v>2516.6666666666665</v>
      </c>
      <c r="BJ309" s="9">
        <f>AVERAGE(keyword_stats[[#This Row],[Searches: Apr 2016]:[Searches: Mar 2017]])</f>
        <v>2725</v>
      </c>
      <c r="BK309" s="9">
        <f>AVERAGE(keyword_stats[[#This Row],[Searches: Apr 2017]:[Searches: Mar 2018]])</f>
        <v>2791.6666666666665</v>
      </c>
      <c r="BL309" s="9">
        <f>AVERAGE(keyword_stats[[#This Row],[Searches: Apr 2018]:[Searches: Mar 2019]])</f>
        <v>3050</v>
      </c>
      <c r="BM309" s="9">
        <f>SUM(keyword_stats[[#This Row],[Searches: Apr 2018]:[Searches: Mar 2019]])</f>
        <v>36600</v>
      </c>
      <c r="BN309" s="9">
        <f>keyword_stats[[#This Row],[R1]]-keyword_stats[[#This Row],[R4]]</f>
        <v>533.33333333333348</v>
      </c>
      <c r="BO309" s="9" t="str">
        <f>INDEX('keyword-forecasts'!G:K,MATCH(keyword_stats[[#This Row],[Keyword]],'keyword-forecasts'!K:K,0),1)</f>
        <v>Kostium</v>
      </c>
    </row>
    <row r="310" spans="1:67" x14ac:dyDescent="0.25">
      <c r="A310" t="s">
        <v>419</v>
      </c>
      <c r="B310" t="s">
        <v>15</v>
      </c>
      <c r="D310" s="8">
        <v>140</v>
      </c>
      <c r="E310" t="s">
        <v>17</v>
      </c>
      <c r="F310">
        <v>100</v>
      </c>
      <c r="G310">
        <v>0.43</v>
      </c>
      <c r="H310">
        <v>1.48</v>
      </c>
      <c r="M310">
        <v>70</v>
      </c>
      <c r="N310">
        <v>70</v>
      </c>
      <c r="O310">
        <v>90</v>
      </c>
      <c r="P310">
        <v>140</v>
      </c>
      <c r="Q310">
        <v>90</v>
      </c>
      <c r="R310">
        <v>20</v>
      </c>
      <c r="S310">
        <v>20</v>
      </c>
      <c r="T310">
        <v>20</v>
      </c>
      <c r="U310">
        <v>20</v>
      </c>
      <c r="V310">
        <v>50</v>
      </c>
      <c r="W310">
        <v>70</v>
      </c>
      <c r="X310">
        <v>70</v>
      </c>
      <c r="Y310">
        <v>70</v>
      </c>
      <c r="Z310">
        <v>140</v>
      </c>
      <c r="AA310">
        <v>140</v>
      </c>
      <c r="AB310">
        <v>170</v>
      </c>
      <c r="AC310">
        <v>90</v>
      </c>
      <c r="AD310">
        <v>40</v>
      </c>
      <c r="AE310">
        <v>40</v>
      </c>
      <c r="AF310">
        <v>20</v>
      </c>
      <c r="AG310">
        <v>70</v>
      </c>
      <c r="AH310">
        <v>90</v>
      </c>
      <c r="AI310">
        <v>70</v>
      </c>
      <c r="AJ310">
        <v>50</v>
      </c>
      <c r="AK310">
        <v>90</v>
      </c>
      <c r="AL310">
        <v>140</v>
      </c>
      <c r="AM310">
        <v>170</v>
      </c>
      <c r="AN310">
        <v>170</v>
      </c>
      <c r="AO310">
        <v>90</v>
      </c>
      <c r="AP310">
        <v>40</v>
      </c>
      <c r="AQ310">
        <v>30</v>
      </c>
      <c r="AR310">
        <v>480</v>
      </c>
      <c r="AS310">
        <v>70</v>
      </c>
      <c r="AT310">
        <v>320</v>
      </c>
      <c r="AU310">
        <v>90</v>
      </c>
      <c r="AV310">
        <v>110</v>
      </c>
      <c r="AW310">
        <v>110</v>
      </c>
      <c r="AX310">
        <v>140</v>
      </c>
      <c r="AY310">
        <v>210</v>
      </c>
      <c r="AZ310">
        <v>260</v>
      </c>
      <c r="BA310">
        <v>320</v>
      </c>
      <c r="BB310">
        <v>50</v>
      </c>
      <c r="BC310">
        <v>70</v>
      </c>
      <c r="BD310">
        <v>70</v>
      </c>
      <c r="BE310">
        <v>110</v>
      </c>
      <c r="BF310">
        <v>170</v>
      </c>
      <c r="BG310">
        <v>110</v>
      </c>
      <c r="BH310">
        <v>170</v>
      </c>
      <c r="BI310" s="9">
        <f>AVERAGE(keyword_stats[[#This Row],[Searches: Apr 2015]:[Searches: Mar 2016]])</f>
        <v>60.833333333333336</v>
      </c>
      <c r="BJ310" s="9">
        <f>AVERAGE(keyword_stats[[#This Row],[Searches: Apr 2016]:[Searches: Mar 2017]])</f>
        <v>82.5</v>
      </c>
      <c r="BK310" s="9">
        <f>AVERAGE(keyword_stats[[#This Row],[Searches: Apr 2017]:[Searches: Mar 2018]])</f>
        <v>150</v>
      </c>
      <c r="BL310" s="9">
        <f>AVERAGE(keyword_stats[[#This Row],[Searches: Apr 2018]:[Searches: Mar 2019]])</f>
        <v>149.16666666666666</v>
      </c>
      <c r="BM310" s="9">
        <f>SUM(keyword_stats[[#This Row],[Searches: Apr 2018]:[Searches: Mar 2019]])</f>
        <v>1790</v>
      </c>
      <c r="BN310" s="9">
        <f>keyword_stats[[#This Row],[R1]]-keyword_stats[[#This Row],[R4]]</f>
        <v>88.333333333333314</v>
      </c>
      <c r="BO310" s="9" t="str">
        <f>INDEX('keyword-forecasts'!G:K,MATCH(keyword_stats[[#This Row],[Keyword]],'keyword-forecasts'!K:K,0),1)</f>
        <v>Kostium</v>
      </c>
    </row>
    <row r="311" spans="1:67" x14ac:dyDescent="0.25">
      <c r="A311" t="s">
        <v>420</v>
      </c>
      <c r="B311" t="s">
        <v>15</v>
      </c>
      <c r="D311" s="8">
        <v>320</v>
      </c>
      <c r="E311" t="s">
        <v>17</v>
      </c>
      <c r="F311">
        <v>100</v>
      </c>
      <c r="G311">
        <v>0.26</v>
      </c>
      <c r="H311">
        <v>1.25</v>
      </c>
      <c r="M311">
        <v>110</v>
      </c>
      <c r="N311">
        <v>140</v>
      </c>
      <c r="O311">
        <v>260</v>
      </c>
      <c r="P311">
        <v>320</v>
      </c>
      <c r="Q311">
        <v>210</v>
      </c>
      <c r="R311">
        <v>30</v>
      </c>
      <c r="S311">
        <v>30</v>
      </c>
      <c r="T311">
        <v>30</v>
      </c>
      <c r="U311">
        <v>40</v>
      </c>
      <c r="V311">
        <v>90</v>
      </c>
      <c r="W311">
        <v>110</v>
      </c>
      <c r="X311">
        <v>110</v>
      </c>
      <c r="Y311">
        <v>170</v>
      </c>
      <c r="Z311">
        <v>260</v>
      </c>
      <c r="AA311">
        <v>480</v>
      </c>
      <c r="AB311">
        <v>590</v>
      </c>
      <c r="AC311">
        <v>320</v>
      </c>
      <c r="AD311">
        <v>260</v>
      </c>
      <c r="AE311">
        <v>210</v>
      </c>
      <c r="AF311">
        <v>210</v>
      </c>
      <c r="AG311">
        <v>260</v>
      </c>
      <c r="AH311">
        <v>320</v>
      </c>
      <c r="AI311">
        <v>320</v>
      </c>
      <c r="AJ311">
        <v>390</v>
      </c>
      <c r="AK311">
        <v>480</v>
      </c>
      <c r="AL311">
        <v>390</v>
      </c>
      <c r="AM311">
        <v>590</v>
      </c>
      <c r="AN311">
        <v>720</v>
      </c>
      <c r="AO311">
        <v>590</v>
      </c>
      <c r="AP311">
        <v>140</v>
      </c>
      <c r="AQ311">
        <v>90</v>
      </c>
      <c r="AR311">
        <v>90</v>
      </c>
      <c r="AS311">
        <v>70</v>
      </c>
      <c r="AT311">
        <v>210</v>
      </c>
      <c r="AU311">
        <v>320</v>
      </c>
      <c r="AV311">
        <v>260</v>
      </c>
      <c r="AW311">
        <v>320</v>
      </c>
      <c r="AX311">
        <v>480</v>
      </c>
      <c r="AY311">
        <v>480</v>
      </c>
      <c r="AZ311">
        <v>720</v>
      </c>
      <c r="BA311">
        <v>480</v>
      </c>
      <c r="BB311">
        <v>140</v>
      </c>
      <c r="BC311">
        <v>70</v>
      </c>
      <c r="BD311">
        <v>110</v>
      </c>
      <c r="BE311">
        <v>110</v>
      </c>
      <c r="BF311">
        <v>320</v>
      </c>
      <c r="BG311">
        <v>260</v>
      </c>
      <c r="BH311">
        <v>320</v>
      </c>
      <c r="BI311" s="9">
        <f>AVERAGE(keyword_stats[[#This Row],[Searches: Apr 2015]:[Searches: Mar 2016]])</f>
        <v>123.33333333333333</v>
      </c>
      <c r="BJ311" s="9">
        <f>AVERAGE(keyword_stats[[#This Row],[Searches: Apr 2016]:[Searches: Mar 2017]])</f>
        <v>315.83333333333331</v>
      </c>
      <c r="BK311" s="9">
        <f>AVERAGE(keyword_stats[[#This Row],[Searches: Apr 2017]:[Searches: Mar 2018]])</f>
        <v>329.16666666666669</v>
      </c>
      <c r="BL311" s="9">
        <f>AVERAGE(keyword_stats[[#This Row],[Searches: Apr 2018]:[Searches: Mar 2019]])</f>
        <v>317.5</v>
      </c>
      <c r="BM311" s="9">
        <f>SUM(keyword_stats[[#This Row],[Searches: Apr 2018]:[Searches: Mar 2019]])</f>
        <v>3810</v>
      </c>
      <c r="BN311" s="9">
        <f>keyword_stats[[#This Row],[R1]]-keyword_stats[[#This Row],[R4]]</f>
        <v>194.16666666666669</v>
      </c>
      <c r="BO311" s="9" t="str">
        <f>INDEX('keyword-forecasts'!G:K,MATCH(keyword_stats[[#This Row],[Keyword]],'keyword-forecasts'!K:K,0),1)</f>
        <v>Dwuczęściowy Kostium</v>
      </c>
    </row>
    <row r="312" spans="1:67" x14ac:dyDescent="0.25">
      <c r="A312" t="s">
        <v>421</v>
      </c>
      <c r="B312" t="s">
        <v>15</v>
      </c>
      <c r="D312" s="8">
        <v>40</v>
      </c>
      <c r="E312" t="s">
        <v>17</v>
      </c>
      <c r="F312">
        <v>100</v>
      </c>
      <c r="G312">
        <v>0.32</v>
      </c>
      <c r="H312">
        <v>1.28</v>
      </c>
      <c r="M312">
        <v>10</v>
      </c>
      <c r="N312">
        <v>10</v>
      </c>
      <c r="O312">
        <v>20</v>
      </c>
      <c r="P312">
        <v>20</v>
      </c>
      <c r="Q312">
        <v>10</v>
      </c>
      <c r="R312">
        <v>0</v>
      </c>
      <c r="S312">
        <v>10</v>
      </c>
      <c r="T312">
        <v>0</v>
      </c>
      <c r="U312">
        <v>10</v>
      </c>
      <c r="V312">
        <v>10</v>
      </c>
      <c r="W312">
        <v>10</v>
      </c>
      <c r="X312">
        <v>10</v>
      </c>
      <c r="Y312">
        <v>10</v>
      </c>
      <c r="Z312">
        <v>30</v>
      </c>
      <c r="AA312">
        <v>90</v>
      </c>
      <c r="AB312">
        <v>50</v>
      </c>
      <c r="AC312">
        <v>10</v>
      </c>
      <c r="AD312">
        <v>10</v>
      </c>
      <c r="AE312">
        <v>10</v>
      </c>
      <c r="AF312">
        <v>10</v>
      </c>
      <c r="AG312">
        <v>10</v>
      </c>
      <c r="AH312">
        <v>10</v>
      </c>
      <c r="AI312">
        <v>20</v>
      </c>
      <c r="AJ312">
        <v>20</v>
      </c>
      <c r="AK312">
        <v>20</v>
      </c>
      <c r="AL312">
        <v>40</v>
      </c>
      <c r="AM312">
        <v>90</v>
      </c>
      <c r="AN312">
        <v>70</v>
      </c>
      <c r="AO312">
        <v>30</v>
      </c>
      <c r="AP312">
        <v>10</v>
      </c>
      <c r="AQ312">
        <v>10</v>
      </c>
      <c r="AR312">
        <v>10</v>
      </c>
      <c r="AS312">
        <v>10</v>
      </c>
      <c r="AT312">
        <v>10</v>
      </c>
      <c r="AU312">
        <v>10</v>
      </c>
      <c r="AV312">
        <v>20</v>
      </c>
      <c r="AW312">
        <v>40</v>
      </c>
      <c r="AX312">
        <v>70</v>
      </c>
      <c r="AY312">
        <v>110</v>
      </c>
      <c r="AZ312">
        <v>90</v>
      </c>
      <c r="BA312">
        <v>40</v>
      </c>
      <c r="BB312">
        <v>10</v>
      </c>
      <c r="BC312">
        <v>10</v>
      </c>
      <c r="BD312">
        <v>10</v>
      </c>
      <c r="BE312">
        <v>10</v>
      </c>
      <c r="BF312">
        <v>30</v>
      </c>
      <c r="BG312">
        <v>30</v>
      </c>
      <c r="BH312">
        <v>20</v>
      </c>
      <c r="BI312" s="9">
        <f>AVERAGE(keyword_stats[[#This Row],[Searches: Apr 2015]:[Searches: Mar 2016]])</f>
        <v>10</v>
      </c>
      <c r="BJ312" s="9">
        <f>AVERAGE(keyword_stats[[#This Row],[Searches: Apr 2016]:[Searches: Mar 2017]])</f>
        <v>23.333333333333332</v>
      </c>
      <c r="BK312" s="9">
        <f>AVERAGE(keyword_stats[[#This Row],[Searches: Apr 2017]:[Searches: Mar 2018]])</f>
        <v>27.5</v>
      </c>
      <c r="BL312" s="9">
        <f>AVERAGE(keyword_stats[[#This Row],[Searches: Apr 2018]:[Searches: Mar 2019]])</f>
        <v>39.166666666666664</v>
      </c>
      <c r="BM312" s="9">
        <f>SUM(keyword_stats[[#This Row],[Searches: Apr 2018]:[Searches: Mar 2019]])</f>
        <v>470</v>
      </c>
      <c r="BN312" s="9">
        <f>keyword_stats[[#This Row],[R1]]-keyword_stats[[#This Row],[R4]]</f>
        <v>29.166666666666664</v>
      </c>
      <c r="BO312" s="9" t="str">
        <f>INDEX('keyword-forecasts'!G:K,MATCH(keyword_stats[[#This Row],[Keyword]],'keyword-forecasts'!K:K,0),1)</f>
        <v>Dwuczęściowy Kostium</v>
      </c>
    </row>
    <row r="313" spans="1:67" x14ac:dyDescent="0.25">
      <c r="A313" t="s">
        <v>422</v>
      </c>
      <c r="B313" t="s">
        <v>15</v>
      </c>
      <c r="D313" s="8">
        <v>140</v>
      </c>
      <c r="E313" t="s">
        <v>18</v>
      </c>
      <c r="F313">
        <v>8</v>
      </c>
      <c r="G313">
        <v>0.19</v>
      </c>
      <c r="H313">
        <v>1.73</v>
      </c>
      <c r="M313">
        <v>30</v>
      </c>
      <c r="N313">
        <v>90</v>
      </c>
      <c r="O313">
        <v>140</v>
      </c>
      <c r="P313">
        <v>90</v>
      </c>
      <c r="Q313">
        <v>40</v>
      </c>
      <c r="R313">
        <v>10</v>
      </c>
      <c r="S313">
        <v>140</v>
      </c>
      <c r="T313">
        <v>70</v>
      </c>
      <c r="U313">
        <v>70</v>
      </c>
      <c r="V313">
        <v>110</v>
      </c>
      <c r="W313">
        <v>30</v>
      </c>
      <c r="X313">
        <v>30</v>
      </c>
      <c r="Y313">
        <v>70</v>
      </c>
      <c r="Z313">
        <v>140</v>
      </c>
      <c r="AA313">
        <v>170</v>
      </c>
      <c r="AB313">
        <v>140</v>
      </c>
      <c r="AC313">
        <v>50</v>
      </c>
      <c r="AD313">
        <v>20</v>
      </c>
      <c r="AE313">
        <v>70</v>
      </c>
      <c r="AF313">
        <v>50</v>
      </c>
      <c r="AG313">
        <v>50</v>
      </c>
      <c r="AH313">
        <v>90</v>
      </c>
      <c r="AI313">
        <v>50</v>
      </c>
      <c r="AJ313">
        <v>30</v>
      </c>
      <c r="AK313">
        <v>70</v>
      </c>
      <c r="AL313">
        <v>110</v>
      </c>
      <c r="AM313">
        <v>210</v>
      </c>
      <c r="AN313">
        <v>170</v>
      </c>
      <c r="AO313">
        <v>90</v>
      </c>
      <c r="AP313">
        <v>30</v>
      </c>
      <c r="AQ313">
        <v>70</v>
      </c>
      <c r="AR313">
        <v>70</v>
      </c>
      <c r="AS313">
        <v>50</v>
      </c>
      <c r="AT313">
        <v>170</v>
      </c>
      <c r="AU313">
        <v>70</v>
      </c>
      <c r="AV313">
        <v>50</v>
      </c>
      <c r="AW313">
        <v>90</v>
      </c>
      <c r="AX313">
        <v>210</v>
      </c>
      <c r="AY313">
        <v>260</v>
      </c>
      <c r="AZ313">
        <v>260</v>
      </c>
      <c r="BA313">
        <v>140</v>
      </c>
      <c r="BB313">
        <v>40</v>
      </c>
      <c r="BC313">
        <v>70</v>
      </c>
      <c r="BD313">
        <v>70</v>
      </c>
      <c r="BE313">
        <v>70</v>
      </c>
      <c r="BF313">
        <v>210</v>
      </c>
      <c r="BG313">
        <v>90</v>
      </c>
      <c r="BH313">
        <v>70</v>
      </c>
      <c r="BI313" s="9">
        <f>AVERAGE(keyword_stats[[#This Row],[Searches: Apr 2015]:[Searches: Mar 2016]])</f>
        <v>70.833333333333329</v>
      </c>
      <c r="BJ313" s="9">
        <f>AVERAGE(keyword_stats[[#This Row],[Searches: Apr 2016]:[Searches: Mar 2017]])</f>
        <v>77.5</v>
      </c>
      <c r="BK313" s="9">
        <f>AVERAGE(keyword_stats[[#This Row],[Searches: Apr 2017]:[Searches: Mar 2018]])</f>
        <v>96.666666666666671</v>
      </c>
      <c r="BL313" s="9">
        <f>AVERAGE(keyword_stats[[#This Row],[Searches: Apr 2018]:[Searches: Mar 2019]])</f>
        <v>131.66666666666666</v>
      </c>
      <c r="BM313" s="9">
        <f>SUM(keyword_stats[[#This Row],[Searches: Apr 2018]:[Searches: Mar 2019]])</f>
        <v>1580</v>
      </c>
      <c r="BN313" s="9">
        <f>keyword_stats[[#This Row],[R1]]-keyword_stats[[#This Row],[R4]]</f>
        <v>60.833333333333329</v>
      </c>
      <c r="BO313" s="9" t="str">
        <f>INDEX('keyword-forecasts'!G:K,MATCH(keyword_stats[[#This Row],[Keyword]],'keyword-forecasts'!K:K,0),1)</f>
        <v>Kostium</v>
      </c>
    </row>
    <row r="314" spans="1:67" x14ac:dyDescent="0.25">
      <c r="A314" t="s">
        <v>423</v>
      </c>
      <c r="B314" t="s">
        <v>15</v>
      </c>
      <c r="D314" s="8">
        <v>210</v>
      </c>
      <c r="E314" t="s">
        <v>17</v>
      </c>
      <c r="F314">
        <v>100</v>
      </c>
      <c r="G314">
        <v>0.82</v>
      </c>
      <c r="H314">
        <v>2.0099999999999998</v>
      </c>
      <c r="M314">
        <v>70</v>
      </c>
      <c r="N314">
        <v>70</v>
      </c>
      <c r="O314">
        <v>110</v>
      </c>
      <c r="P314">
        <v>140</v>
      </c>
      <c r="Q314">
        <v>90</v>
      </c>
      <c r="R314">
        <v>30</v>
      </c>
      <c r="S314">
        <v>30</v>
      </c>
      <c r="T314">
        <v>40</v>
      </c>
      <c r="U314">
        <v>30</v>
      </c>
      <c r="V314">
        <v>90</v>
      </c>
      <c r="W314">
        <v>90</v>
      </c>
      <c r="X314">
        <v>70</v>
      </c>
      <c r="Y314">
        <v>140</v>
      </c>
      <c r="Z314">
        <v>140</v>
      </c>
      <c r="AA314">
        <v>170</v>
      </c>
      <c r="AB314">
        <v>260</v>
      </c>
      <c r="AC314">
        <v>170</v>
      </c>
      <c r="AD314">
        <v>70</v>
      </c>
      <c r="AE314">
        <v>70</v>
      </c>
      <c r="AF314">
        <v>70</v>
      </c>
      <c r="AG314">
        <v>90</v>
      </c>
      <c r="AH314">
        <v>140</v>
      </c>
      <c r="AI314">
        <v>140</v>
      </c>
      <c r="AJ314">
        <v>170</v>
      </c>
      <c r="AK314">
        <v>170</v>
      </c>
      <c r="AL314">
        <v>260</v>
      </c>
      <c r="AM314">
        <v>320</v>
      </c>
      <c r="AN314">
        <v>480</v>
      </c>
      <c r="AO314">
        <v>260</v>
      </c>
      <c r="AP314">
        <v>90</v>
      </c>
      <c r="AQ314">
        <v>70</v>
      </c>
      <c r="AR314">
        <v>90</v>
      </c>
      <c r="AS314">
        <v>70</v>
      </c>
      <c r="AT314">
        <v>210</v>
      </c>
      <c r="AU314">
        <v>170</v>
      </c>
      <c r="AV314">
        <v>140</v>
      </c>
      <c r="AW314">
        <v>170</v>
      </c>
      <c r="AX314">
        <v>260</v>
      </c>
      <c r="AY314">
        <v>390</v>
      </c>
      <c r="AZ314">
        <v>480</v>
      </c>
      <c r="BA314">
        <v>260</v>
      </c>
      <c r="BB314">
        <v>140</v>
      </c>
      <c r="BC314">
        <v>90</v>
      </c>
      <c r="BD314">
        <v>90</v>
      </c>
      <c r="BE314">
        <v>70</v>
      </c>
      <c r="BF314">
        <v>320</v>
      </c>
      <c r="BG314">
        <v>170</v>
      </c>
      <c r="BH314">
        <v>170</v>
      </c>
      <c r="BI314" s="9">
        <f>AVERAGE(keyword_stats[[#This Row],[Searches: Apr 2015]:[Searches: Mar 2016]])</f>
        <v>71.666666666666671</v>
      </c>
      <c r="BJ314" s="9">
        <f>AVERAGE(keyword_stats[[#This Row],[Searches: Apr 2016]:[Searches: Mar 2017]])</f>
        <v>135.83333333333334</v>
      </c>
      <c r="BK314" s="9">
        <f>AVERAGE(keyword_stats[[#This Row],[Searches: Apr 2017]:[Searches: Mar 2018]])</f>
        <v>194.16666666666666</v>
      </c>
      <c r="BL314" s="9">
        <f>AVERAGE(keyword_stats[[#This Row],[Searches: Apr 2018]:[Searches: Mar 2019]])</f>
        <v>217.5</v>
      </c>
      <c r="BM314" s="9">
        <f>SUM(keyword_stats[[#This Row],[Searches: Apr 2018]:[Searches: Mar 2019]])</f>
        <v>2610</v>
      </c>
      <c r="BN314" s="9">
        <f>keyword_stats[[#This Row],[R1]]-keyword_stats[[#This Row],[R4]]</f>
        <v>145.83333333333331</v>
      </c>
      <c r="BO314" s="9" t="str">
        <f>INDEX('keyword-forecasts'!G:K,MATCH(keyword_stats[[#This Row],[Keyword]],'keyword-forecasts'!K:K,0),1)</f>
        <v>Jednoczęściowy Kostium</v>
      </c>
    </row>
    <row r="315" spans="1:67" x14ac:dyDescent="0.25">
      <c r="A315" t="s">
        <v>424</v>
      </c>
      <c r="B315" t="s">
        <v>15</v>
      </c>
      <c r="D315" s="8">
        <v>10</v>
      </c>
      <c r="E315" t="s">
        <v>17</v>
      </c>
      <c r="F315">
        <v>100</v>
      </c>
      <c r="G315">
        <v>0.38</v>
      </c>
      <c r="H315">
        <v>0.91</v>
      </c>
      <c r="M315">
        <v>10</v>
      </c>
      <c r="N315">
        <v>10</v>
      </c>
      <c r="O315">
        <v>10</v>
      </c>
      <c r="P315">
        <v>10</v>
      </c>
      <c r="Q315">
        <v>20</v>
      </c>
      <c r="R315">
        <v>10</v>
      </c>
      <c r="S315">
        <v>10</v>
      </c>
      <c r="T315">
        <v>10</v>
      </c>
      <c r="U315">
        <v>10</v>
      </c>
      <c r="V315">
        <v>20</v>
      </c>
      <c r="W315">
        <v>20</v>
      </c>
      <c r="X315">
        <v>10</v>
      </c>
      <c r="Y315">
        <v>10</v>
      </c>
      <c r="Z315">
        <v>10</v>
      </c>
      <c r="AA315">
        <v>30</v>
      </c>
      <c r="AB315">
        <v>30</v>
      </c>
      <c r="AC315">
        <v>10</v>
      </c>
      <c r="AD315">
        <v>10</v>
      </c>
      <c r="AE315">
        <v>10</v>
      </c>
      <c r="AF315">
        <v>10</v>
      </c>
      <c r="AG315">
        <v>10</v>
      </c>
      <c r="AH315">
        <v>10</v>
      </c>
      <c r="AI315">
        <v>10</v>
      </c>
      <c r="AJ315">
        <v>20</v>
      </c>
      <c r="AK315">
        <v>30</v>
      </c>
      <c r="AL315">
        <v>10</v>
      </c>
      <c r="AM315">
        <v>20</v>
      </c>
      <c r="AN315">
        <v>10</v>
      </c>
      <c r="AO315">
        <v>10</v>
      </c>
      <c r="AP315">
        <v>10</v>
      </c>
      <c r="AQ315">
        <v>10</v>
      </c>
      <c r="AR315">
        <v>10</v>
      </c>
      <c r="AS315">
        <v>10</v>
      </c>
      <c r="AT315">
        <v>30</v>
      </c>
      <c r="AU315">
        <v>10</v>
      </c>
      <c r="AV315">
        <v>10</v>
      </c>
      <c r="AW315">
        <v>10</v>
      </c>
      <c r="AX315">
        <v>10</v>
      </c>
      <c r="AY315">
        <v>10</v>
      </c>
      <c r="AZ315">
        <v>10</v>
      </c>
      <c r="BA315">
        <v>10</v>
      </c>
      <c r="BB315">
        <v>10</v>
      </c>
      <c r="BC315">
        <v>10</v>
      </c>
      <c r="BD315">
        <v>10</v>
      </c>
      <c r="BE315">
        <v>10</v>
      </c>
      <c r="BF315">
        <v>10</v>
      </c>
      <c r="BG315">
        <v>10</v>
      </c>
      <c r="BH315">
        <v>10</v>
      </c>
      <c r="BI315" s="9">
        <f>AVERAGE(keyword_stats[[#This Row],[Searches: Apr 2015]:[Searches: Mar 2016]])</f>
        <v>12.5</v>
      </c>
      <c r="BJ315" s="9">
        <f>AVERAGE(keyword_stats[[#This Row],[Searches: Apr 2016]:[Searches: Mar 2017]])</f>
        <v>14.166666666666666</v>
      </c>
      <c r="BK315" s="9">
        <f>AVERAGE(keyword_stats[[#This Row],[Searches: Apr 2017]:[Searches: Mar 2018]])</f>
        <v>14.166666666666666</v>
      </c>
      <c r="BL315" s="9">
        <f>AVERAGE(keyword_stats[[#This Row],[Searches: Apr 2018]:[Searches: Mar 2019]])</f>
        <v>10</v>
      </c>
      <c r="BM315" s="9">
        <f>SUM(keyword_stats[[#This Row],[Searches: Apr 2018]:[Searches: Mar 2019]])</f>
        <v>120</v>
      </c>
      <c r="BN315" s="9">
        <f>keyword_stats[[#This Row],[R1]]-keyword_stats[[#This Row],[R4]]</f>
        <v>-2.5</v>
      </c>
      <c r="BO315" s="9" t="str">
        <f>INDEX('keyword-forecasts'!G:K,MATCH(keyword_stats[[#This Row],[Keyword]],'keyword-forecasts'!K:K,0),1)</f>
        <v>Jednoczęściowy Kostium</v>
      </c>
    </row>
    <row r="316" spans="1:67" x14ac:dyDescent="0.25">
      <c r="A316" t="s">
        <v>425</v>
      </c>
      <c r="B316" t="s">
        <v>15</v>
      </c>
      <c r="D316" s="8">
        <v>2900</v>
      </c>
      <c r="E316" t="s">
        <v>17</v>
      </c>
      <c r="F316">
        <v>100</v>
      </c>
      <c r="G316">
        <v>0.61</v>
      </c>
      <c r="H316">
        <v>1.87</v>
      </c>
      <c r="M316">
        <v>720</v>
      </c>
      <c r="N316">
        <v>1000</v>
      </c>
      <c r="O316">
        <v>1600</v>
      </c>
      <c r="P316">
        <v>1600</v>
      </c>
      <c r="Q316">
        <v>1000</v>
      </c>
      <c r="R316">
        <v>590</v>
      </c>
      <c r="S316">
        <v>480</v>
      </c>
      <c r="T316">
        <v>480</v>
      </c>
      <c r="U316">
        <v>390</v>
      </c>
      <c r="V316">
        <v>720</v>
      </c>
      <c r="W316">
        <v>880</v>
      </c>
      <c r="X316">
        <v>880</v>
      </c>
      <c r="Y316">
        <v>1300</v>
      </c>
      <c r="Z316">
        <v>2400</v>
      </c>
      <c r="AA316">
        <v>3600</v>
      </c>
      <c r="AB316">
        <v>3600</v>
      </c>
      <c r="AC316">
        <v>2400</v>
      </c>
      <c r="AD316">
        <v>1300</v>
      </c>
      <c r="AE316">
        <v>1000</v>
      </c>
      <c r="AF316">
        <v>1300</v>
      </c>
      <c r="AG316">
        <v>720</v>
      </c>
      <c r="AH316">
        <v>1300</v>
      </c>
      <c r="AI316">
        <v>1600</v>
      </c>
      <c r="AJ316">
        <v>2400</v>
      </c>
      <c r="AK316">
        <v>2900</v>
      </c>
      <c r="AL316">
        <v>3600</v>
      </c>
      <c r="AM316">
        <v>3600</v>
      </c>
      <c r="AN316">
        <v>4400</v>
      </c>
      <c r="AO316">
        <v>3600</v>
      </c>
      <c r="AP316">
        <v>1600</v>
      </c>
      <c r="AQ316">
        <v>1000</v>
      </c>
      <c r="AR316">
        <v>880</v>
      </c>
      <c r="AS316">
        <v>720</v>
      </c>
      <c r="AT316">
        <v>1900</v>
      </c>
      <c r="AU316">
        <v>2400</v>
      </c>
      <c r="AV316">
        <v>1900</v>
      </c>
      <c r="AW316">
        <v>1900</v>
      </c>
      <c r="AX316">
        <v>3600</v>
      </c>
      <c r="AY316">
        <v>5400</v>
      </c>
      <c r="AZ316">
        <v>5400</v>
      </c>
      <c r="BA316">
        <v>4400</v>
      </c>
      <c r="BB316">
        <v>1600</v>
      </c>
      <c r="BC316">
        <v>1600</v>
      </c>
      <c r="BD316">
        <v>1300</v>
      </c>
      <c r="BE316">
        <v>880</v>
      </c>
      <c r="BF316">
        <v>2400</v>
      </c>
      <c r="BG316">
        <v>2900</v>
      </c>
      <c r="BH316">
        <v>2400</v>
      </c>
      <c r="BI316" s="9">
        <f>AVERAGE(keyword_stats[[#This Row],[Searches: Apr 2015]:[Searches: Mar 2016]])</f>
        <v>861.66666666666663</v>
      </c>
      <c r="BJ316" s="9">
        <f>AVERAGE(keyword_stats[[#This Row],[Searches: Apr 2016]:[Searches: Mar 2017]])</f>
        <v>1910</v>
      </c>
      <c r="BK316" s="9">
        <f>AVERAGE(keyword_stats[[#This Row],[Searches: Apr 2017]:[Searches: Mar 2018]])</f>
        <v>2375</v>
      </c>
      <c r="BL316" s="9">
        <f>AVERAGE(keyword_stats[[#This Row],[Searches: Apr 2018]:[Searches: Mar 2019]])</f>
        <v>2815</v>
      </c>
      <c r="BM316" s="9">
        <f>SUM(keyword_stats[[#This Row],[Searches: Apr 2018]:[Searches: Mar 2019]])</f>
        <v>33780</v>
      </c>
      <c r="BN316" s="9">
        <f>keyword_stats[[#This Row],[R1]]-keyword_stats[[#This Row],[R4]]</f>
        <v>1953.3333333333335</v>
      </c>
      <c r="BO316" s="9" t="str">
        <f>INDEX('keyword-forecasts'!G:K,MATCH(keyword_stats[[#This Row],[Keyword]],'keyword-forecasts'!K:K,0),1)</f>
        <v>Jednoczęściowy Kostium</v>
      </c>
    </row>
    <row r="317" spans="1:67" x14ac:dyDescent="0.25">
      <c r="A317" t="s">
        <v>426</v>
      </c>
      <c r="B317" t="s">
        <v>15</v>
      </c>
      <c r="D317" s="8">
        <v>10</v>
      </c>
      <c r="E317" t="s">
        <v>18</v>
      </c>
      <c r="F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10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90</v>
      </c>
      <c r="AB317">
        <v>260</v>
      </c>
      <c r="AC317">
        <v>170</v>
      </c>
      <c r="AD317">
        <v>50</v>
      </c>
      <c r="AE317">
        <v>20</v>
      </c>
      <c r="AF317">
        <v>10</v>
      </c>
      <c r="AG317">
        <v>10</v>
      </c>
      <c r="AH317">
        <v>10</v>
      </c>
      <c r="AI317">
        <v>10</v>
      </c>
      <c r="AJ317">
        <v>10</v>
      </c>
      <c r="AK317">
        <v>10</v>
      </c>
      <c r="AL317">
        <v>10</v>
      </c>
      <c r="AM317">
        <v>0</v>
      </c>
      <c r="AN317">
        <v>10</v>
      </c>
      <c r="AO317">
        <v>10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10</v>
      </c>
      <c r="BF317">
        <v>0</v>
      </c>
      <c r="BG317">
        <v>0</v>
      </c>
      <c r="BH317">
        <v>10</v>
      </c>
      <c r="BI317" s="9">
        <f>AVERAGE(keyword_stats[[#This Row],[Searches: Apr 2015]:[Searches: Mar 2016]])</f>
        <v>0.83333333333333337</v>
      </c>
      <c r="BJ317" s="9">
        <f>AVERAGE(keyword_stats[[#This Row],[Searches: Apr 2016]:[Searches: Mar 2017]])</f>
        <v>53.333333333333336</v>
      </c>
      <c r="BK317" s="9">
        <f>AVERAGE(keyword_stats[[#This Row],[Searches: Apr 2017]:[Searches: Mar 2018]])</f>
        <v>3.3333333333333335</v>
      </c>
      <c r="BL317" s="9">
        <f>AVERAGE(keyword_stats[[#This Row],[Searches: Apr 2018]:[Searches: Mar 2019]])</f>
        <v>1.6666666666666667</v>
      </c>
      <c r="BM317" s="9">
        <f>SUM(keyword_stats[[#This Row],[Searches: Apr 2018]:[Searches: Mar 2019]])</f>
        <v>20</v>
      </c>
      <c r="BN317" s="9">
        <f>keyword_stats[[#This Row],[R1]]-keyword_stats[[#This Row],[R4]]</f>
        <v>0.83333333333333337</v>
      </c>
      <c r="BO317" s="9" t="str">
        <f>INDEX('keyword-forecasts'!G:K,MATCH(keyword_stats[[#This Row],[Keyword]],'keyword-forecasts'!K:K,0),1)</f>
        <v>Jednoczęściowy Kostium</v>
      </c>
    </row>
    <row r="318" spans="1:67" x14ac:dyDescent="0.25">
      <c r="A318" t="s">
        <v>427</v>
      </c>
      <c r="B318" t="s">
        <v>15</v>
      </c>
      <c r="D318" s="8">
        <v>30</v>
      </c>
      <c r="E318" t="s">
        <v>16</v>
      </c>
      <c r="F318">
        <v>38</v>
      </c>
      <c r="M318">
        <v>10</v>
      </c>
      <c r="N318">
        <v>10</v>
      </c>
      <c r="O318">
        <v>10</v>
      </c>
      <c r="P318">
        <v>10</v>
      </c>
      <c r="Q318">
        <v>10</v>
      </c>
      <c r="R318">
        <v>10</v>
      </c>
      <c r="S318">
        <v>10</v>
      </c>
      <c r="T318">
        <v>0</v>
      </c>
      <c r="U318">
        <v>10</v>
      </c>
      <c r="V318">
        <v>0</v>
      </c>
      <c r="W318">
        <v>10</v>
      </c>
      <c r="X318">
        <v>10</v>
      </c>
      <c r="Y318">
        <v>20</v>
      </c>
      <c r="Z318">
        <v>20</v>
      </c>
      <c r="AA318">
        <v>30</v>
      </c>
      <c r="AB318">
        <v>70</v>
      </c>
      <c r="AC318">
        <v>50</v>
      </c>
      <c r="AD318">
        <v>10</v>
      </c>
      <c r="AE318">
        <v>40</v>
      </c>
      <c r="AF318">
        <v>30</v>
      </c>
      <c r="AG318">
        <v>10</v>
      </c>
      <c r="AH318">
        <v>10</v>
      </c>
      <c r="AI318">
        <v>10</v>
      </c>
      <c r="AJ318">
        <v>10</v>
      </c>
      <c r="AK318">
        <v>10</v>
      </c>
      <c r="AL318">
        <v>40</v>
      </c>
      <c r="AM318">
        <v>70</v>
      </c>
      <c r="AN318">
        <v>70</v>
      </c>
      <c r="AO318">
        <v>40</v>
      </c>
      <c r="AP318">
        <v>10</v>
      </c>
      <c r="AQ318">
        <v>10</v>
      </c>
      <c r="AR318">
        <v>20</v>
      </c>
      <c r="AS318">
        <v>10</v>
      </c>
      <c r="AT318">
        <v>20</v>
      </c>
      <c r="AU318">
        <v>20</v>
      </c>
      <c r="AV318">
        <v>20</v>
      </c>
      <c r="AW318">
        <v>30</v>
      </c>
      <c r="AX318">
        <v>30</v>
      </c>
      <c r="AY318">
        <v>70</v>
      </c>
      <c r="AZ318">
        <v>70</v>
      </c>
      <c r="BA318">
        <v>20</v>
      </c>
      <c r="BB318">
        <v>10</v>
      </c>
      <c r="BC318">
        <v>10</v>
      </c>
      <c r="BD318">
        <v>10</v>
      </c>
      <c r="BE318">
        <v>10</v>
      </c>
      <c r="BF318">
        <v>10</v>
      </c>
      <c r="BG318">
        <v>30</v>
      </c>
      <c r="BH318">
        <v>20</v>
      </c>
      <c r="BI318" s="9">
        <f>AVERAGE(keyword_stats[[#This Row],[Searches: Apr 2015]:[Searches: Mar 2016]])</f>
        <v>8.3333333333333339</v>
      </c>
      <c r="BJ318" s="9">
        <f>AVERAGE(keyword_stats[[#This Row],[Searches: Apr 2016]:[Searches: Mar 2017]])</f>
        <v>25.833333333333332</v>
      </c>
      <c r="BK318" s="9">
        <f>AVERAGE(keyword_stats[[#This Row],[Searches: Apr 2017]:[Searches: Mar 2018]])</f>
        <v>28.333333333333332</v>
      </c>
      <c r="BL318" s="9">
        <f>AVERAGE(keyword_stats[[#This Row],[Searches: Apr 2018]:[Searches: Mar 2019]])</f>
        <v>26.666666666666668</v>
      </c>
      <c r="BM318" s="9">
        <f>SUM(keyword_stats[[#This Row],[Searches: Apr 2018]:[Searches: Mar 2019]])</f>
        <v>320</v>
      </c>
      <c r="BN318" s="9">
        <f>keyword_stats[[#This Row],[R1]]-keyword_stats[[#This Row],[R4]]</f>
        <v>18.333333333333336</v>
      </c>
      <c r="BO318" s="9" t="str">
        <f>INDEX('keyword-forecasts'!G:K,MATCH(keyword_stats[[#This Row],[Keyword]],'keyword-forecasts'!K:K,0),1)</f>
        <v>Jednoczęściowy Kostium</v>
      </c>
    </row>
    <row r="319" spans="1:67" x14ac:dyDescent="0.25">
      <c r="A319" t="s">
        <v>428</v>
      </c>
      <c r="B319" t="s">
        <v>15</v>
      </c>
      <c r="D319" s="8">
        <v>210</v>
      </c>
      <c r="E319" t="s">
        <v>17</v>
      </c>
      <c r="F319">
        <v>100</v>
      </c>
      <c r="G319">
        <v>0.39</v>
      </c>
      <c r="H319">
        <v>1.36</v>
      </c>
      <c r="M319">
        <v>50</v>
      </c>
      <c r="N319">
        <v>170</v>
      </c>
      <c r="O319">
        <v>170</v>
      </c>
      <c r="P319">
        <v>140</v>
      </c>
      <c r="Q319">
        <v>50</v>
      </c>
      <c r="R319">
        <v>50</v>
      </c>
      <c r="S319">
        <v>20</v>
      </c>
      <c r="T319">
        <v>40</v>
      </c>
      <c r="U319">
        <v>40</v>
      </c>
      <c r="V319">
        <v>90</v>
      </c>
      <c r="W319">
        <v>70</v>
      </c>
      <c r="X319">
        <v>70</v>
      </c>
      <c r="Y319">
        <v>110</v>
      </c>
      <c r="Z319">
        <v>170</v>
      </c>
      <c r="AA319">
        <v>140</v>
      </c>
      <c r="AB319">
        <v>170</v>
      </c>
      <c r="AC319">
        <v>70</v>
      </c>
      <c r="AD319">
        <v>90</v>
      </c>
      <c r="AE319">
        <v>70</v>
      </c>
      <c r="AF319">
        <v>50</v>
      </c>
      <c r="AG319">
        <v>50</v>
      </c>
      <c r="AH319">
        <v>140</v>
      </c>
      <c r="AI319">
        <v>140</v>
      </c>
      <c r="AJ319">
        <v>140</v>
      </c>
      <c r="AK319">
        <v>140</v>
      </c>
      <c r="AL319">
        <v>320</v>
      </c>
      <c r="AM319">
        <v>320</v>
      </c>
      <c r="AN319">
        <v>260</v>
      </c>
      <c r="AO319">
        <v>110</v>
      </c>
      <c r="AP319">
        <v>30</v>
      </c>
      <c r="AQ319">
        <v>40</v>
      </c>
      <c r="AR319">
        <v>70</v>
      </c>
      <c r="AS319">
        <v>20</v>
      </c>
      <c r="AT319">
        <v>140</v>
      </c>
      <c r="AU319">
        <v>210</v>
      </c>
      <c r="AV319">
        <v>140</v>
      </c>
      <c r="AW319">
        <v>90</v>
      </c>
      <c r="AX319">
        <v>170</v>
      </c>
      <c r="AY319">
        <v>260</v>
      </c>
      <c r="AZ319">
        <v>390</v>
      </c>
      <c r="BA319">
        <v>260</v>
      </c>
      <c r="BB319">
        <v>110</v>
      </c>
      <c r="BC319">
        <v>140</v>
      </c>
      <c r="BD319">
        <v>210</v>
      </c>
      <c r="BE319">
        <v>210</v>
      </c>
      <c r="BF319">
        <v>320</v>
      </c>
      <c r="BG319">
        <v>210</v>
      </c>
      <c r="BH319">
        <v>210</v>
      </c>
      <c r="BI319" s="9">
        <f>AVERAGE(keyword_stats[[#This Row],[Searches: Apr 2015]:[Searches: Mar 2016]])</f>
        <v>80</v>
      </c>
      <c r="BJ319" s="9">
        <f>AVERAGE(keyword_stats[[#This Row],[Searches: Apr 2016]:[Searches: Mar 2017]])</f>
        <v>111.66666666666667</v>
      </c>
      <c r="BK319" s="9">
        <f>AVERAGE(keyword_stats[[#This Row],[Searches: Apr 2017]:[Searches: Mar 2018]])</f>
        <v>150</v>
      </c>
      <c r="BL319" s="9">
        <f>AVERAGE(keyword_stats[[#This Row],[Searches: Apr 2018]:[Searches: Mar 2019]])</f>
        <v>215</v>
      </c>
      <c r="BM319" s="9">
        <f>SUM(keyword_stats[[#This Row],[Searches: Apr 2018]:[Searches: Mar 2019]])</f>
        <v>2580</v>
      </c>
      <c r="BN319" s="9">
        <f>keyword_stats[[#This Row],[R1]]-keyword_stats[[#This Row],[R4]]</f>
        <v>135</v>
      </c>
      <c r="BO319" s="9" t="str">
        <f>INDEX('keyword-forecasts'!G:K,MATCH(keyword_stats[[#This Row],[Keyword]],'keyword-forecasts'!K:K,0),1)</f>
        <v>Jednoczęściowy Kostium</v>
      </c>
    </row>
    <row r="320" spans="1:67" x14ac:dyDescent="0.25">
      <c r="A320" t="s">
        <v>429</v>
      </c>
      <c r="B320" t="s">
        <v>15</v>
      </c>
      <c r="D320" s="8">
        <v>110</v>
      </c>
      <c r="E320" t="s">
        <v>17</v>
      </c>
      <c r="F320">
        <v>100</v>
      </c>
      <c r="G320">
        <v>0.46</v>
      </c>
      <c r="H320">
        <v>2.21</v>
      </c>
      <c r="M320">
        <v>50</v>
      </c>
      <c r="N320">
        <v>110</v>
      </c>
      <c r="O320">
        <v>260</v>
      </c>
      <c r="P320">
        <v>260</v>
      </c>
      <c r="Q320">
        <v>90</v>
      </c>
      <c r="R320">
        <v>50</v>
      </c>
      <c r="S320">
        <v>30</v>
      </c>
      <c r="T320">
        <v>50</v>
      </c>
      <c r="U320">
        <v>40</v>
      </c>
      <c r="V320">
        <v>90</v>
      </c>
      <c r="W320">
        <v>70</v>
      </c>
      <c r="X320">
        <v>70</v>
      </c>
      <c r="Y320">
        <v>110</v>
      </c>
      <c r="Z320">
        <v>210</v>
      </c>
      <c r="AA320">
        <v>320</v>
      </c>
      <c r="AB320">
        <v>260</v>
      </c>
      <c r="AC320">
        <v>110</v>
      </c>
      <c r="AD320">
        <v>50</v>
      </c>
      <c r="AE320">
        <v>20</v>
      </c>
      <c r="AF320">
        <v>50</v>
      </c>
      <c r="AG320">
        <v>30</v>
      </c>
      <c r="AH320">
        <v>90</v>
      </c>
      <c r="AI320">
        <v>40</v>
      </c>
      <c r="AJ320">
        <v>110</v>
      </c>
      <c r="AK320">
        <v>110</v>
      </c>
      <c r="AL320">
        <v>170</v>
      </c>
      <c r="AM320">
        <v>210</v>
      </c>
      <c r="AN320">
        <v>260</v>
      </c>
      <c r="AO320">
        <v>170</v>
      </c>
      <c r="AP320">
        <v>20</v>
      </c>
      <c r="AQ320">
        <v>40</v>
      </c>
      <c r="AR320">
        <v>50</v>
      </c>
      <c r="AS320">
        <v>30</v>
      </c>
      <c r="AT320">
        <v>110</v>
      </c>
      <c r="AU320">
        <v>90</v>
      </c>
      <c r="AV320">
        <v>70</v>
      </c>
      <c r="AW320">
        <v>90</v>
      </c>
      <c r="AX320">
        <v>140</v>
      </c>
      <c r="AY320">
        <v>170</v>
      </c>
      <c r="AZ320">
        <v>210</v>
      </c>
      <c r="BA320">
        <v>110</v>
      </c>
      <c r="BB320">
        <v>70</v>
      </c>
      <c r="BC320">
        <v>110</v>
      </c>
      <c r="BD320">
        <v>70</v>
      </c>
      <c r="BE320">
        <v>90</v>
      </c>
      <c r="BF320">
        <v>110</v>
      </c>
      <c r="BG320">
        <v>90</v>
      </c>
      <c r="BH320">
        <v>90</v>
      </c>
      <c r="BI320" s="9">
        <f>AVERAGE(keyword_stats[[#This Row],[Searches: Apr 2015]:[Searches: Mar 2016]])</f>
        <v>97.5</v>
      </c>
      <c r="BJ320" s="9">
        <f>AVERAGE(keyword_stats[[#This Row],[Searches: Apr 2016]:[Searches: Mar 2017]])</f>
        <v>116.66666666666667</v>
      </c>
      <c r="BK320" s="9">
        <f>AVERAGE(keyword_stats[[#This Row],[Searches: Apr 2017]:[Searches: Mar 2018]])</f>
        <v>110.83333333333333</v>
      </c>
      <c r="BL320" s="9">
        <f>AVERAGE(keyword_stats[[#This Row],[Searches: Apr 2018]:[Searches: Mar 2019]])</f>
        <v>112.5</v>
      </c>
      <c r="BM320" s="9">
        <f>SUM(keyword_stats[[#This Row],[Searches: Apr 2018]:[Searches: Mar 2019]])</f>
        <v>1350</v>
      </c>
      <c r="BN320" s="9">
        <f>keyword_stats[[#This Row],[R1]]-keyword_stats[[#This Row],[R4]]</f>
        <v>15</v>
      </c>
      <c r="BO320" s="9" t="str">
        <f>INDEX('keyword-forecasts'!G:K,MATCH(keyword_stats[[#This Row],[Keyword]],'keyword-forecasts'!K:K,0),1)</f>
        <v>Jednoczęściowy Kostium</v>
      </c>
    </row>
    <row r="321" spans="1:67" x14ac:dyDescent="0.25">
      <c r="A321" t="s">
        <v>430</v>
      </c>
      <c r="B321" t="s">
        <v>15</v>
      </c>
      <c r="D321" s="8">
        <v>320</v>
      </c>
      <c r="E321" t="s">
        <v>17</v>
      </c>
      <c r="F321">
        <v>100</v>
      </c>
      <c r="G321">
        <v>0.88</v>
      </c>
      <c r="H321">
        <v>2.2400000000000002</v>
      </c>
      <c r="M321">
        <v>70</v>
      </c>
      <c r="N321">
        <v>140</v>
      </c>
      <c r="O321">
        <v>140</v>
      </c>
      <c r="P321">
        <v>210</v>
      </c>
      <c r="Q321">
        <v>110</v>
      </c>
      <c r="R321">
        <v>50</v>
      </c>
      <c r="S321">
        <v>40</v>
      </c>
      <c r="T321">
        <v>70</v>
      </c>
      <c r="U321">
        <v>30</v>
      </c>
      <c r="V321">
        <v>90</v>
      </c>
      <c r="W321">
        <v>110</v>
      </c>
      <c r="X321">
        <v>70</v>
      </c>
      <c r="Y321">
        <v>110</v>
      </c>
      <c r="Z321">
        <v>110</v>
      </c>
      <c r="AA321">
        <v>140</v>
      </c>
      <c r="AB321">
        <v>210</v>
      </c>
      <c r="AC321">
        <v>110</v>
      </c>
      <c r="AD321">
        <v>70</v>
      </c>
      <c r="AE321">
        <v>40</v>
      </c>
      <c r="AF321">
        <v>70</v>
      </c>
      <c r="AG321">
        <v>90</v>
      </c>
      <c r="AH321">
        <v>170</v>
      </c>
      <c r="AI321">
        <v>140</v>
      </c>
      <c r="AJ321">
        <v>140</v>
      </c>
      <c r="AK321">
        <v>170</v>
      </c>
      <c r="AL321">
        <v>260</v>
      </c>
      <c r="AM321">
        <v>320</v>
      </c>
      <c r="AN321">
        <v>390</v>
      </c>
      <c r="AO321">
        <v>260</v>
      </c>
      <c r="AP321">
        <v>110</v>
      </c>
      <c r="AQ321">
        <v>90</v>
      </c>
      <c r="AR321">
        <v>90</v>
      </c>
      <c r="AS321">
        <v>50</v>
      </c>
      <c r="AT321">
        <v>210</v>
      </c>
      <c r="AU321">
        <v>170</v>
      </c>
      <c r="AV321">
        <v>210</v>
      </c>
      <c r="AW321">
        <v>260</v>
      </c>
      <c r="AX321">
        <v>390</v>
      </c>
      <c r="AY321">
        <v>390</v>
      </c>
      <c r="AZ321">
        <v>480</v>
      </c>
      <c r="BA321">
        <v>320</v>
      </c>
      <c r="BB321">
        <v>210</v>
      </c>
      <c r="BC321">
        <v>140</v>
      </c>
      <c r="BD321">
        <v>170</v>
      </c>
      <c r="BE321">
        <v>170</v>
      </c>
      <c r="BF321">
        <v>480</v>
      </c>
      <c r="BG321">
        <v>260</v>
      </c>
      <c r="BH321">
        <v>320</v>
      </c>
      <c r="BI321" s="9">
        <f>AVERAGE(keyword_stats[[#This Row],[Searches: Apr 2015]:[Searches: Mar 2016]])</f>
        <v>94.166666666666671</v>
      </c>
      <c r="BJ321" s="9">
        <f>AVERAGE(keyword_stats[[#This Row],[Searches: Apr 2016]:[Searches: Mar 2017]])</f>
        <v>116.66666666666667</v>
      </c>
      <c r="BK321" s="9">
        <f>AVERAGE(keyword_stats[[#This Row],[Searches: Apr 2017]:[Searches: Mar 2018]])</f>
        <v>194.16666666666666</v>
      </c>
      <c r="BL321" s="9">
        <f>AVERAGE(keyword_stats[[#This Row],[Searches: Apr 2018]:[Searches: Mar 2019]])</f>
        <v>299.16666666666669</v>
      </c>
      <c r="BM321" s="9">
        <f>SUM(keyword_stats[[#This Row],[Searches: Apr 2018]:[Searches: Mar 2019]])</f>
        <v>3590</v>
      </c>
      <c r="BN321" s="9">
        <f>keyword_stats[[#This Row],[R1]]-keyword_stats[[#This Row],[R4]]</f>
        <v>205</v>
      </c>
      <c r="BO321" s="9" t="str">
        <f>INDEX('keyword-forecasts'!G:K,MATCH(keyword_stats[[#This Row],[Keyword]],'keyword-forecasts'!K:K,0),1)</f>
        <v>Jednoczęściowy Kostium Kapielowy</v>
      </c>
    </row>
    <row r="322" spans="1:67" x14ac:dyDescent="0.25">
      <c r="A322" t="s">
        <v>432</v>
      </c>
      <c r="B322" t="s">
        <v>15</v>
      </c>
      <c r="D322" s="8">
        <v>9900</v>
      </c>
      <c r="E322" t="s">
        <v>17</v>
      </c>
      <c r="F322">
        <v>100</v>
      </c>
      <c r="G322">
        <v>0.49</v>
      </c>
      <c r="H322">
        <v>1.97</v>
      </c>
      <c r="M322">
        <v>3600</v>
      </c>
      <c r="N322">
        <v>5400</v>
      </c>
      <c r="O322">
        <v>8100</v>
      </c>
      <c r="P322">
        <v>9900</v>
      </c>
      <c r="Q322">
        <v>4400</v>
      </c>
      <c r="R322">
        <v>1300</v>
      </c>
      <c r="S322">
        <v>1600</v>
      </c>
      <c r="T322">
        <v>1600</v>
      </c>
      <c r="U322">
        <v>1600</v>
      </c>
      <c r="V322">
        <v>3600</v>
      </c>
      <c r="W322">
        <v>4400</v>
      </c>
      <c r="X322">
        <v>5400</v>
      </c>
      <c r="Y322">
        <v>8100</v>
      </c>
      <c r="Z322">
        <v>9900</v>
      </c>
      <c r="AA322">
        <v>8100</v>
      </c>
      <c r="AB322">
        <v>9900</v>
      </c>
      <c r="AC322">
        <v>4400</v>
      </c>
      <c r="AD322">
        <v>2400</v>
      </c>
      <c r="AE322">
        <v>1900</v>
      </c>
      <c r="AF322">
        <v>2400</v>
      </c>
      <c r="AG322">
        <v>2900</v>
      </c>
      <c r="AH322">
        <v>5400</v>
      </c>
      <c r="AI322">
        <v>8100</v>
      </c>
      <c r="AJ322">
        <v>9900</v>
      </c>
      <c r="AK322">
        <v>9900</v>
      </c>
      <c r="AL322">
        <v>12100</v>
      </c>
      <c r="AM322">
        <v>12100</v>
      </c>
      <c r="AN322">
        <v>12100</v>
      </c>
      <c r="AO322">
        <v>9900</v>
      </c>
      <c r="AP322">
        <v>2900</v>
      </c>
      <c r="AQ322">
        <v>2900</v>
      </c>
      <c r="AR322">
        <v>3600</v>
      </c>
      <c r="AS322">
        <v>3600</v>
      </c>
      <c r="AT322">
        <v>6600</v>
      </c>
      <c r="AU322">
        <v>6600</v>
      </c>
      <c r="AV322">
        <v>9900</v>
      </c>
      <c r="AW322">
        <v>9900</v>
      </c>
      <c r="AX322">
        <v>9900</v>
      </c>
      <c r="AY322">
        <v>14800</v>
      </c>
      <c r="AZ322">
        <v>22200</v>
      </c>
      <c r="BA322">
        <v>14800</v>
      </c>
      <c r="BB322">
        <v>3600</v>
      </c>
      <c r="BC322">
        <v>2900</v>
      </c>
      <c r="BD322">
        <v>4400</v>
      </c>
      <c r="BE322">
        <v>4400</v>
      </c>
      <c r="BF322">
        <v>9900</v>
      </c>
      <c r="BG322">
        <v>12100</v>
      </c>
      <c r="BH322">
        <v>12100</v>
      </c>
      <c r="BI322" s="9">
        <f>AVERAGE(keyword_stats[[#This Row],[Searches: Apr 2015]:[Searches: Mar 2016]])</f>
        <v>4241.666666666667</v>
      </c>
      <c r="BJ322" s="9">
        <f>AVERAGE(keyword_stats[[#This Row],[Searches: Apr 2016]:[Searches: Mar 2017]])</f>
        <v>6116.666666666667</v>
      </c>
      <c r="BK322" s="9">
        <f>AVERAGE(keyword_stats[[#This Row],[Searches: Apr 2017]:[Searches: Mar 2018]])</f>
        <v>7683.333333333333</v>
      </c>
      <c r="BL322" s="9">
        <f>AVERAGE(keyword_stats[[#This Row],[Searches: Apr 2018]:[Searches: Mar 2019]])</f>
        <v>10083.333333333334</v>
      </c>
      <c r="BM322" s="9">
        <f>SUM(keyword_stats[[#This Row],[Searches: Apr 2018]:[Searches: Mar 2019]])</f>
        <v>121000</v>
      </c>
      <c r="BN322" s="9">
        <f>keyword_stats[[#This Row],[R1]]-keyword_stats[[#This Row],[R4]]</f>
        <v>5841.666666666667</v>
      </c>
      <c r="BO322" s="9" t="str">
        <f>INDEX('keyword-forecasts'!G:K,MATCH(keyword_stats[[#This Row],[Keyword]],'keyword-forecasts'!K:K,0),1)</f>
        <v>Kostium Kąpielowy</v>
      </c>
    </row>
    <row r="323" spans="1:67" x14ac:dyDescent="0.25">
      <c r="A323" t="s">
        <v>433</v>
      </c>
      <c r="B323" t="s">
        <v>15</v>
      </c>
      <c r="D323" s="8">
        <v>30</v>
      </c>
      <c r="E323" t="s">
        <v>17</v>
      </c>
      <c r="F323">
        <v>100</v>
      </c>
      <c r="G323">
        <v>0.3</v>
      </c>
      <c r="H323">
        <v>1.47</v>
      </c>
      <c r="M323">
        <v>10</v>
      </c>
      <c r="N323">
        <v>20</v>
      </c>
      <c r="O323">
        <v>30</v>
      </c>
      <c r="P323">
        <v>40</v>
      </c>
      <c r="Q323">
        <v>10</v>
      </c>
      <c r="R323">
        <v>10</v>
      </c>
      <c r="S323">
        <v>0</v>
      </c>
      <c r="T323">
        <v>10</v>
      </c>
      <c r="U323">
        <v>10</v>
      </c>
      <c r="V323">
        <v>10</v>
      </c>
      <c r="W323">
        <v>10</v>
      </c>
      <c r="X323">
        <v>10</v>
      </c>
      <c r="Y323">
        <v>10</v>
      </c>
      <c r="Z323">
        <v>10</v>
      </c>
      <c r="AA323">
        <v>30</v>
      </c>
      <c r="AB323">
        <v>40</v>
      </c>
      <c r="AC323">
        <v>10</v>
      </c>
      <c r="AD323">
        <v>10</v>
      </c>
      <c r="AE323">
        <v>10</v>
      </c>
      <c r="AF323">
        <v>10</v>
      </c>
      <c r="AG323">
        <v>10</v>
      </c>
      <c r="AH323">
        <v>10</v>
      </c>
      <c r="AI323">
        <v>20</v>
      </c>
      <c r="AJ323">
        <v>20</v>
      </c>
      <c r="AK323">
        <v>30</v>
      </c>
      <c r="AL323">
        <v>20</v>
      </c>
      <c r="AM323">
        <v>50</v>
      </c>
      <c r="AN323">
        <v>90</v>
      </c>
      <c r="AO323">
        <v>20</v>
      </c>
      <c r="AP323">
        <v>10</v>
      </c>
      <c r="AQ323">
        <v>10</v>
      </c>
      <c r="AR323">
        <v>10</v>
      </c>
      <c r="AS323">
        <v>10</v>
      </c>
      <c r="AT323">
        <v>10</v>
      </c>
      <c r="AU323">
        <v>30</v>
      </c>
      <c r="AV323">
        <v>20</v>
      </c>
      <c r="AW323">
        <v>30</v>
      </c>
      <c r="AX323">
        <v>50</v>
      </c>
      <c r="AY323">
        <v>50</v>
      </c>
      <c r="AZ323">
        <v>70</v>
      </c>
      <c r="BA323">
        <v>40</v>
      </c>
      <c r="BB323">
        <v>10</v>
      </c>
      <c r="BC323">
        <v>10</v>
      </c>
      <c r="BD323">
        <v>10</v>
      </c>
      <c r="BE323">
        <v>10</v>
      </c>
      <c r="BF323">
        <v>30</v>
      </c>
      <c r="BG323">
        <v>30</v>
      </c>
      <c r="BH323">
        <v>30</v>
      </c>
      <c r="BI323" s="9">
        <f>AVERAGE(keyword_stats[[#This Row],[Searches: Apr 2015]:[Searches: Mar 2016]])</f>
        <v>14.166666666666666</v>
      </c>
      <c r="BJ323" s="9">
        <f>AVERAGE(keyword_stats[[#This Row],[Searches: Apr 2016]:[Searches: Mar 2017]])</f>
        <v>15.833333333333334</v>
      </c>
      <c r="BK323" s="9">
        <f>AVERAGE(keyword_stats[[#This Row],[Searches: Apr 2017]:[Searches: Mar 2018]])</f>
        <v>25.833333333333332</v>
      </c>
      <c r="BL323" s="9">
        <f>AVERAGE(keyword_stats[[#This Row],[Searches: Apr 2018]:[Searches: Mar 2019]])</f>
        <v>30.833333333333332</v>
      </c>
      <c r="BM323" s="9">
        <f>SUM(keyword_stats[[#This Row],[Searches: Apr 2018]:[Searches: Mar 2019]])</f>
        <v>370</v>
      </c>
      <c r="BN323" s="9">
        <f>keyword_stats[[#This Row],[R1]]-keyword_stats[[#This Row],[R4]]</f>
        <v>16.666666666666664</v>
      </c>
      <c r="BO323" s="9" t="str">
        <f>INDEX('keyword-forecasts'!G:K,MATCH(keyword_stats[[#This Row],[Keyword]],'keyword-forecasts'!K:K,0),1)</f>
        <v>Częściowy</v>
      </c>
    </row>
    <row r="324" spans="1:67" x14ac:dyDescent="0.25">
      <c r="A324" t="s">
        <v>434</v>
      </c>
      <c r="B324" t="s">
        <v>15</v>
      </c>
      <c r="D324" s="8">
        <v>10</v>
      </c>
      <c r="E324" t="s">
        <v>18</v>
      </c>
      <c r="F324">
        <v>0</v>
      </c>
      <c r="M324">
        <v>10</v>
      </c>
      <c r="N324">
        <v>0</v>
      </c>
      <c r="O324">
        <v>10</v>
      </c>
      <c r="P324">
        <v>10</v>
      </c>
      <c r="Q324">
        <v>10</v>
      </c>
      <c r="R324">
        <v>10</v>
      </c>
      <c r="S324">
        <v>10</v>
      </c>
      <c r="T324">
        <v>10</v>
      </c>
      <c r="U324">
        <v>10</v>
      </c>
      <c r="V324">
        <v>90</v>
      </c>
      <c r="W324">
        <v>170</v>
      </c>
      <c r="X324">
        <v>320</v>
      </c>
      <c r="Y324">
        <v>720</v>
      </c>
      <c r="Z324">
        <v>880</v>
      </c>
      <c r="AA324">
        <v>1000</v>
      </c>
      <c r="AB324">
        <v>1300</v>
      </c>
      <c r="AC324">
        <v>1000</v>
      </c>
      <c r="AD324">
        <v>140</v>
      </c>
      <c r="AE324">
        <v>30</v>
      </c>
      <c r="AF324">
        <v>10</v>
      </c>
      <c r="AG324">
        <v>10</v>
      </c>
      <c r="AH324">
        <v>20</v>
      </c>
      <c r="AI324">
        <v>10</v>
      </c>
      <c r="AJ324">
        <v>10</v>
      </c>
      <c r="AK324">
        <v>10</v>
      </c>
      <c r="AL324">
        <v>10</v>
      </c>
      <c r="AM324">
        <v>20</v>
      </c>
      <c r="AN324">
        <v>10</v>
      </c>
      <c r="AO324">
        <v>0</v>
      </c>
      <c r="AP324">
        <v>0</v>
      </c>
      <c r="AQ324">
        <v>0</v>
      </c>
      <c r="AR324">
        <v>0</v>
      </c>
      <c r="AS324">
        <v>10</v>
      </c>
      <c r="AT324">
        <v>10</v>
      </c>
      <c r="AU324">
        <v>0</v>
      </c>
      <c r="AV324">
        <v>0</v>
      </c>
      <c r="AW324">
        <v>0</v>
      </c>
      <c r="AX324">
        <v>10</v>
      </c>
      <c r="AY324">
        <v>0</v>
      </c>
      <c r="AZ324">
        <v>10</v>
      </c>
      <c r="BA324">
        <v>10</v>
      </c>
      <c r="BB324">
        <v>10</v>
      </c>
      <c r="BC324">
        <v>10</v>
      </c>
      <c r="BD324">
        <v>0</v>
      </c>
      <c r="BE324">
        <v>10</v>
      </c>
      <c r="BF324">
        <v>10</v>
      </c>
      <c r="BG324">
        <v>10</v>
      </c>
      <c r="BH324">
        <v>10</v>
      </c>
      <c r="BI324" s="9">
        <f>AVERAGE(keyword_stats[[#This Row],[Searches: Apr 2015]:[Searches: Mar 2016]])</f>
        <v>55</v>
      </c>
      <c r="BJ324" s="9">
        <f>AVERAGE(keyword_stats[[#This Row],[Searches: Apr 2016]:[Searches: Mar 2017]])</f>
        <v>427.5</v>
      </c>
      <c r="BK324" s="9">
        <f>AVERAGE(keyword_stats[[#This Row],[Searches: Apr 2017]:[Searches: Mar 2018]])</f>
        <v>5.833333333333333</v>
      </c>
      <c r="BL324" s="9">
        <f>AVERAGE(keyword_stats[[#This Row],[Searches: Apr 2018]:[Searches: Mar 2019]])</f>
        <v>7.5</v>
      </c>
      <c r="BM324" s="9">
        <f>SUM(keyword_stats[[#This Row],[Searches: Apr 2018]:[Searches: Mar 2019]])</f>
        <v>90</v>
      </c>
      <c r="BN324" s="9">
        <f>keyword_stats[[#This Row],[R1]]-keyword_stats[[#This Row],[R4]]</f>
        <v>-47.5</v>
      </c>
      <c r="BO324" s="9" t="str">
        <f>INDEX('keyword-forecasts'!G:K,MATCH(keyword_stats[[#This Row],[Keyword]],'keyword-forecasts'!K:K,0),1)</f>
        <v>Kostium Kąpielowy</v>
      </c>
    </row>
    <row r="325" spans="1:67" x14ac:dyDescent="0.25">
      <c r="A325" t="s">
        <v>435</v>
      </c>
      <c r="B325" t="s">
        <v>15</v>
      </c>
      <c r="D325" s="8">
        <v>20</v>
      </c>
      <c r="E325" t="s">
        <v>17</v>
      </c>
      <c r="F325">
        <v>100</v>
      </c>
      <c r="G325">
        <v>0.17</v>
      </c>
      <c r="H325">
        <v>1.03</v>
      </c>
      <c r="M325">
        <v>10</v>
      </c>
      <c r="N325">
        <v>10</v>
      </c>
      <c r="O325">
        <v>20</v>
      </c>
      <c r="P325">
        <v>10</v>
      </c>
      <c r="Q325">
        <v>10</v>
      </c>
      <c r="R325">
        <v>10</v>
      </c>
      <c r="S325">
        <v>0</v>
      </c>
      <c r="T325">
        <v>10</v>
      </c>
      <c r="U325">
        <v>0</v>
      </c>
      <c r="V325">
        <v>10</v>
      </c>
      <c r="W325">
        <v>10</v>
      </c>
      <c r="X325">
        <v>10</v>
      </c>
      <c r="Y325">
        <v>10</v>
      </c>
      <c r="Z325">
        <v>30</v>
      </c>
      <c r="AA325">
        <v>20</v>
      </c>
      <c r="AB325">
        <v>10</v>
      </c>
      <c r="AC325">
        <v>10</v>
      </c>
      <c r="AD325">
        <v>10</v>
      </c>
      <c r="AE325">
        <v>10</v>
      </c>
      <c r="AF325">
        <v>0</v>
      </c>
      <c r="AG325">
        <v>0</v>
      </c>
      <c r="AH325">
        <v>10</v>
      </c>
      <c r="AI325">
        <v>10</v>
      </c>
      <c r="AJ325">
        <v>10</v>
      </c>
      <c r="AK325">
        <v>10</v>
      </c>
      <c r="AL325">
        <v>10</v>
      </c>
      <c r="AM325">
        <v>20</v>
      </c>
      <c r="AN325">
        <v>20</v>
      </c>
      <c r="AO325">
        <v>10</v>
      </c>
      <c r="AP325">
        <v>0</v>
      </c>
      <c r="AQ325">
        <v>0</v>
      </c>
      <c r="AR325">
        <v>0</v>
      </c>
      <c r="AS325">
        <v>10</v>
      </c>
      <c r="AT325">
        <v>10</v>
      </c>
      <c r="AU325">
        <v>10</v>
      </c>
      <c r="AV325">
        <v>10</v>
      </c>
      <c r="AW325">
        <v>10</v>
      </c>
      <c r="AX325">
        <v>20</v>
      </c>
      <c r="AY325">
        <v>40</v>
      </c>
      <c r="AZ325">
        <v>40</v>
      </c>
      <c r="BA325">
        <v>20</v>
      </c>
      <c r="BB325">
        <v>10</v>
      </c>
      <c r="BC325">
        <v>10</v>
      </c>
      <c r="BD325">
        <v>10</v>
      </c>
      <c r="BE325">
        <v>10</v>
      </c>
      <c r="BF325">
        <v>10</v>
      </c>
      <c r="BG325">
        <v>10</v>
      </c>
      <c r="BH325">
        <v>20</v>
      </c>
      <c r="BI325" s="9">
        <f>AVERAGE(keyword_stats[[#This Row],[Searches: Apr 2015]:[Searches: Mar 2016]])</f>
        <v>9.1666666666666661</v>
      </c>
      <c r="BJ325" s="9">
        <f>AVERAGE(keyword_stats[[#This Row],[Searches: Apr 2016]:[Searches: Mar 2017]])</f>
        <v>10.833333333333334</v>
      </c>
      <c r="BK325" s="9">
        <f>AVERAGE(keyword_stats[[#This Row],[Searches: Apr 2017]:[Searches: Mar 2018]])</f>
        <v>9.1666666666666661</v>
      </c>
      <c r="BL325" s="9">
        <f>AVERAGE(keyword_stats[[#This Row],[Searches: Apr 2018]:[Searches: Mar 2019]])</f>
        <v>17.5</v>
      </c>
      <c r="BM325" s="9">
        <f>SUM(keyword_stats[[#This Row],[Searches: Apr 2018]:[Searches: Mar 2019]])</f>
        <v>210</v>
      </c>
      <c r="BN325" s="9">
        <f>keyword_stats[[#This Row],[R1]]-keyword_stats[[#This Row],[R4]]</f>
        <v>8.3333333333333339</v>
      </c>
      <c r="BO325" s="9" t="str">
        <f>INDEX('keyword-forecasts'!G:K,MATCH(keyword_stats[[#This Row],[Keyword]],'keyword-forecasts'!K:K,0),1)</f>
        <v>Częściowy</v>
      </c>
    </row>
    <row r="326" spans="1:67" x14ac:dyDescent="0.25">
      <c r="A326" t="s">
        <v>436</v>
      </c>
      <c r="B326" t="s">
        <v>15</v>
      </c>
      <c r="D326" s="8">
        <v>30</v>
      </c>
      <c r="E326" t="s">
        <v>17</v>
      </c>
      <c r="F326">
        <v>100</v>
      </c>
      <c r="G326">
        <v>0.56000000000000005</v>
      </c>
      <c r="H326">
        <v>2.78</v>
      </c>
      <c r="M326">
        <v>10</v>
      </c>
      <c r="N326">
        <v>10</v>
      </c>
      <c r="O326">
        <v>20</v>
      </c>
      <c r="P326">
        <v>20</v>
      </c>
      <c r="Q326">
        <v>10</v>
      </c>
      <c r="R326">
        <v>10</v>
      </c>
      <c r="S326">
        <v>10</v>
      </c>
      <c r="T326">
        <v>10</v>
      </c>
      <c r="U326">
        <v>10</v>
      </c>
      <c r="V326">
        <v>10</v>
      </c>
      <c r="W326">
        <v>10</v>
      </c>
      <c r="X326">
        <v>10</v>
      </c>
      <c r="Y326">
        <v>10</v>
      </c>
      <c r="Z326">
        <v>20</v>
      </c>
      <c r="AA326">
        <v>30</v>
      </c>
      <c r="AB326">
        <v>30</v>
      </c>
      <c r="AC326">
        <v>10</v>
      </c>
      <c r="AD326">
        <v>10</v>
      </c>
      <c r="AE326">
        <v>0</v>
      </c>
      <c r="AF326">
        <v>10</v>
      </c>
      <c r="AG326">
        <v>10</v>
      </c>
      <c r="AH326">
        <v>10</v>
      </c>
      <c r="AI326">
        <v>10</v>
      </c>
      <c r="AJ326">
        <v>10</v>
      </c>
      <c r="AK326">
        <v>10</v>
      </c>
      <c r="AL326">
        <v>20</v>
      </c>
      <c r="AM326">
        <v>30</v>
      </c>
      <c r="AN326">
        <v>30</v>
      </c>
      <c r="AO326">
        <v>20</v>
      </c>
      <c r="AP326">
        <v>10</v>
      </c>
      <c r="AQ326">
        <v>10</v>
      </c>
      <c r="AR326">
        <v>10</v>
      </c>
      <c r="AS326">
        <v>10</v>
      </c>
      <c r="AT326">
        <v>10</v>
      </c>
      <c r="AU326">
        <v>10</v>
      </c>
      <c r="AV326">
        <v>20</v>
      </c>
      <c r="AW326">
        <v>20</v>
      </c>
      <c r="AX326">
        <v>40</v>
      </c>
      <c r="AY326">
        <v>50</v>
      </c>
      <c r="AZ326">
        <v>70</v>
      </c>
      <c r="BA326">
        <v>40</v>
      </c>
      <c r="BB326">
        <v>10</v>
      </c>
      <c r="BC326">
        <v>10</v>
      </c>
      <c r="BD326">
        <v>10</v>
      </c>
      <c r="BE326">
        <v>10</v>
      </c>
      <c r="BF326">
        <v>20</v>
      </c>
      <c r="BG326">
        <v>20</v>
      </c>
      <c r="BH326">
        <v>30</v>
      </c>
      <c r="BI326" s="9">
        <f>AVERAGE(keyword_stats[[#This Row],[Searches: Apr 2015]:[Searches: Mar 2016]])</f>
        <v>11.666666666666666</v>
      </c>
      <c r="BJ326" s="9">
        <f>AVERAGE(keyword_stats[[#This Row],[Searches: Apr 2016]:[Searches: Mar 2017]])</f>
        <v>13.333333333333334</v>
      </c>
      <c r="BK326" s="9">
        <f>AVERAGE(keyword_stats[[#This Row],[Searches: Apr 2017]:[Searches: Mar 2018]])</f>
        <v>15.833333333333334</v>
      </c>
      <c r="BL326" s="9">
        <f>AVERAGE(keyword_stats[[#This Row],[Searches: Apr 2018]:[Searches: Mar 2019]])</f>
        <v>27.5</v>
      </c>
      <c r="BM326" s="9">
        <f>SUM(keyword_stats[[#This Row],[Searches: Apr 2018]:[Searches: Mar 2019]])</f>
        <v>330</v>
      </c>
      <c r="BN326" s="9">
        <f>keyword_stats[[#This Row],[R1]]-keyword_stats[[#This Row],[R4]]</f>
        <v>15.833333333333334</v>
      </c>
      <c r="BO326" s="9" t="str">
        <f>INDEX('keyword-forecasts'!G:K,MATCH(keyword_stats[[#This Row],[Keyword]],'keyword-forecasts'!K:K,0),1)</f>
        <v>Kostium Kąpielowy</v>
      </c>
    </row>
    <row r="327" spans="1:67" x14ac:dyDescent="0.25">
      <c r="A327" t="s">
        <v>437</v>
      </c>
      <c r="B327" t="s">
        <v>15</v>
      </c>
      <c r="D327" s="8">
        <v>20</v>
      </c>
      <c r="E327" t="s">
        <v>17</v>
      </c>
      <c r="F327">
        <v>100</v>
      </c>
      <c r="G327">
        <v>0.39</v>
      </c>
      <c r="H327">
        <v>1.54</v>
      </c>
      <c r="M327">
        <v>10</v>
      </c>
      <c r="N327">
        <v>20</v>
      </c>
      <c r="O327">
        <v>30</v>
      </c>
      <c r="P327">
        <v>40</v>
      </c>
      <c r="Q327">
        <v>10</v>
      </c>
      <c r="R327">
        <v>10</v>
      </c>
      <c r="S327">
        <v>0</v>
      </c>
      <c r="T327">
        <v>10</v>
      </c>
      <c r="U327">
        <v>0</v>
      </c>
      <c r="V327">
        <v>10</v>
      </c>
      <c r="W327">
        <v>10</v>
      </c>
      <c r="X327">
        <v>10</v>
      </c>
      <c r="Y327">
        <v>10</v>
      </c>
      <c r="Z327">
        <v>10</v>
      </c>
      <c r="AA327">
        <v>20</v>
      </c>
      <c r="AB327">
        <v>30</v>
      </c>
      <c r="AC327">
        <v>10</v>
      </c>
      <c r="AD327">
        <v>10</v>
      </c>
      <c r="AE327">
        <v>0</v>
      </c>
      <c r="AF327">
        <v>10</v>
      </c>
      <c r="AG327">
        <v>10</v>
      </c>
      <c r="AH327">
        <v>10</v>
      </c>
      <c r="AI327">
        <v>10</v>
      </c>
      <c r="AJ327">
        <v>10</v>
      </c>
      <c r="AK327">
        <v>10</v>
      </c>
      <c r="AL327">
        <v>20</v>
      </c>
      <c r="AM327">
        <v>30</v>
      </c>
      <c r="AN327">
        <v>30</v>
      </c>
      <c r="AO327">
        <v>20</v>
      </c>
      <c r="AP327">
        <v>10</v>
      </c>
      <c r="AQ327">
        <v>10</v>
      </c>
      <c r="AR327">
        <v>10</v>
      </c>
      <c r="AS327">
        <v>10</v>
      </c>
      <c r="AT327">
        <v>20</v>
      </c>
      <c r="AU327">
        <v>10</v>
      </c>
      <c r="AV327">
        <v>10</v>
      </c>
      <c r="AW327">
        <v>20</v>
      </c>
      <c r="AX327">
        <v>20</v>
      </c>
      <c r="AY327">
        <v>50</v>
      </c>
      <c r="AZ327">
        <v>50</v>
      </c>
      <c r="BA327">
        <v>20</v>
      </c>
      <c r="BB327">
        <v>10</v>
      </c>
      <c r="BC327">
        <v>10</v>
      </c>
      <c r="BD327">
        <v>10</v>
      </c>
      <c r="BE327">
        <v>10</v>
      </c>
      <c r="BF327">
        <v>10</v>
      </c>
      <c r="BG327">
        <v>10</v>
      </c>
      <c r="BH327">
        <v>20</v>
      </c>
      <c r="BI327" s="9">
        <f>AVERAGE(keyword_stats[[#This Row],[Searches: Apr 2015]:[Searches: Mar 2016]])</f>
        <v>13.333333333333334</v>
      </c>
      <c r="BJ327" s="9">
        <f>AVERAGE(keyword_stats[[#This Row],[Searches: Apr 2016]:[Searches: Mar 2017]])</f>
        <v>11.666666666666666</v>
      </c>
      <c r="BK327" s="9">
        <f>AVERAGE(keyword_stats[[#This Row],[Searches: Apr 2017]:[Searches: Mar 2018]])</f>
        <v>15.833333333333334</v>
      </c>
      <c r="BL327" s="9">
        <f>AVERAGE(keyword_stats[[#This Row],[Searches: Apr 2018]:[Searches: Mar 2019]])</f>
        <v>20</v>
      </c>
      <c r="BM327" s="9">
        <f>SUM(keyword_stats[[#This Row],[Searches: Apr 2018]:[Searches: Mar 2019]])</f>
        <v>240</v>
      </c>
      <c r="BN327" s="9">
        <f>keyword_stats[[#This Row],[R1]]-keyword_stats[[#This Row],[R4]]</f>
        <v>6.6666666666666661</v>
      </c>
      <c r="BO327" s="9" t="str">
        <f>INDEX('keyword-forecasts'!G:K,MATCH(keyword_stats[[#This Row],[Keyword]],'keyword-forecasts'!K:K,0),1)</f>
        <v>Kostium Kąpielowy</v>
      </c>
    </row>
    <row r="328" spans="1:67" x14ac:dyDescent="0.25">
      <c r="A328" t="s">
        <v>438</v>
      </c>
      <c r="B328" t="s">
        <v>15</v>
      </c>
      <c r="D328" s="8">
        <v>40</v>
      </c>
      <c r="E328" t="s">
        <v>17</v>
      </c>
      <c r="F328">
        <v>100</v>
      </c>
      <c r="G328">
        <v>0.61</v>
      </c>
      <c r="H328">
        <v>1.82</v>
      </c>
      <c r="M328">
        <v>20</v>
      </c>
      <c r="N328">
        <v>40</v>
      </c>
      <c r="O328">
        <v>50</v>
      </c>
      <c r="P328">
        <v>50</v>
      </c>
      <c r="Q328">
        <v>20</v>
      </c>
      <c r="R328">
        <v>10</v>
      </c>
      <c r="S328">
        <v>10</v>
      </c>
      <c r="T328">
        <v>10</v>
      </c>
      <c r="U328">
        <v>10</v>
      </c>
      <c r="V328">
        <v>20</v>
      </c>
      <c r="W328">
        <v>10</v>
      </c>
      <c r="X328">
        <v>10</v>
      </c>
      <c r="Y328">
        <v>30</v>
      </c>
      <c r="Z328">
        <v>50</v>
      </c>
      <c r="AA328">
        <v>50</v>
      </c>
      <c r="AB328">
        <v>70</v>
      </c>
      <c r="AC328">
        <v>30</v>
      </c>
      <c r="AD328">
        <v>10</v>
      </c>
      <c r="AE328">
        <v>10</v>
      </c>
      <c r="AF328">
        <v>10</v>
      </c>
      <c r="AG328">
        <v>10</v>
      </c>
      <c r="AH328">
        <v>10</v>
      </c>
      <c r="AI328">
        <v>20</v>
      </c>
      <c r="AJ328">
        <v>70</v>
      </c>
      <c r="AK328">
        <v>20</v>
      </c>
      <c r="AL328">
        <v>40</v>
      </c>
      <c r="AM328">
        <v>50</v>
      </c>
      <c r="AN328">
        <v>90</v>
      </c>
      <c r="AO328">
        <v>40</v>
      </c>
      <c r="AP328">
        <v>10</v>
      </c>
      <c r="AQ328">
        <v>10</v>
      </c>
      <c r="AR328">
        <v>10</v>
      </c>
      <c r="AS328">
        <v>10</v>
      </c>
      <c r="AT328">
        <v>10</v>
      </c>
      <c r="AU328">
        <v>10</v>
      </c>
      <c r="AV328">
        <v>30</v>
      </c>
      <c r="AW328">
        <v>30</v>
      </c>
      <c r="AX328">
        <v>70</v>
      </c>
      <c r="AY328">
        <v>70</v>
      </c>
      <c r="AZ328">
        <v>90</v>
      </c>
      <c r="BA328">
        <v>50</v>
      </c>
      <c r="BB328">
        <v>20</v>
      </c>
      <c r="BC328">
        <v>10</v>
      </c>
      <c r="BD328">
        <v>10</v>
      </c>
      <c r="BE328">
        <v>10</v>
      </c>
      <c r="BF328">
        <v>20</v>
      </c>
      <c r="BG328">
        <v>10</v>
      </c>
      <c r="BH328">
        <v>20</v>
      </c>
      <c r="BI328" s="9">
        <f>AVERAGE(keyword_stats[[#This Row],[Searches: Apr 2015]:[Searches: Mar 2016]])</f>
        <v>21.666666666666668</v>
      </c>
      <c r="BJ328" s="9">
        <f>AVERAGE(keyword_stats[[#This Row],[Searches: Apr 2016]:[Searches: Mar 2017]])</f>
        <v>30.833333333333332</v>
      </c>
      <c r="BK328" s="9">
        <f>AVERAGE(keyword_stats[[#This Row],[Searches: Apr 2017]:[Searches: Mar 2018]])</f>
        <v>27.5</v>
      </c>
      <c r="BL328" s="9">
        <f>AVERAGE(keyword_stats[[#This Row],[Searches: Apr 2018]:[Searches: Mar 2019]])</f>
        <v>34.166666666666664</v>
      </c>
      <c r="BM328" s="9">
        <f>SUM(keyword_stats[[#This Row],[Searches: Apr 2018]:[Searches: Mar 2019]])</f>
        <v>410</v>
      </c>
      <c r="BN328" s="9">
        <f>keyword_stats[[#This Row],[R1]]-keyword_stats[[#This Row],[R4]]</f>
        <v>12.499999999999996</v>
      </c>
      <c r="BO328" s="9" t="str">
        <f>INDEX('keyword-forecasts'!G:K,MATCH(keyword_stats[[#This Row],[Keyword]],'keyword-forecasts'!K:K,0),1)</f>
        <v>Kostium Kąpielowy</v>
      </c>
    </row>
    <row r="329" spans="1:67" x14ac:dyDescent="0.25">
      <c r="A329" t="s">
        <v>439</v>
      </c>
      <c r="B329" t="s">
        <v>15</v>
      </c>
      <c r="D329" s="8">
        <v>50</v>
      </c>
      <c r="E329" t="s">
        <v>17</v>
      </c>
      <c r="F329">
        <v>100</v>
      </c>
      <c r="G329">
        <v>0.73</v>
      </c>
      <c r="H329">
        <v>2.23</v>
      </c>
      <c r="M329">
        <v>10</v>
      </c>
      <c r="N329">
        <v>20</v>
      </c>
      <c r="O329">
        <v>50</v>
      </c>
      <c r="P329">
        <v>70</v>
      </c>
      <c r="Q329">
        <v>30</v>
      </c>
      <c r="R329">
        <v>10</v>
      </c>
      <c r="S329">
        <v>10</v>
      </c>
      <c r="T329">
        <v>10</v>
      </c>
      <c r="U329">
        <v>10</v>
      </c>
      <c r="V329">
        <v>10</v>
      </c>
      <c r="W329">
        <v>10</v>
      </c>
      <c r="X329">
        <v>10</v>
      </c>
      <c r="Y329">
        <v>10</v>
      </c>
      <c r="Z329">
        <v>30</v>
      </c>
      <c r="AA329">
        <v>40</v>
      </c>
      <c r="AB329">
        <v>50</v>
      </c>
      <c r="AC329">
        <v>30</v>
      </c>
      <c r="AD329">
        <v>10</v>
      </c>
      <c r="AE329">
        <v>10</v>
      </c>
      <c r="AF329">
        <v>10</v>
      </c>
      <c r="AG329">
        <v>10</v>
      </c>
      <c r="AH329">
        <v>10</v>
      </c>
      <c r="AI329">
        <v>10</v>
      </c>
      <c r="AJ329">
        <v>10</v>
      </c>
      <c r="AK329">
        <v>30</v>
      </c>
      <c r="AL329">
        <v>30</v>
      </c>
      <c r="AM329">
        <v>40</v>
      </c>
      <c r="AN329">
        <v>70</v>
      </c>
      <c r="AO329">
        <v>30</v>
      </c>
      <c r="AP329">
        <v>10</v>
      </c>
      <c r="AQ329">
        <v>10</v>
      </c>
      <c r="AR329">
        <v>10</v>
      </c>
      <c r="AS329">
        <v>10</v>
      </c>
      <c r="AT329">
        <v>10</v>
      </c>
      <c r="AU329">
        <v>30</v>
      </c>
      <c r="AV329">
        <v>20</v>
      </c>
      <c r="AW329">
        <v>30</v>
      </c>
      <c r="AX329">
        <v>70</v>
      </c>
      <c r="AY329">
        <v>110</v>
      </c>
      <c r="AZ329">
        <v>110</v>
      </c>
      <c r="BA329">
        <v>90</v>
      </c>
      <c r="BB329">
        <v>10</v>
      </c>
      <c r="BC329">
        <v>10</v>
      </c>
      <c r="BD329">
        <v>10</v>
      </c>
      <c r="BE329">
        <v>10</v>
      </c>
      <c r="BF329">
        <v>30</v>
      </c>
      <c r="BG329">
        <v>40</v>
      </c>
      <c r="BH329">
        <v>50</v>
      </c>
      <c r="BI329" s="9">
        <f>AVERAGE(keyword_stats[[#This Row],[Searches: Apr 2015]:[Searches: Mar 2016]])</f>
        <v>20.833333333333332</v>
      </c>
      <c r="BJ329" s="9">
        <f>AVERAGE(keyword_stats[[#This Row],[Searches: Apr 2016]:[Searches: Mar 2017]])</f>
        <v>19.166666666666668</v>
      </c>
      <c r="BK329" s="9">
        <f>AVERAGE(keyword_stats[[#This Row],[Searches: Apr 2017]:[Searches: Mar 2018]])</f>
        <v>25</v>
      </c>
      <c r="BL329" s="9">
        <f>AVERAGE(keyword_stats[[#This Row],[Searches: Apr 2018]:[Searches: Mar 2019]])</f>
        <v>47.5</v>
      </c>
      <c r="BM329" s="9">
        <f>SUM(keyword_stats[[#This Row],[Searches: Apr 2018]:[Searches: Mar 2019]])</f>
        <v>570</v>
      </c>
      <c r="BN329" s="9">
        <f>keyword_stats[[#This Row],[R1]]-keyword_stats[[#This Row],[R4]]</f>
        <v>26.666666666666668</v>
      </c>
      <c r="BO329" s="9" t="str">
        <f>INDEX('keyword-forecasts'!G:K,MATCH(keyword_stats[[#This Row],[Keyword]],'keyword-forecasts'!K:K,0),1)</f>
        <v>Bez Ramiączek</v>
      </c>
    </row>
    <row r="330" spans="1:67" x14ac:dyDescent="0.25">
      <c r="A330" t="s">
        <v>440</v>
      </c>
      <c r="B330" t="s">
        <v>15</v>
      </c>
      <c r="D330" s="8">
        <v>70</v>
      </c>
      <c r="E330" t="s">
        <v>17</v>
      </c>
      <c r="F330">
        <v>100</v>
      </c>
      <c r="G330">
        <v>0.48</v>
      </c>
      <c r="H330">
        <v>1.3</v>
      </c>
      <c r="M330">
        <v>10</v>
      </c>
      <c r="N330">
        <v>20</v>
      </c>
      <c r="O330">
        <v>30</v>
      </c>
      <c r="P330">
        <v>30</v>
      </c>
      <c r="Q330">
        <v>20</v>
      </c>
      <c r="R330">
        <v>10</v>
      </c>
      <c r="S330">
        <v>10</v>
      </c>
      <c r="T330">
        <v>10</v>
      </c>
      <c r="U330">
        <v>10</v>
      </c>
      <c r="V330">
        <v>10</v>
      </c>
      <c r="W330">
        <v>10</v>
      </c>
      <c r="X330">
        <v>10</v>
      </c>
      <c r="Y330">
        <v>20</v>
      </c>
      <c r="Z330">
        <v>40</v>
      </c>
      <c r="AA330">
        <v>40</v>
      </c>
      <c r="AB330">
        <v>50</v>
      </c>
      <c r="AC330">
        <v>30</v>
      </c>
      <c r="AD330">
        <v>10</v>
      </c>
      <c r="AE330">
        <v>10</v>
      </c>
      <c r="AF330">
        <v>10</v>
      </c>
      <c r="AG330">
        <v>20</v>
      </c>
      <c r="AH330">
        <v>30</v>
      </c>
      <c r="AI330">
        <v>20</v>
      </c>
      <c r="AJ330">
        <v>50</v>
      </c>
      <c r="AK330">
        <v>40</v>
      </c>
      <c r="AL330">
        <v>50</v>
      </c>
      <c r="AM330">
        <v>70</v>
      </c>
      <c r="AN330">
        <v>110</v>
      </c>
      <c r="AO330">
        <v>70</v>
      </c>
      <c r="AP330">
        <v>20</v>
      </c>
      <c r="AQ330">
        <v>20</v>
      </c>
      <c r="AR330">
        <v>10</v>
      </c>
      <c r="AS330">
        <v>20</v>
      </c>
      <c r="AT330">
        <v>40</v>
      </c>
      <c r="AU330">
        <v>30</v>
      </c>
      <c r="AV330">
        <v>30</v>
      </c>
      <c r="AW330">
        <v>40</v>
      </c>
      <c r="AX330">
        <v>70</v>
      </c>
      <c r="AY330">
        <v>110</v>
      </c>
      <c r="AZ330">
        <v>140</v>
      </c>
      <c r="BA330">
        <v>90</v>
      </c>
      <c r="BB330">
        <v>30</v>
      </c>
      <c r="BC330">
        <v>10</v>
      </c>
      <c r="BD330">
        <v>30</v>
      </c>
      <c r="BE330">
        <v>20</v>
      </c>
      <c r="BF330">
        <v>70</v>
      </c>
      <c r="BG330">
        <v>70</v>
      </c>
      <c r="BH330">
        <v>110</v>
      </c>
      <c r="BI330" s="9">
        <f>AVERAGE(keyword_stats[[#This Row],[Searches: Apr 2015]:[Searches: Mar 2016]])</f>
        <v>15</v>
      </c>
      <c r="BJ330" s="9">
        <f>AVERAGE(keyword_stats[[#This Row],[Searches: Apr 2016]:[Searches: Mar 2017]])</f>
        <v>27.5</v>
      </c>
      <c r="BK330" s="9">
        <f>AVERAGE(keyword_stats[[#This Row],[Searches: Apr 2017]:[Searches: Mar 2018]])</f>
        <v>42.5</v>
      </c>
      <c r="BL330" s="9">
        <f>AVERAGE(keyword_stats[[#This Row],[Searches: Apr 2018]:[Searches: Mar 2019]])</f>
        <v>65.833333333333329</v>
      </c>
      <c r="BM330" s="9">
        <f>SUM(keyword_stats[[#This Row],[Searches: Apr 2018]:[Searches: Mar 2019]])</f>
        <v>790</v>
      </c>
      <c r="BN330" s="9">
        <f>keyword_stats[[#This Row],[R1]]-keyword_stats[[#This Row],[R4]]</f>
        <v>50.833333333333329</v>
      </c>
      <c r="BO330" s="9" t="str">
        <f>INDEX('keyword-forecasts'!G:K,MATCH(keyword_stats[[#This Row],[Keyword]],'keyword-forecasts'!K:K,0),1)</f>
        <v>Kąpielowy Biały</v>
      </c>
    </row>
    <row r="331" spans="1:67" x14ac:dyDescent="0.25">
      <c r="A331" t="s">
        <v>441</v>
      </c>
      <c r="B331" t="s">
        <v>15</v>
      </c>
      <c r="D331" s="8">
        <v>50</v>
      </c>
      <c r="E331" t="s">
        <v>17</v>
      </c>
      <c r="F331">
        <v>100</v>
      </c>
      <c r="G331">
        <v>0.53</v>
      </c>
      <c r="H331">
        <v>1.57</v>
      </c>
      <c r="M331">
        <v>20</v>
      </c>
      <c r="N331">
        <v>10</v>
      </c>
      <c r="O331">
        <v>30</v>
      </c>
      <c r="P331">
        <v>30</v>
      </c>
      <c r="Q331">
        <v>20</v>
      </c>
      <c r="R331">
        <v>10</v>
      </c>
      <c r="S331">
        <v>10</v>
      </c>
      <c r="T331">
        <v>10</v>
      </c>
      <c r="U331">
        <v>10</v>
      </c>
      <c r="V331">
        <v>10</v>
      </c>
      <c r="W331">
        <v>20</v>
      </c>
      <c r="X331">
        <v>20</v>
      </c>
      <c r="Y331">
        <v>20</v>
      </c>
      <c r="Z331">
        <v>40</v>
      </c>
      <c r="AA331">
        <v>50</v>
      </c>
      <c r="AB331">
        <v>20</v>
      </c>
      <c r="AC331">
        <v>20</v>
      </c>
      <c r="AD331">
        <v>10</v>
      </c>
      <c r="AE331">
        <v>10</v>
      </c>
      <c r="AF331">
        <v>20</v>
      </c>
      <c r="AG331">
        <v>20</v>
      </c>
      <c r="AH331">
        <v>40</v>
      </c>
      <c r="AI331">
        <v>20</v>
      </c>
      <c r="AJ331">
        <v>30</v>
      </c>
      <c r="AK331">
        <v>40</v>
      </c>
      <c r="AL331">
        <v>50</v>
      </c>
      <c r="AM331">
        <v>70</v>
      </c>
      <c r="AN331">
        <v>70</v>
      </c>
      <c r="AO331">
        <v>50</v>
      </c>
      <c r="AP331">
        <v>10</v>
      </c>
      <c r="AQ331">
        <v>10</v>
      </c>
      <c r="AR331">
        <v>20</v>
      </c>
      <c r="AS331">
        <v>20</v>
      </c>
      <c r="AT331">
        <v>40</v>
      </c>
      <c r="AU331">
        <v>50</v>
      </c>
      <c r="AV331">
        <v>50</v>
      </c>
      <c r="AW331">
        <v>40</v>
      </c>
      <c r="AX331">
        <v>70</v>
      </c>
      <c r="AY331">
        <v>70</v>
      </c>
      <c r="AZ331">
        <v>90</v>
      </c>
      <c r="BA331">
        <v>70</v>
      </c>
      <c r="BB331">
        <v>30</v>
      </c>
      <c r="BC331">
        <v>10</v>
      </c>
      <c r="BD331">
        <v>20</v>
      </c>
      <c r="BE331">
        <v>20</v>
      </c>
      <c r="BF331">
        <v>50</v>
      </c>
      <c r="BG331">
        <v>70</v>
      </c>
      <c r="BH331">
        <v>70</v>
      </c>
      <c r="BI331" s="9">
        <f>AVERAGE(keyword_stats[[#This Row],[Searches: Apr 2015]:[Searches: Mar 2016]])</f>
        <v>16.666666666666668</v>
      </c>
      <c r="BJ331" s="9">
        <f>AVERAGE(keyword_stats[[#This Row],[Searches: Apr 2016]:[Searches: Mar 2017]])</f>
        <v>25</v>
      </c>
      <c r="BK331" s="9">
        <f>AVERAGE(keyword_stats[[#This Row],[Searches: Apr 2017]:[Searches: Mar 2018]])</f>
        <v>40</v>
      </c>
      <c r="BL331" s="9">
        <f>AVERAGE(keyword_stats[[#This Row],[Searches: Apr 2018]:[Searches: Mar 2019]])</f>
        <v>50.833333333333336</v>
      </c>
      <c r="BM331" s="9">
        <f>SUM(keyword_stats[[#This Row],[Searches: Apr 2018]:[Searches: Mar 2019]])</f>
        <v>610</v>
      </c>
      <c r="BN331" s="9">
        <f>keyword_stats[[#This Row],[R1]]-keyword_stats[[#This Row],[R4]]</f>
        <v>34.166666666666671</v>
      </c>
      <c r="BO331" s="9" t="str">
        <f>INDEX('keyword-forecasts'!G:K,MATCH(keyword_stats[[#This Row],[Keyword]],'keyword-forecasts'!K:K,0),1)</f>
        <v>Kąpielowy Bikini</v>
      </c>
    </row>
    <row r="332" spans="1:67" x14ac:dyDescent="0.25">
      <c r="A332" t="s">
        <v>442</v>
      </c>
      <c r="B332" t="s">
        <v>15</v>
      </c>
      <c r="D332" s="8">
        <v>40</v>
      </c>
      <c r="E332" t="s">
        <v>17</v>
      </c>
      <c r="F332">
        <v>100</v>
      </c>
      <c r="G332">
        <v>0.57999999999999996</v>
      </c>
      <c r="H332">
        <v>2.2000000000000002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20</v>
      </c>
      <c r="AB332">
        <v>30</v>
      </c>
      <c r="AC332">
        <v>20</v>
      </c>
      <c r="AD332">
        <v>10</v>
      </c>
      <c r="AE332">
        <v>10</v>
      </c>
      <c r="AF332">
        <v>10</v>
      </c>
      <c r="AG332">
        <v>10</v>
      </c>
      <c r="AH332">
        <v>10</v>
      </c>
      <c r="AI332">
        <v>10</v>
      </c>
      <c r="AJ332">
        <v>10</v>
      </c>
      <c r="AK332">
        <v>10</v>
      </c>
      <c r="AL332">
        <v>20</v>
      </c>
      <c r="AM332">
        <v>40</v>
      </c>
      <c r="AN332">
        <v>50</v>
      </c>
      <c r="AO332">
        <v>20</v>
      </c>
      <c r="AP332">
        <v>10</v>
      </c>
      <c r="AQ332">
        <v>10</v>
      </c>
      <c r="AR332">
        <v>10</v>
      </c>
      <c r="AS332">
        <v>10</v>
      </c>
      <c r="AT332">
        <v>10</v>
      </c>
      <c r="AU332">
        <v>10</v>
      </c>
      <c r="AV332">
        <v>20</v>
      </c>
      <c r="AW332">
        <v>20</v>
      </c>
      <c r="AX332">
        <v>50</v>
      </c>
      <c r="AY332">
        <v>90</v>
      </c>
      <c r="AZ332">
        <v>70</v>
      </c>
      <c r="BA332">
        <v>50</v>
      </c>
      <c r="BB332">
        <v>10</v>
      </c>
      <c r="BC332">
        <v>10</v>
      </c>
      <c r="BD332">
        <v>10</v>
      </c>
      <c r="BE332">
        <v>10</v>
      </c>
      <c r="BF332">
        <v>30</v>
      </c>
      <c r="BG332">
        <v>30</v>
      </c>
      <c r="BH332">
        <v>40</v>
      </c>
      <c r="BI332" s="9">
        <f>AVERAGE(keyword_stats[[#This Row],[Searches: Apr 2015]:[Searches: Mar 2016]])</f>
        <v>0</v>
      </c>
      <c r="BJ332" s="9">
        <f>AVERAGE(keyword_stats[[#This Row],[Searches: Apr 2016]:[Searches: Mar 2017]])</f>
        <v>11.666666666666666</v>
      </c>
      <c r="BK332" s="9">
        <f>AVERAGE(keyword_stats[[#This Row],[Searches: Apr 2017]:[Searches: Mar 2018]])</f>
        <v>18.333333333333332</v>
      </c>
      <c r="BL332" s="9">
        <f>AVERAGE(keyword_stats[[#This Row],[Searches: Apr 2018]:[Searches: Mar 2019]])</f>
        <v>35</v>
      </c>
      <c r="BM332" s="9">
        <f>SUM(keyword_stats[[#This Row],[Searches: Apr 2018]:[Searches: Mar 2019]])</f>
        <v>420</v>
      </c>
      <c r="BN332" s="9">
        <f>keyword_stats[[#This Row],[R1]]-keyword_stats[[#This Row],[R4]]</f>
        <v>35</v>
      </c>
      <c r="BO332" s="9" t="str">
        <f>INDEX('keyword-forecasts'!G:K,MATCH(keyword_stats[[#This Row],[Keyword]],'keyword-forecasts'!K:K,0),1)</f>
        <v>Kostium Kąpielowy</v>
      </c>
    </row>
    <row r="333" spans="1:67" x14ac:dyDescent="0.25">
      <c r="A333" t="s">
        <v>443</v>
      </c>
      <c r="B333" t="s">
        <v>15</v>
      </c>
      <c r="D333" s="8">
        <v>10</v>
      </c>
      <c r="E333" t="s">
        <v>17</v>
      </c>
      <c r="F333">
        <v>100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20</v>
      </c>
      <c r="AC333">
        <v>10</v>
      </c>
      <c r="AD333">
        <v>10</v>
      </c>
      <c r="AE333">
        <v>0</v>
      </c>
      <c r="AF333">
        <v>10</v>
      </c>
      <c r="AG333">
        <v>10</v>
      </c>
      <c r="AH333">
        <v>10</v>
      </c>
      <c r="AI333">
        <v>10</v>
      </c>
      <c r="AJ333">
        <v>10</v>
      </c>
      <c r="AK333">
        <v>10</v>
      </c>
      <c r="AL333">
        <v>10</v>
      </c>
      <c r="AM333">
        <v>20</v>
      </c>
      <c r="AN333">
        <v>10</v>
      </c>
      <c r="AO333">
        <v>10</v>
      </c>
      <c r="AP333">
        <v>0</v>
      </c>
      <c r="AQ333">
        <v>10</v>
      </c>
      <c r="AR333">
        <v>10</v>
      </c>
      <c r="AS333">
        <v>0</v>
      </c>
      <c r="AT333">
        <v>10</v>
      </c>
      <c r="AU333">
        <v>10</v>
      </c>
      <c r="AV333">
        <v>10</v>
      </c>
      <c r="AW333">
        <v>10</v>
      </c>
      <c r="AX333">
        <v>10</v>
      </c>
      <c r="AY333">
        <v>20</v>
      </c>
      <c r="AZ333">
        <v>20</v>
      </c>
      <c r="BA333">
        <v>10</v>
      </c>
      <c r="BB333">
        <v>0</v>
      </c>
      <c r="BC333">
        <v>10</v>
      </c>
      <c r="BD333">
        <v>10</v>
      </c>
      <c r="BE333">
        <v>10</v>
      </c>
      <c r="BF333">
        <v>10</v>
      </c>
      <c r="BG333">
        <v>10</v>
      </c>
      <c r="BH333">
        <v>10</v>
      </c>
      <c r="BI333" s="9">
        <f>AVERAGE(keyword_stats[[#This Row],[Searches: Apr 2015]:[Searches: Mar 2016]])</f>
        <v>0.83333333333333337</v>
      </c>
      <c r="BJ333" s="9">
        <f>AVERAGE(keyword_stats[[#This Row],[Searches: Apr 2016]:[Searches: Mar 2017]])</f>
        <v>7.5</v>
      </c>
      <c r="BK333" s="9">
        <f>AVERAGE(keyword_stats[[#This Row],[Searches: Apr 2017]:[Searches: Mar 2018]])</f>
        <v>9.1666666666666661</v>
      </c>
      <c r="BL333" s="9">
        <f>AVERAGE(keyword_stats[[#This Row],[Searches: Apr 2018]:[Searches: Mar 2019]])</f>
        <v>10.833333333333334</v>
      </c>
      <c r="BM333" s="9">
        <f>SUM(keyword_stats[[#This Row],[Searches: Apr 2018]:[Searches: Mar 2019]])</f>
        <v>130</v>
      </c>
      <c r="BN333" s="9">
        <f>keyword_stats[[#This Row],[R1]]-keyword_stats[[#This Row],[R4]]</f>
        <v>10</v>
      </c>
      <c r="BO333" s="9" t="str">
        <f>INDEX('keyword-forecasts'!G:K,MATCH(keyword_stats[[#This Row],[Keyword]],'keyword-forecasts'!K:K,0),1)</f>
        <v>Kostium Kąpielowy</v>
      </c>
    </row>
    <row r="334" spans="1:67" x14ac:dyDescent="0.25">
      <c r="A334" t="s">
        <v>444</v>
      </c>
      <c r="B334" t="s">
        <v>15</v>
      </c>
      <c r="D334" s="8">
        <v>140</v>
      </c>
      <c r="E334" t="s">
        <v>17</v>
      </c>
      <c r="F334">
        <v>100</v>
      </c>
      <c r="G334">
        <v>0.35</v>
      </c>
      <c r="H334">
        <v>1.0900000000000001</v>
      </c>
      <c r="M334">
        <v>110</v>
      </c>
      <c r="N334">
        <v>140</v>
      </c>
      <c r="O334">
        <v>170</v>
      </c>
      <c r="P334">
        <v>140</v>
      </c>
      <c r="Q334">
        <v>140</v>
      </c>
      <c r="R334">
        <v>50</v>
      </c>
      <c r="S334">
        <v>20</v>
      </c>
      <c r="T334">
        <v>20</v>
      </c>
      <c r="U334">
        <v>30</v>
      </c>
      <c r="V334">
        <v>50</v>
      </c>
      <c r="W334">
        <v>70</v>
      </c>
      <c r="X334">
        <v>70</v>
      </c>
      <c r="Y334">
        <v>110</v>
      </c>
      <c r="Z334">
        <v>140</v>
      </c>
      <c r="AA334">
        <v>110</v>
      </c>
      <c r="AB334">
        <v>260</v>
      </c>
      <c r="AC334">
        <v>110</v>
      </c>
      <c r="AD334">
        <v>40</v>
      </c>
      <c r="AE334">
        <v>30</v>
      </c>
      <c r="AF334">
        <v>20</v>
      </c>
      <c r="AG334">
        <v>30</v>
      </c>
      <c r="AH334">
        <v>70</v>
      </c>
      <c r="AI334">
        <v>90</v>
      </c>
      <c r="AJ334">
        <v>90</v>
      </c>
      <c r="AK334">
        <v>90</v>
      </c>
      <c r="AL334">
        <v>170</v>
      </c>
      <c r="AM334">
        <v>170</v>
      </c>
      <c r="AN334">
        <v>140</v>
      </c>
      <c r="AO334">
        <v>110</v>
      </c>
      <c r="AP334">
        <v>50</v>
      </c>
      <c r="AQ334">
        <v>40</v>
      </c>
      <c r="AR334">
        <v>50</v>
      </c>
      <c r="AS334">
        <v>40</v>
      </c>
      <c r="AT334">
        <v>110</v>
      </c>
      <c r="AU334">
        <v>70</v>
      </c>
      <c r="AV334">
        <v>90</v>
      </c>
      <c r="AW334">
        <v>140</v>
      </c>
      <c r="AX334">
        <v>140</v>
      </c>
      <c r="AY334">
        <v>140</v>
      </c>
      <c r="AZ334">
        <v>140</v>
      </c>
      <c r="BA334">
        <v>210</v>
      </c>
      <c r="BB334">
        <v>70</v>
      </c>
      <c r="BC334">
        <v>50</v>
      </c>
      <c r="BD334">
        <v>70</v>
      </c>
      <c r="BE334">
        <v>110</v>
      </c>
      <c r="BF334">
        <v>210</v>
      </c>
      <c r="BG334">
        <v>110</v>
      </c>
      <c r="BH334">
        <v>170</v>
      </c>
      <c r="BI334" s="9">
        <f>AVERAGE(keyword_stats[[#This Row],[Searches: Apr 2015]:[Searches: Mar 2016]])</f>
        <v>84.166666666666671</v>
      </c>
      <c r="BJ334" s="9">
        <f>AVERAGE(keyword_stats[[#This Row],[Searches: Apr 2016]:[Searches: Mar 2017]])</f>
        <v>91.666666666666671</v>
      </c>
      <c r="BK334" s="9">
        <f>AVERAGE(keyword_stats[[#This Row],[Searches: Apr 2017]:[Searches: Mar 2018]])</f>
        <v>94.166666666666671</v>
      </c>
      <c r="BL334" s="9">
        <f>AVERAGE(keyword_stats[[#This Row],[Searches: Apr 2018]:[Searches: Mar 2019]])</f>
        <v>130</v>
      </c>
      <c r="BM334" s="9">
        <f>SUM(keyword_stats[[#This Row],[Searches: Apr 2018]:[Searches: Mar 2019]])</f>
        <v>1560</v>
      </c>
      <c r="BN334" s="9">
        <f>keyword_stats[[#This Row],[R1]]-keyword_stats[[#This Row],[R4]]</f>
        <v>45.833333333333329</v>
      </c>
      <c r="BO334" s="9" t="str">
        <f>INDEX('keyword-forecasts'!G:K,MATCH(keyword_stats[[#This Row],[Keyword]],'keyword-forecasts'!K:K,0),1)</f>
        <v>Calzedonia</v>
      </c>
    </row>
    <row r="335" spans="1:67" x14ac:dyDescent="0.25">
      <c r="A335" t="s">
        <v>445</v>
      </c>
      <c r="B335" t="s">
        <v>15</v>
      </c>
      <c r="D335" s="8">
        <v>260</v>
      </c>
      <c r="E335" t="s">
        <v>17</v>
      </c>
      <c r="F335">
        <v>100</v>
      </c>
      <c r="G335">
        <v>0.37</v>
      </c>
      <c r="H335">
        <v>1.2</v>
      </c>
      <c r="M335">
        <v>170</v>
      </c>
      <c r="N335">
        <v>210</v>
      </c>
      <c r="O335">
        <v>320</v>
      </c>
      <c r="P335">
        <v>260</v>
      </c>
      <c r="Q335">
        <v>90</v>
      </c>
      <c r="R335">
        <v>40</v>
      </c>
      <c r="S335">
        <v>50</v>
      </c>
      <c r="T335">
        <v>70</v>
      </c>
      <c r="U335">
        <v>50</v>
      </c>
      <c r="V335">
        <v>170</v>
      </c>
      <c r="W335">
        <v>140</v>
      </c>
      <c r="X335">
        <v>140</v>
      </c>
      <c r="Y335">
        <v>210</v>
      </c>
      <c r="Z335">
        <v>320</v>
      </c>
      <c r="AA335">
        <v>320</v>
      </c>
      <c r="AB335">
        <v>210</v>
      </c>
      <c r="AC335">
        <v>70</v>
      </c>
      <c r="AD335">
        <v>90</v>
      </c>
      <c r="AE335">
        <v>70</v>
      </c>
      <c r="AF335">
        <v>50</v>
      </c>
      <c r="AG335">
        <v>70</v>
      </c>
      <c r="AH335">
        <v>110</v>
      </c>
      <c r="AI335">
        <v>170</v>
      </c>
      <c r="AJ335">
        <v>170</v>
      </c>
      <c r="AK335">
        <v>210</v>
      </c>
      <c r="AL335">
        <v>390</v>
      </c>
      <c r="AM335">
        <v>480</v>
      </c>
      <c r="AN335">
        <v>480</v>
      </c>
      <c r="AO335">
        <v>170</v>
      </c>
      <c r="AP335">
        <v>70</v>
      </c>
      <c r="AQ335">
        <v>50</v>
      </c>
      <c r="AR335">
        <v>90</v>
      </c>
      <c r="AS335">
        <v>90</v>
      </c>
      <c r="AT335">
        <v>170</v>
      </c>
      <c r="AU335">
        <v>170</v>
      </c>
      <c r="AV335">
        <v>260</v>
      </c>
      <c r="AW335">
        <v>390</v>
      </c>
      <c r="AX335">
        <v>480</v>
      </c>
      <c r="AY335">
        <v>390</v>
      </c>
      <c r="AZ335">
        <v>390</v>
      </c>
      <c r="BA335">
        <v>170</v>
      </c>
      <c r="BB335">
        <v>90</v>
      </c>
      <c r="BC335">
        <v>90</v>
      </c>
      <c r="BD335">
        <v>110</v>
      </c>
      <c r="BE335">
        <v>170</v>
      </c>
      <c r="BF335">
        <v>260</v>
      </c>
      <c r="BG335">
        <v>320</v>
      </c>
      <c r="BH335">
        <v>320</v>
      </c>
      <c r="BI335" s="9">
        <f>AVERAGE(keyword_stats[[#This Row],[Searches: Apr 2015]:[Searches: Mar 2016]])</f>
        <v>142.5</v>
      </c>
      <c r="BJ335" s="9">
        <f>AVERAGE(keyword_stats[[#This Row],[Searches: Apr 2016]:[Searches: Mar 2017]])</f>
        <v>155</v>
      </c>
      <c r="BK335" s="9">
        <f>AVERAGE(keyword_stats[[#This Row],[Searches: Apr 2017]:[Searches: Mar 2018]])</f>
        <v>219.16666666666666</v>
      </c>
      <c r="BL335" s="9">
        <f>AVERAGE(keyword_stats[[#This Row],[Searches: Apr 2018]:[Searches: Mar 2019]])</f>
        <v>265</v>
      </c>
      <c r="BM335" s="9">
        <f>SUM(keyword_stats[[#This Row],[Searches: Apr 2018]:[Searches: Mar 2019]])</f>
        <v>3180</v>
      </c>
      <c r="BN335" s="9">
        <f>keyword_stats[[#This Row],[R1]]-keyword_stats[[#This Row],[R4]]</f>
        <v>122.5</v>
      </c>
      <c r="BO335" s="9" t="str">
        <f>INDEX('keyword-forecasts'!G:K,MATCH(keyword_stats[[#This Row],[Keyword]],'keyword-forecasts'!K:K,0),1)</f>
        <v>Kostium Kąpielowy</v>
      </c>
    </row>
    <row r="336" spans="1:67" x14ac:dyDescent="0.25">
      <c r="A336" t="s">
        <v>446</v>
      </c>
      <c r="B336" t="s">
        <v>15</v>
      </c>
      <c r="D336" s="8">
        <v>140</v>
      </c>
      <c r="E336" t="s">
        <v>17</v>
      </c>
      <c r="F336">
        <v>100</v>
      </c>
      <c r="G336">
        <v>0.44</v>
      </c>
      <c r="H336">
        <v>1.34</v>
      </c>
      <c r="M336">
        <v>50</v>
      </c>
      <c r="N336">
        <v>50</v>
      </c>
      <c r="O336">
        <v>50</v>
      </c>
      <c r="P336">
        <v>90</v>
      </c>
      <c r="Q336">
        <v>50</v>
      </c>
      <c r="R336">
        <v>10</v>
      </c>
      <c r="S336">
        <v>10</v>
      </c>
      <c r="T336">
        <v>10</v>
      </c>
      <c r="U336">
        <v>20</v>
      </c>
      <c r="V336">
        <v>40</v>
      </c>
      <c r="W336">
        <v>40</v>
      </c>
      <c r="X336">
        <v>30</v>
      </c>
      <c r="Y336">
        <v>90</v>
      </c>
      <c r="Z336">
        <v>70</v>
      </c>
      <c r="AA336">
        <v>90</v>
      </c>
      <c r="AB336">
        <v>140</v>
      </c>
      <c r="AC336">
        <v>70</v>
      </c>
      <c r="AD336">
        <v>30</v>
      </c>
      <c r="AE336">
        <v>10</v>
      </c>
      <c r="AF336">
        <v>20</v>
      </c>
      <c r="AG336">
        <v>20</v>
      </c>
      <c r="AH336">
        <v>70</v>
      </c>
      <c r="AI336">
        <v>50</v>
      </c>
      <c r="AJ336">
        <v>70</v>
      </c>
      <c r="AK336">
        <v>70</v>
      </c>
      <c r="AL336">
        <v>140</v>
      </c>
      <c r="AM336">
        <v>210</v>
      </c>
      <c r="AN336">
        <v>210</v>
      </c>
      <c r="AO336">
        <v>90</v>
      </c>
      <c r="AP336">
        <v>40</v>
      </c>
      <c r="AQ336">
        <v>30</v>
      </c>
      <c r="AR336">
        <v>30</v>
      </c>
      <c r="AS336">
        <v>30</v>
      </c>
      <c r="AT336">
        <v>90</v>
      </c>
      <c r="AU336">
        <v>70</v>
      </c>
      <c r="AV336">
        <v>70</v>
      </c>
      <c r="AW336">
        <v>90</v>
      </c>
      <c r="AX336">
        <v>170</v>
      </c>
      <c r="AY336">
        <v>210</v>
      </c>
      <c r="AZ336">
        <v>260</v>
      </c>
      <c r="BA336">
        <v>170</v>
      </c>
      <c r="BB336">
        <v>50</v>
      </c>
      <c r="BC336">
        <v>50</v>
      </c>
      <c r="BD336">
        <v>40</v>
      </c>
      <c r="BE336">
        <v>70</v>
      </c>
      <c r="BF336">
        <v>140</v>
      </c>
      <c r="BG336">
        <v>140</v>
      </c>
      <c r="BH336">
        <v>140</v>
      </c>
      <c r="BI336" s="9">
        <f>AVERAGE(keyword_stats[[#This Row],[Searches: Apr 2015]:[Searches: Mar 2016]])</f>
        <v>37.5</v>
      </c>
      <c r="BJ336" s="9">
        <f>AVERAGE(keyword_stats[[#This Row],[Searches: Apr 2016]:[Searches: Mar 2017]])</f>
        <v>60.833333333333336</v>
      </c>
      <c r="BK336" s="9">
        <f>AVERAGE(keyword_stats[[#This Row],[Searches: Apr 2017]:[Searches: Mar 2018]])</f>
        <v>90</v>
      </c>
      <c r="BL336" s="9">
        <f>AVERAGE(keyword_stats[[#This Row],[Searches: Apr 2018]:[Searches: Mar 2019]])</f>
        <v>127.5</v>
      </c>
      <c r="BM336" s="9">
        <f>SUM(keyword_stats[[#This Row],[Searches: Apr 2018]:[Searches: Mar 2019]])</f>
        <v>1530</v>
      </c>
      <c r="BN336" s="9">
        <f>keyword_stats[[#This Row],[R1]]-keyword_stats[[#This Row],[R4]]</f>
        <v>90</v>
      </c>
      <c r="BO336" s="9" t="str">
        <f>INDEX('keyword-forecasts'!G:K,MATCH(keyword_stats[[#This Row],[Keyword]],'keyword-forecasts'!K:K,0),1)</f>
        <v>Czarny Kostium</v>
      </c>
    </row>
    <row r="337" spans="1:67" x14ac:dyDescent="0.25">
      <c r="A337" t="s">
        <v>447</v>
      </c>
      <c r="B337" t="s">
        <v>15</v>
      </c>
      <c r="D337" s="8">
        <v>40</v>
      </c>
      <c r="E337" t="s">
        <v>17</v>
      </c>
      <c r="F337">
        <v>100</v>
      </c>
      <c r="G337">
        <v>0.39</v>
      </c>
      <c r="H337">
        <v>1.55</v>
      </c>
      <c r="M337">
        <v>20</v>
      </c>
      <c r="N337">
        <v>10</v>
      </c>
      <c r="O337">
        <v>20</v>
      </c>
      <c r="P337">
        <v>30</v>
      </c>
      <c r="Q337">
        <v>20</v>
      </c>
      <c r="R337">
        <v>10</v>
      </c>
      <c r="S337">
        <v>10</v>
      </c>
      <c r="T337">
        <v>10</v>
      </c>
      <c r="U337">
        <v>10</v>
      </c>
      <c r="V337">
        <v>20</v>
      </c>
      <c r="W337">
        <v>30</v>
      </c>
      <c r="X337">
        <v>20</v>
      </c>
      <c r="Y337">
        <v>20</v>
      </c>
      <c r="Z337">
        <v>30</v>
      </c>
      <c r="AA337">
        <v>50</v>
      </c>
      <c r="AB337">
        <v>50</v>
      </c>
      <c r="AC337">
        <v>20</v>
      </c>
      <c r="AD337">
        <v>10</v>
      </c>
      <c r="AE337">
        <v>10</v>
      </c>
      <c r="AF337">
        <v>10</v>
      </c>
      <c r="AG337">
        <v>10</v>
      </c>
      <c r="AH337">
        <v>20</v>
      </c>
      <c r="AI337">
        <v>20</v>
      </c>
      <c r="AJ337">
        <v>20</v>
      </c>
      <c r="AK337">
        <v>30</v>
      </c>
      <c r="AL337">
        <v>40</v>
      </c>
      <c r="AM337">
        <v>70</v>
      </c>
      <c r="AN337">
        <v>70</v>
      </c>
      <c r="AO337">
        <v>50</v>
      </c>
      <c r="AP337">
        <v>10</v>
      </c>
      <c r="AQ337">
        <v>10</v>
      </c>
      <c r="AR337">
        <v>10</v>
      </c>
      <c r="AS337">
        <v>10</v>
      </c>
      <c r="AT337">
        <v>30</v>
      </c>
      <c r="AU337">
        <v>20</v>
      </c>
      <c r="AV337">
        <v>20</v>
      </c>
      <c r="AW337">
        <v>30</v>
      </c>
      <c r="AX337">
        <v>50</v>
      </c>
      <c r="AY337">
        <v>90</v>
      </c>
      <c r="AZ337">
        <v>90</v>
      </c>
      <c r="BA337">
        <v>40</v>
      </c>
      <c r="BB337">
        <v>10</v>
      </c>
      <c r="BC337">
        <v>10</v>
      </c>
      <c r="BD337">
        <v>20</v>
      </c>
      <c r="BE337">
        <v>20</v>
      </c>
      <c r="BF337">
        <v>50</v>
      </c>
      <c r="BG337">
        <v>50</v>
      </c>
      <c r="BH337">
        <v>40</v>
      </c>
      <c r="BI337" s="9">
        <f>AVERAGE(keyword_stats[[#This Row],[Searches: Apr 2015]:[Searches: Mar 2016]])</f>
        <v>17.5</v>
      </c>
      <c r="BJ337" s="9">
        <f>AVERAGE(keyword_stats[[#This Row],[Searches: Apr 2016]:[Searches: Mar 2017]])</f>
        <v>22.5</v>
      </c>
      <c r="BK337" s="9">
        <f>AVERAGE(keyword_stats[[#This Row],[Searches: Apr 2017]:[Searches: Mar 2018]])</f>
        <v>30.833333333333332</v>
      </c>
      <c r="BL337" s="9">
        <f>AVERAGE(keyword_stats[[#This Row],[Searches: Apr 2018]:[Searches: Mar 2019]])</f>
        <v>41.666666666666664</v>
      </c>
      <c r="BM337" s="9">
        <f>SUM(keyword_stats[[#This Row],[Searches: Apr 2018]:[Searches: Mar 2019]])</f>
        <v>500</v>
      </c>
      <c r="BN337" s="9">
        <f>keyword_stats[[#This Row],[R1]]-keyword_stats[[#This Row],[R4]]</f>
        <v>24.166666666666664</v>
      </c>
      <c r="BO337" s="9" t="str">
        <f>INDEX('keyword-forecasts'!G:K,MATCH(keyword_stats[[#This Row],[Keyword]],'keyword-forecasts'!K:K,0),1)</f>
        <v>Czarny Kostium</v>
      </c>
    </row>
    <row r="338" spans="1:67" x14ac:dyDescent="0.25">
      <c r="A338" t="s">
        <v>448</v>
      </c>
      <c r="B338" t="s">
        <v>15</v>
      </c>
      <c r="D338" s="8">
        <v>70</v>
      </c>
      <c r="E338" t="s">
        <v>17</v>
      </c>
      <c r="F338">
        <v>100</v>
      </c>
      <c r="G338">
        <v>0.39</v>
      </c>
      <c r="H338">
        <v>1.7</v>
      </c>
      <c r="M338">
        <v>10</v>
      </c>
      <c r="N338">
        <v>20</v>
      </c>
      <c r="O338">
        <v>20</v>
      </c>
      <c r="P338">
        <v>20</v>
      </c>
      <c r="Q338">
        <v>20</v>
      </c>
      <c r="R338">
        <v>10</v>
      </c>
      <c r="S338">
        <v>10</v>
      </c>
      <c r="T338">
        <v>10</v>
      </c>
      <c r="U338">
        <v>10</v>
      </c>
      <c r="V338">
        <v>10</v>
      </c>
      <c r="W338">
        <v>10</v>
      </c>
      <c r="X338">
        <v>10</v>
      </c>
      <c r="Y338">
        <v>10</v>
      </c>
      <c r="Z338">
        <v>30</v>
      </c>
      <c r="AA338">
        <v>30</v>
      </c>
      <c r="AB338">
        <v>40</v>
      </c>
      <c r="AC338">
        <v>40</v>
      </c>
      <c r="AD338">
        <v>10</v>
      </c>
      <c r="AE338">
        <v>10</v>
      </c>
      <c r="AF338">
        <v>20</v>
      </c>
      <c r="AG338">
        <v>20</v>
      </c>
      <c r="AH338">
        <v>20</v>
      </c>
      <c r="AI338">
        <v>30</v>
      </c>
      <c r="AJ338">
        <v>20</v>
      </c>
      <c r="AK338">
        <v>50</v>
      </c>
      <c r="AL338">
        <v>90</v>
      </c>
      <c r="AM338">
        <v>110</v>
      </c>
      <c r="AN338">
        <v>70</v>
      </c>
      <c r="AO338">
        <v>70</v>
      </c>
      <c r="AP338">
        <v>10</v>
      </c>
      <c r="AQ338">
        <v>10</v>
      </c>
      <c r="AR338">
        <v>20</v>
      </c>
      <c r="AS338">
        <v>20</v>
      </c>
      <c r="AT338">
        <v>40</v>
      </c>
      <c r="AU338">
        <v>40</v>
      </c>
      <c r="AV338">
        <v>50</v>
      </c>
      <c r="AW338">
        <v>50</v>
      </c>
      <c r="AX338">
        <v>110</v>
      </c>
      <c r="AY338">
        <v>140</v>
      </c>
      <c r="AZ338">
        <v>170</v>
      </c>
      <c r="BA338">
        <v>110</v>
      </c>
      <c r="BB338">
        <v>50</v>
      </c>
      <c r="BC338">
        <v>30</v>
      </c>
      <c r="BD338">
        <v>30</v>
      </c>
      <c r="BE338">
        <v>30</v>
      </c>
      <c r="BF338">
        <v>70</v>
      </c>
      <c r="BG338">
        <v>50</v>
      </c>
      <c r="BH338">
        <v>90</v>
      </c>
      <c r="BI338" s="9">
        <f>AVERAGE(keyword_stats[[#This Row],[Searches: Apr 2015]:[Searches: Mar 2016]])</f>
        <v>13.333333333333334</v>
      </c>
      <c r="BJ338" s="9">
        <f>AVERAGE(keyword_stats[[#This Row],[Searches: Apr 2016]:[Searches: Mar 2017]])</f>
        <v>23.333333333333332</v>
      </c>
      <c r="BK338" s="9">
        <f>AVERAGE(keyword_stats[[#This Row],[Searches: Apr 2017]:[Searches: Mar 2018]])</f>
        <v>48.333333333333336</v>
      </c>
      <c r="BL338" s="9">
        <f>AVERAGE(keyword_stats[[#This Row],[Searches: Apr 2018]:[Searches: Mar 2019]])</f>
        <v>77.5</v>
      </c>
      <c r="BM338" s="9">
        <f>SUM(keyword_stats[[#This Row],[Searches: Apr 2018]:[Searches: Mar 2019]])</f>
        <v>930</v>
      </c>
      <c r="BN338" s="9">
        <f>keyword_stats[[#This Row],[R1]]-keyword_stats[[#This Row],[R4]]</f>
        <v>64.166666666666671</v>
      </c>
      <c r="BO338" s="9" t="str">
        <f>INDEX('keyword-forecasts'!G:K,MATCH(keyword_stats[[#This Row],[Keyword]],'keyword-forecasts'!K:K,0),1)</f>
        <v>Czerwony</v>
      </c>
    </row>
    <row r="339" spans="1:67" x14ac:dyDescent="0.25">
      <c r="A339" t="s">
        <v>449</v>
      </c>
      <c r="B339" t="s">
        <v>15</v>
      </c>
      <c r="D339" s="8">
        <v>140</v>
      </c>
      <c r="E339" t="s">
        <v>17</v>
      </c>
      <c r="F339">
        <v>100</v>
      </c>
      <c r="G339">
        <v>0.45</v>
      </c>
      <c r="H339">
        <v>1.52</v>
      </c>
      <c r="M339">
        <v>30</v>
      </c>
      <c r="N339">
        <v>40</v>
      </c>
      <c r="O339">
        <v>50</v>
      </c>
      <c r="P339">
        <v>70</v>
      </c>
      <c r="Q339">
        <v>20</v>
      </c>
      <c r="R339">
        <v>10</v>
      </c>
      <c r="S339">
        <v>20</v>
      </c>
      <c r="T339">
        <v>10</v>
      </c>
      <c r="U339">
        <v>10</v>
      </c>
      <c r="V339">
        <v>30</v>
      </c>
      <c r="W339">
        <v>30</v>
      </c>
      <c r="X339">
        <v>20</v>
      </c>
      <c r="Y339">
        <v>50</v>
      </c>
      <c r="Z339">
        <v>70</v>
      </c>
      <c r="AA339">
        <v>110</v>
      </c>
      <c r="AB339">
        <v>90</v>
      </c>
      <c r="AC339">
        <v>30</v>
      </c>
      <c r="AD339">
        <v>20</v>
      </c>
      <c r="AE339">
        <v>10</v>
      </c>
      <c r="AF339">
        <v>40</v>
      </c>
      <c r="AG339">
        <v>20</v>
      </c>
      <c r="AH339">
        <v>50</v>
      </c>
      <c r="AI339">
        <v>30</v>
      </c>
      <c r="AJ339">
        <v>70</v>
      </c>
      <c r="AK339">
        <v>70</v>
      </c>
      <c r="AL339">
        <v>110</v>
      </c>
      <c r="AM339">
        <v>140</v>
      </c>
      <c r="AN339">
        <v>170</v>
      </c>
      <c r="AO339">
        <v>110</v>
      </c>
      <c r="AP339">
        <v>50</v>
      </c>
      <c r="AQ339">
        <v>40</v>
      </c>
      <c r="AR339">
        <v>40</v>
      </c>
      <c r="AS339">
        <v>30</v>
      </c>
      <c r="AT339">
        <v>90</v>
      </c>
      <c r="AU339">
        <v>70</v>
      </c>
      <c r="AV339">
        <v>90</v>
      </c>
      <c r="AW339">
        <v>110</v>
      </c>
      <c r="AX339">
        <v>170</v>
      </c>
      <c r="AY339">
        <v>260</v>
      </c>
      <c r="AZ339">
        <v>260</v>
      </c>
      <c r="BA339">
        <v>170</v>
      </c>
      <c r="BB339">
        <v>40</v>
      </c>
      <c r="BC339">
        <v>40</v>
      </c>
      <c r="BD339">
        <v>50</v>
      </c>
      <c r="BE339">
        <v>110</v>
      </c>
      <c r="BF339">
        <v>140</v>
      </c>
      <c r="BG339">
        <v>170</v>
      </c>
      <c r="BH339">
        <v>210</v>
      </c>
      <c r="BI339" s="9">
        <f>AVERAGE(keyword_stats[[#This Row],[Searches: Apr 2015]:[Searches: Mar 2016]])</f>
        <v>28.333333333333332</v>
      </c>
      <c r="BJ339" s="9">
        <f>AVERAGE(keyword_stats[[#This Row],[Searches: Apr 2016]:[Searches: Mar 2017]])</f>
        <v>49.166666666666664</v>
      </c>
      <c r="BK339" s="9">
        <f>AVERAGE(keyword_stats[[#This Row],[Searches: Apr 2017]:[Searches: Mar 2018]])</f>
        <v>84.166666666666671</v>
      </c>
      <c r="BL339" s="9">
        <f>AVERAGE(keyword_stats[[#This Row],[Searches: Apr 2018]:[Searches: Mar 2019]])</f>
        <v>144.16666666666666</v>
      </c>
      <c r="BM339" s="9">
        <f>SUM(keyword_stats[[#This Row],[Searches: Apr 2018]:[Searches: Mar 2019]])</f>
        <v>1730</v>
      </c>
      <c r="BN339" s="9">
        <f>keyword_stats[[#This Row],[R1]]-keyword_stats[[#This Row],[R4]]</f>
        <v>115.83333333333333</v>
      </c>
      <c r="BO339" s="9" t="str">
        <f>INDEX('keyword-forecasts'!G:K,MATCH(keyword_stats[[#This Row],[Keyword]],'keyword-forecasts'!K:K,0),1)</f>
        <v>Damski Kostium</v>
      </c>
    </row>
    <row r="340" spans="1:67" x14ac:dyDescent="0.25">
      <c r="A340" t="s">
        <v>450</v>
      </c>
      <c r="B340" t="s">
        <v>15</v>
      </c>
      <c r="D340" s="8">
        <v>320</v>
      </c>
      <c r="E340" t="s">
        <v>17</v>
      </c>
      <c r="F340">
        <v>100</v>
      </c>
      <c r="G340">
        <v>0.52</v>
      </c>
      <c r="H340">
        <v>2.86</v>
      </c>
      <c r="M340">
        <v>140</v>
      </c>
      <c r="N340">
        <v>140</v>
      </c>
      <c r="O340">
        <v>210</v>
      </c>
      <c r="P340">
        <v>260</v>
      </c>
      <c r="Q340">
        <v>140</v>
      </c>
      <c r="R340">
        <v>70</v>
      </c>
      <c r="S340">
        <v>50</v>
      </c>
      <c r="T340">
        <v>90</v>
      </c>
      <c r="U340">
        <v>90</v>
      </c>
      <c r="V340">
        <v>110</v>
      </c>
      <c r="W340">
        <v>140</v>
      </c>
      <c r="X340">
        <v>140</v>
      </c>
      <c r="Y340">
        <v>210</v>
      </c>
      <c r="Z340">
        <v>260</v>
      </c>
      <c r="AA340">
        <v>260</v>
      </c>
      <c r="AB340">
        <v>210</v>
      </c>
      <c r="AC340">
        <v>110</v>
      </c>
      <c r="AD340">
        <v>140</v>
      </c>
      <c r="AE340">
        <v>90</v>
      </c>
      <c r="AF340">
        <v>90</v>
      </c>
      <c r="AG340">
        <v>90</v>
      </c>
      <c r="AH340">
        <v>170</v>
      </c>
      <c r="AI340">
        <v>210</v>
      </c>
      <c r="AJ340">
        <v>210</v>
      </c>
      <c r="AK340">
        <v>170</v>
      </c>
      <c r="AL340">
        <v>260</v>
      </c>
      <c r="AM340">
        <v>320</v>
      </c>
      <c r="AN340">
        <v>390</v>
      </c>
      <c r="AO340">
        <v>260</v>
      </c>
      <c r="AP340">
        <v>90</v>
      </c>
      <c r="AQ340">
        <v>110</v>
      </c>
      <c r="AR340">
        <v>110</v>
      </c>
      <c r="AS340">
        <v>110</v>
      </c>
      <c r="AT340">
        <v>210</v>
      </c>
      <c r="AU340">
        <v>210</v>
      </c>
      <c r="AV340">
        <v>260</v>
      </c>
      <c r="AW340">
        <v>320</v>
      </c>
      <c r="AX340">
        <v>480</v>
      </c>
      <c r="AY340">
        <v>590</v>
      </c>
      <c r="AZ340">
        <v>590</v>
      </c>
      <c r="BA340">
        <v>320</v>
      </c>
      <c r="BB340">
        <v>170</v>
      </c>
      <c r="BC340">
        <v>110</v>
      </c>
      <c r="BD340">
        <v>170</v>
      </c>
      <c r="BE340">
        <v>210</v>
      </c>
      <c r="BF340">
        <v>480</v>
      </c>
      <c r="BG340">
        <v>320</v>
      </c>
      <c r="BH340">
        <v>390</v>
      </c>
      <c r="BI340" s="9">
        <f>AVERAGE(keyword_stats[[#This Row],[Searches: Apr 2015]:[Searches: Mar 2016]])</f>
        <v>131.66666666666666</v>
      </c>
      <c r="BJ340" s="9">
        <f>AVERAGE(keyword_stats[[#This Row],[Searches: Apr 2016]:[Searches: Mar 2017]])</f>
        <v>170.83333333333334</v>
      </c>
      <c r="BK340" s="9">
        <f>AVERAGE(keyword_stats[[#This Row],[Searches: Apr 2017]:[Searches: Mar 2018]])</f>
        <v>208.33333333333334</v>
      </c>
      <c r="BL340" s="9">
        <f>AVERAGE(keyword_stats[[#This Row],[Searches: Apr 2018]:[Searches: Mar 2019]])</f>
        <v>345.83333333333331</v>
      </c>
      <c r="BM340" s="9">
        <f>SUM(keyword_stats[[#This Row],[Searches: Apr 2018]:[Searches: Mar 2019]])</f>
        <v>4150</v>
      </c>
      <c r="BN340" s="9">
        <f>keyword_stats[[#This Row],[R1]]-keyword_stats[[#This Row],[R4]]</f>
        <v>214.16666666666666</v>
      </c>
      <c r="BO340" s="9" t="str">
        <f>INDEX('keyword-forecasts'!G:K,MATCH(keyword_stats[[#This Row],[Keyword]],'keyword-forecasts'!K:K,0),1)</f>
        <v>Kostium Kąpielowy</v>
      </c>
    </row>
    <row r="341" spans="1:67" x14ac:dyDescent="0.25">
      <c r="A341" t="s">
        <v>451</v>
      </c>
      <c r="B341" t="s">
        <v>15</v>
      </c>
      <c r="D341" s="8">
        <v>110</v>
      </c>
      <c r="E341" t="s">
        <v>17</v>
      </c>
      <c r="F341">
        <v>100</v>
      </c>
      <c r="G341">
        <v>0.2</v>
      </c>
      <c r="H341">
        <v>1.86</v>
      </c>
      <c r="M341">
        <v>50</v>
      </c>
      <c r="N341">
        <v>70</v>
      </c>
      <c r="O341">
        <v>50</v>
      </c>
      <c r="P341">
        <v>50</v>
      </c>
      <c r="Q341">
        <v>20</v>
      </c>
      <c r="R341">
        <v>20</v>
      </c>
      <c r="S341">
        <v>20</v>
      </c>
      <c r="T341">
        <v>20</v>
      </c>
      <c r="U341">
        <v>30</v>
      </c>
      <c r="V341">
        <v>40</v>
      </c>
      <c r="W341">
        <v>70</v>
      </c>
      <c r="X341">
        <v>50</v>
      </c>
      <c r="Y341">
        <v>50</v>
      </c>
      <c r="Z341">
        <v>70</v>
      </c>
      <c r="AA341">
        <v>90</v>
      </c>
      <c r="AB341">
        <v>70</v>
      </c>
      <c r="AC341">
        <v>40</v>
      </c>
      <c r="AD341">
        <v>30</v>
      </c>
      <c r="AE341">
        <v>30</v>
      </c>
      <c r="AF341">
        <v>30</v>
      </c>
      <c r="AG341">
        <v>40</v>
      </c>
      <c r="AH341">
        <v>70</v>
      </c>
      <c r="AI341">
        <v>90</v>
      </c>
      <c r="AJ341">
        <v>110</v>
      </c>
      <c r="AK341">
        <v>140</v>
      </c>
      <c r="AL341">
        <v>170</v>
      </c>
      <c r="AM341">
        <v>140</v>
      </c>
      <c r="AN341">
        <v>140</v>
      </c>
      <c r="AO341">
        <v>140</v>
      </c>
      <c r="AP341">
        <v>50</v>
      </c>
      <c r="AQ341">
        <v>50</v>
      </c>
      <c r="AR341">
        <v>70</v>
      </c>
      <c r="AS341">
        <v>50</v>
      </c>
      <c r="AT341">
        <v>210</v>
      </c>
      <c r="AU341">
        <v>170</v>
      </c>
      <c r="AV341">
        <v>110</v>
      </c>
      <c r="AW341">
        <v>210</v>
      </c>
      <c r="AX341">
        <v>140</v>
      </c>
      <c r="AY341">
        <v>140</v>
      </c>
      <c r="AZ341">
        <v>170</v>
      </c>
      <c r="BA341">
        <v>140</v>
      </c>
      <c r="BB341">
        <v>40</v>
      </c>
      <c r="BC341">
        <v>50</v>
      </c>
      <c r="BD341">
        <v>70</v>
      </c>
      <c r="BE341">
        <v>50</v>
      </c>
      <c r="BF341">
        <v>110</v>
      </c>
      <c r="BG341">
        <v>140</v>
      </c>
      <c r="BH341">
        <v>170</v>
      </c>
      <c r="BI341" s="9">
        <f>AVERAGE(keyword_stats[[#This Row],[Searches: Apr 2015]:[Searches: Mar 2016]])</f>
        <v>40.833333333333336</v>
      </c>
      <c r="BJ341" s="9">
        <f>AVERAGE(keyword_stats[[#This Row],[Searches: Apr 2016]:[Searches: Mar 2017]])</f>
        <v>60</v>
      </c>
      <c r="BK341" s="9">
        <f>AVERAGE(keyword_stats[[#This Row],[Searches: Apr 2017]:[Searches: Mar 2018]])</f>
        <v>120</v>
      </c>
      <c r="BL341" s="9">
        <f>AVERAGE(keyword_stats[[#This Row],[Searches: Apr 2018]:[Searches: Mar 2019]])</f>
        <v>119.16666666666667</v>
      </c>
      <c r="BM341" s="9">
        <f>SUM(keyword_stats[[#This Row],[Searches: Apr 2018]:[Searches: Mar 2019]])</f>
        <v>1430</v>
      </c>
      <c r="BN341" s="9">
        <f>keyword_stats[[#This Row],[R1]]-keyword_stats[[#This Row],[R4]]</f>
        <v>78.333333333333343</v>
      </c>
      <c r="BO341" s="9" t="str">
        <f>INDEX('keyword-forecasts'!G:K,MATCH(keyword_stats[[#This Row],[Keyword]],'keyword-forecasts'!K:K,0),1)</f>
        <v>Kostium Kąpielowy</v>
      </c>
    </row>
    <row r="342" spans="1:67" x14ac:dyDescent="0.25">
      <c r="A342" t="s">
        <v>452</v>
      </c>
      <c r="B342" t="s">
        <v>15</v>
      </c>
      <c r="D342" s="8">
        <v>320</v>
      </c>
      <c r="E342" t="s">
        <v>17</v>
      </c>
      <c r="F342">
        <v>100</v>
      </c>
      <c r="G342">
        <v>1.17</v>
      </c>
      <c r="H342">
        <v>8.02</v>
      </c>
      <c r="M342">
        <v>170</v>
      </c>
      <c r="N342">
        <v>210</v>
      </c>
      <c r="O342">
        <v>480</v>
      </c>
      <c r="P342">
        <v>480</v>
      </c>
      <c r="Q342">
        <v>170</v>
      </c>
      <c r="R342">
        <v>50</v>
      </c>
      <c r="S342">
        <v>30</v>
      </c>
      <c r="T342">
        <v>40</v>
      </c>
      <c r="U342">
        <v>30</v>
      </c>
      <c r="V342">
        <v>70</v>
      </c>
      <c r="W342">
        <v>140</v>
      </c>
      <c r="X342">
        <v>170</v>
      </c>
      <c r="Y342">
        <v>210</v>
      </c>
      <c r="Z342">
        <v>390</v>
      </c>
      <c r="AA342">
        <v>590</v>
      </c>
      <c r="AB342">
        <v>480</v>
      </c>
      <c r="AC342">
        <v>210</v>
      </c>
      <c r="AD342">
        <v>50</v>
      </c>
      <c r="AE342">
        <v>40</v>
      </c>
      <c r="AF342">
        <v>40</v>
      </c>
      <c r="AG342">
        <v>30</v>
      </c>
      <c r="AH342">
        <v>70</v>
      </c>
      <c r="AI342">
        <v>110</v>
      </c>
      <c r="AJ342">
        <v>110</v>
      </c>
      <c r="AK342">
        <v>140</v>
      </c>
      <c r="AL342">
        <v>210</v>
      </c>
      <c r="AM342">
        <v>390</v>
      </c>
      <c r="AN342">
        <v>390</v>
      </c>
      <c r="AO342">
        <v>210</v>
      </c>
      <c r="AP342">
        <v>50</v>
      </c>
      <c r="AQ342">
        <v>50</v>
      </c>
      <c r="AR342">
        <v>50</v>
      </c>
      <c r="AS342">
        <v>50</v>
      </c>
      <c r="AT342">
        <v>90</v>
      </c>
      <c r="AU342">
        <v>110</v>
      </c>
      <c r="AV342">
        <v>170</v>
      </c>
      <c r="AW342">
        <v>260</v>
      </c>
      <c r="AX342">
        <v>590</v>
      </c>
      <c r="AY342">
        <v>720</v>
      </c>
      <c r="AZ342">
        <v>880</v>
      </c>
      <c r="BA342">
        <v>390</v>
      </c>
      <c r="BB342">
        <v>70</v>
      </c>
      <c r="BC342">
        <v>70</v>
      </c>
      <c r="BD342">
        <v>50</v>
      </c>
      <c r="BE342">
        <v>90</v>
      </c>
      <c r="BF342">
        <v>210</v>
      </c>
      <c r="BG342">
        <v>260</v>
      </c>
      <c r="BH342">
        <v>260</v>
      </c>
      <c r="BI342" s="9">
        <f>AVERAGE(keyword_stats[[#This Row],[Searches: Apr 2015]:[Searches: Mar 2016]])</f>
        <v>170</v>
      </c>
      <c r="BJ342" s="9">
        <f>AVERAGE(keyword_stats[[#This Row],[Searches: Apr 2016]:[Searches: Mar 2017]])</f>
        <v>194.16666666666666</v>
      </c>
      <c r="BK342" s="9">
        <f>AVERAGE(keyword_stats[[#This Row],[Searches: Apr 2017]:[Searches: Mar 2018]])</f>
        <v>159.16666666666666</v>
      </c>
      <c r="BL342" s="9">
        <f>AVERAGE(keyword_stats[[#This Row],[Searches: Apr 2018]:[Searches: Mar 2019]])</f>
        <v>320.83333333333331</v>
      </c>
      <c r="BM342" s="9">
        <f>SUM(keyword_stats[[#This Row],[Searches: Apr 2018]:[Searches: Mar 2019]])</f>
        <v>3850</v>
      </c>
      <c r="BN342" s="9">
        <f>keyword_stats[[#This Row],[R1]]-keyword_stats[[#This Row],[R4]]</f>
        <v>150.83333333333331</v>
      </c>
      <c r="BO342" s="9" t="str">
        <f>INDEX('keyword-forecasts'!G:K,MATCH(keyword_stats[[#This Row],[Keyword]],'keyword-forecasts'!K:K,0),1)</f>
        <v>Puszystych</v>
      </c>
    </row>
    <row r="343" spans="1:67" x14ac:dyDescent="0.25">
      <c r="A343" t="s">
        <v>453</v>
      </c>
      <c r="B343" t="s">
        <v>15</v>
      </c>
      <c r="D343" s="8">
        <v>90</v>
      </c>
      <c r="E343" t="s">
        <v>17</v>
      </c>
      <c r="F343">
        <v>100</v>
      </c>
      <c r="G343">
        <v>0.26</v>
      </c>
      <c r="H343">
        <v>1.96</v>
      </c>
      <c r="M343">
        <v>70</v>
      </c>
      <c r="N343">
        <v>90</v>
      </c>
      <c r="O343">
        <v>210</v>
      </c>
      <c r="P343">
        <v>140</v>
      </c>
      <c r="Q343">
        <v>90</v>
      </c>
      <c r="R343">
        <v>10</v>
      </c>
      <c r="S343">
        <v>10</v>
      </c>
      <c r="T343">
        <v>10</v>
      </c>
      <c r="U343">
        <v>10</v>
      </c>
      <c r="V343">
        <v>30</v>
      </c>
      <c r="W343">
        <v>20</v>
      </c>
      <c r="X343">
        <v>40</v>
      </c>
      <c r="Y343">
        <v>50</v>
      </c>
      <c r="Z343">
        <v>70</v>
      </c>
      <c r="AA343">
        <v>140</v>
      </c>
      <c r="AB343">
        <v>140</v>
      </c>
      <c r="AC343">
        <v>50</v>
      </c>
      <c r="AD343">
        <v>10</v>
      </c>
      <c r="AE343">
        <v>20</v>
      </c>
      <c r="AF343">
        <v>10</v>
      </c>
      <c r="AG343">
        <v>20</v>
      </c>
      <c r="AH343">
        <v>30</v>
      </c>
      <c r="AI343">
        <v>30</v>
      </c>
      <c r="AJ343">
        <v>50</v>
      </c>
      <c r="AK343">
        <v>70</v>
      </c>
      <c r="AL343">
        <v>90</v>
      </c>
      <c r="AM343">
        <v>170</v>
      </c>
      <c r="AN343">
        <v>170</v>
      </c>
      <c r="AO343">
        <v>90</v>
      </c>
      <c r="AP343">
        <v>20</v>
      </c>
      <c r="AQ343">
        <v>10</v>
      </c>
      <c r="AR343">
        <v>20</v>
      </c>
      <c r="AS343">
        <v>10</v>
      </c>
      <c r="AT343">
        <v>50</v>
      </c>
      <c r="AU343">
        <v>70</v>
      </c>
      <c r="AV343">
        <v>50</v>
      </c>
      <c r="AW343">
        <v>70</v>
      </c>
      <c r="AX343">
        <v>210</v>
      </c>
      <c r="AY343">
        <v>170</v>
      </c>
      <c r="AZ343">
        <v>210</v>
      </c>
      <c r="BA343">
        <v>140</v>
      </c>
      <c r="BB343">
        <v>30</v>
      </c>
      <c r="BC343">
        <v>30</v>
      </c>
      <c r="BD343">
        <v>20</v>
      </c>
      <c r="BE343">
        <v>20</v>
      </c>
      <c r="BF343">
        <v>50</v>
      </c>
      <c r="BG343">
        <v>50</v>
      </c>
      <c r="BH343">
        <v>50</v>
      </c>
      <c r="BI343" s="9">
        <f>AVERAGE(keyword_stats[[#This Row],[Searches: Apr 2015]:[Searches: Mar 2016]])</f>
        <v>60.833333333333336</v>
      </c>
      <c r="BJ343" s="9">
        <f>AVERAGE(keyword_stats[[#This Row],[Searches: Apr 2016]:[Searches: Mar 2017]])</f>
        <v>51.666666666666664</v>
      </c>
      <c r="BK343" s="9">
        <f>AVERAGE(keyword_stats[[#This Row],[Searches: Apr 2017]:[Searches: Mar 2018]])</f>
        <v>68.333333333333329</v>
      </c>
      <c r="BL343" s="9">
        <f>AVERAGE(keyword_stats[[#This Row],[Searches: Apr 2018]:[Searches: Mar 2019]])</f>
        <v>87.5</v>
      </c>
      <c r="BM343" s="9">
        <f>SUM(keyword_stats[[#This Row],[Searches: Apr 2018]:[Searches: Mar 2019]])</f>
        <v>1050</v>
      </c>
      <c r="BN343" s="9">
        <f>keyword_stats[[#This Row],[R1]]-keyword_stats[[#This Row],[R4]]</f>
        <v>26.666666666666664</v>
      </c>
      <c r="BO343" s="9" t="str">
        <f>INDEX('keyword-forecasts'!G:K,MATCH(keyword_stats[[#This Row],[Keyword]],'keyword-forecasts'!K:K,0),1)</f>
        <v>Duży Biust</v>
      </c>
    </row>
    <row r="344" spans="1:67" x14ac:dyDescent="0.25">
      <c r="A344" t="s">
        <v>454</v>
      </c>
      <c r="B344" t="s">
        <v>15</v>
      </c>
      <c r="D344" s="8">
        <v>10</v>
      </c>
      <c r="E344" t="s">
        <v>17</v>
      </c>
      <c r="F344">
        <v>100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10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10</v>
      </c>
      <c r="AB344">
        <v>10</v>
      </c>
      <c r="AC344">
        <v>30</v>
      </c>
      <c r="AD344">
        <v>40</v>
      </c>
      <c r="AE344">
        <v>30</v>
      </c>
      <c r="AF344">
        <v>30</v>
      </c>
      <c r="AG344">
        <v>30</v>
      </c>
      <c r="AH344">
        <v>40</v>
      </c>
      <c r="AI344">
        <v>40</v>
      </c>
      <c r="AJ344">
        <v>40</v>
      </c>
      <c r="AK344">
        <v>50</v>
      </c>
      <c r="AL344">
        <v>40</v>
      </c>
      <c r="AM344">
        <v>30</v>
      </c>
      <c r="AN344">
        <v>40</v>
      </c>
      <c r="AO344">
        <v>30</v>
      </c>
      <c r="AP344">
        <v>10</v>
      </c>
      <c r="AQ344">
        <v>10</v>
      </c>
      <c r="AR344">
        <v>10</v>
      </c>
      <c r="AS344">
        <v>0</v>
      </c>
      <c r="AT344">
        <v>10</v>
      </c>
      <c r="AU344">
        <v>10</v>
      </c>
      <c r="AV344">
        <v>10</v>
      </c>
      <c r="AW344">
        <v>10</v>
      </c>
      <c r="AX344">
        <v>10</v>
      </c>
      <c r="AY344">
        <v>10</v>
      </c>
      <c r="AZ344">
        <v>10</v>
      </c>
      <c r="BA344">
        <v>10</v>
      </c>
      <c r="BB344">
        <v>10</v>
      </c>
      <c r="BC344">
        <v>10</v>
      </c>
      <c r="BD344">
        <v>0</v>
      </c>
      <c r="BE344">
        <v>0</v>
      </c>
      <c r="BF344">
        <v>10</v>
      </c>
      <c r="BG344">
        <v>10</v>
      </c>
      <c r="BH344">
        <v>20</v>
      </c>
      <c r="BI344" s="9">
        <f>AVERAGE(keyword_stats[[#This Row],[Searches: Apr 2015]:[Searches: Mar 2016]])</f>
        <v>0.83333333333333337</v>
      </c>
      <c r="BJ344" s="9">
        <f>AVERAGE(keyword_stats[[#This Row],[Searches: Apr 2016]:[Searches: Mar 2017]])</f>
        <v>25</v>
      </c>
      <c r="BK344" s="9">
        <f>AVERAGE(keyword_stats[[#This Row],[Searches: Apr 2017]:[Searches: Mar 2018]])</f>
        <v>20.833333333333332</v>
      </c>
      <c r="BL344" s="9">
        <f>AVERAGE(keyword_stats[[#This Row],[Searches: Apr 2018]:[Searches: Mar 2019]])</f>
        <v>9.1666666666666661</v>
      </c>
      <c r="BM344" s="9">
        <f>SUM(keyword_stats[[#This Row],[Searches: Apr 2018]:[Searches: Mar 2019]])</f>
        <v>110</v>
      </c>
      <c r="BN344" s="9">
        <f>keyword_stats[[#This Row],[R1]]-keyword_stats[[#This Row],[R4]]</f>
        <v>8.3333333333333321</v>
      </c>
      <c r="BO344" s="9" t="str">
        <f>INDEX('keyword-forecasts'!G:K,MATCH(keyword_stats[[#This Row],[Keyword]],'keyword-forecasts'!K:K,0),1)</f>
        <v>Dwuczęściowy Kostium</v>
      </c>
    </row>
    <row r="345" spans="1:67" x14ac:dyDescent="0.25">
      <c r="A345" t="s">
        <v>455</v>
      </c>
      <c r="B345" t="s">
        <v>15</v>
      </c>
      <c r="D345" s="8">
        <v>1600</v>
      </c>
      <c r="E345" t="s">
        <v>17</v>
      </c>
      <c r="F345">
        <v>100</v>
      </c>
      <c r="G345">
        <v>0.39</v>
      </c>
      <c r="H345">
        <v>1.43</v>
      </c>
      <c r="M345">
        <v>320</v>
      </c>
      <c r="N345">
        <v>480</v>
      </c>
      <c r="O345">
        <v>590</v>
      </c>
      <c r="P345">
        <v>480</v>
      </c>
      <c r="Q345">
        <v>720</v>
      </c>
      <c r="R345">
        <v>210</v>
      </c>
      <c r="S345">
        <v>210</v>
      </c>
      <c r="T345">
        <v>210</v>
      </c>
      <c r="U345">
        <v>110</v>
      </c>
      <c r="V345">
        <v>260</v>
      </c>
      <c r="W345">
        <v>480</v>
      </c>
      <c r="X345">
        <v>590</v>
      </c>
      <c r="Y345">
        <v>1000</v>
      </c>
      <c r="Z345">
        <v>1600</v>
      </c>
      <c r="AA345">
        <v>1300</v>
      </c>
      <c r="AB345">
        <v>880</v>
      </c>
      <c r="AC345">
        <v>720</v>
      </c>
      <c r="AD345">
        <v>590</v>
      </c>
      <c r="AE345">
        <v>390</v>
      </c>
      <c r="AF345">
        <v>390</v>
      </c>
      <c r="AG345">
        <v>590</v>
      </c>
      <c r="AH345">
        <v>1900</v>
      </c>
      <c r="AI345">
        <v>1600</v>
      </c>
      <c r="AJ345">
        <v>1900</v>
      </c>
      <c r="AK345">
        <v>2400</v>
      </c>
      <c r="AL345">
        <v>5400</v>
      </c>
      <c r="AM345">
        <v>8100</v>
      </c>
      <c r="AN345">
        <v>6600</v>
      </c>
      <c r="AO345">
        <v>3600</v>
      </c>
      <c r="AP345">
        <v>880</v>
      </c>
      <c r="AQ345">
        <v>880</v>
      </c>
      <c r="AR345">
        <v>1000</v>
      </c>
      <c r="AS345">
        <v>1000</v>
      </c>
      <c r="AT345">
        <v>2900</v>
      </c>
      <c r="AU345">
        <v>2900</v>
      </c>
      <c r="AV345">
        <v>1300</v>
      </c>
      <c r="AW345">
        <v>1600</v>
      </c>
      <c r="AX345">
        <v>2400</v>
      </c>
      <c r="AY345">
        <v>3600</v>
      </c>
      <c r="AZ345">
        <v>3600</v>
      </c>
      <c r="BA345">
        <v>3600</v>
      </c>
      <c r="BB345">
        <v>480</v>
      </c>
      <c r="BC345">
        <v>390</v>
      </c>
      <c r="BD345">
        <v>590</v>
      </c>
      <c r="BE345">
        <v>720</v>
      </c>
      <c r="BF345">
        <v>1300</v>
      </c>
      <c r="BG345">
        <v>1000</v>
      </c>
      <c r="BH345">
        <v>1300</v>
      </c>
      <c r="BI345" s="9">
        <f>AVERAGE(keyword_stats[[#This Row],[Searches: Apr 2015]:[Searches: Mar 2016]])</f>
        <v>388.33333333333331</v>
      </c>
      <c r="BJ345" s="9">
        <f>AVERAGE(keyword_stats[[#This Row],[Searches: Apr 2016]:[Searches: Mar 2017]])</f>
        <v>1071.6666666666667</v>
      </c>
      <c r="BK345" s="9">
        <f>AVERAGE(keyword_stats[[#This Row],[Searches: Apr 2017]:[Searches: Mar 2018]])</f>
        <v>3080</v>
      </c>
      <c r="BL345" s="9">
        <f>AVERAGE(keyword_stats[[#This Row],[Searches: Apr 2018]:[Searches: Mar 2019]])</f>
        <v>1715</v>
      </c>
      <c r="BM345" s="9">
        <f>SUM(keyword_stats[[#This Row],[Searches: Apr 2018]:[Searches: Mar 2019]])</f>
        <v>20580</v>
      </c>
      <c r="BN345" s="9">
        <f>keyword_stats[[#This Row],[R1]]-keyword_stats[[#This Row],[R4]]</f>
        <v>1326.6666666666667</v>
      </c>
      <c r="BO345" s="9" t="str">
        <f>INDEX('keyword-forecasts'!G:K,MATCH(keyword_stats[[#This Row],[Keyword]],'keyword-forecasts'!K:K,0),1)</f>
        <v>Dwuczęściowy Kostium</v>
      </c>
    </row>
    <row r="346" spans="1:67" x14ac:dyDescent="0.25">
      <c r="A346" t="s">
        <v>456</v>
      </c>
      <c r="B346" t="s">
        <v>15</v>
      </c>
      <c r="D346" s="8">
        <v>10</v>
      </c>
      <c r="E346" t="s">
        <v>18</v>
      </c>
      <c r="F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30</v>
      </c>
      <c r="Z346">
        <v>40</v>
      </c>
      <c r="AA346">
        <v>70</v>
      </c>
      <c r="AB346">
        <v>90</v>
      </c>
      <c r="AC346">
        <v>20</v>
      </c>
      <c r="AD346">
        <v>20</v>
      </c>
      <c r="AE346">
        <v>10</v>
      </c>
      <c r="AF346">
        <v>20</v>
      </c>
      <c r="AG346">
        <v>10</v>
      </c>
      <c r="AH346">
        <v>10</v>
      </c>
      <c r="AI346">
        <v>10</v>
      </c>
      <c r="AJ346">
        <v>0</v>
      </c>
      <c r="AK346">
        <v>10</v>
      </c>
      <c r="AL346">
        <v>10</v>
      </c>
      <c r="AM346">
        <v>10</v>
      </c>
      <c r="AN346">
        <v>10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10</v>
      </c>
      <c r="BC346">
        <v>10</v>
      </c>
      <c r="BD346">
        <v>0</v>
      </c>
      <c r="BE346">
        <v>10</v>
      </c>
      <c r="BF346">
        <v>0</v>
      </c>
      <c r="BG346">
        <v>0</v>
      </c>
      <c r="BH346">
        <v>10</v>
      </c>
      <c r="BI346" s="9">
        <f>AVERAGE(keyword_stats[[#This Row],[Searches: Apr 2015]:[Searches: Mar 2016]])</f>
        <v>0</v>
      </c>
      <c r="BJ346" s="9">
        <f>AVERAGE(keyword_stats[[#This Row],[Searches: Apr 2016]:[Searches: Mar 2017]])</f>
        <v>27.5</v>
      </c>
      <c r="BK346" s="9">
        <f>AVERAGE(keyword_stats[[#This Row],[Searches: Apr 2017]:[Searches: Mar 2018]])</f>
        <v>3.3333333333333335</v>
      </c>
      <c r="BL346" s="9">
        <f>AVERAGE(keyword_stats[[#This Row],[Searches: Apr 2018]:[Searches: Mar 2019]])</f>
        <v>3.3333333333333335</v>
      </c>
      <c r="BM346" s="9">
        <f>SUM(keyword_stats[[#This Row],[Searches: Apr 2018]:[Searches: Mar 2019]])</f>
        <v>40</v>
      </c>
      <c r="BN346" s="9">
        <f>keyword_stats[[#This Row],[R1]]-keyword_stats[[#This Row],[R4]]</f>
        <v>3.3333333333333335</v>
      </c>
      <c r="BO346" s="9" t="str">
        <f>INDEX('keyword-forecasts'!G:K,MATCH(keyword_stats[[#This Row],[Keyword]],'keyword-forecasts'!K:K,0),1)</f>
        <v>Dwuczęściowy Kostium</v>
      </c>
    </row>
    <row r="347" spans="1:67" x14ac:dyDescent="0.25">
      <c r="A347" t="s">
        <v>457</v>
      </c>
      <c r="B347" t="s">
        <v>15</v>
      </c>
      <c r="D347" s="8">
        <v>50</v>
      </c>
      <c r="E347" t="s">
        <v>17</v>
      </c>
      <c r="F347">
        <v>100</v>
      </c>
      <c r="G347">
        <v>0.39</v>
      </c>
      <c r="H347">
        <v>0.79</v>
      </c>
      <c r="M347">
        <v>10</v>
      </c>
      <c r="N347">
        <v>10</v>
      </c>
      <c r="O347">
        <v>10</v>
      </c>
      <c r="P347">
        <v>20</v>
      </c>
      <c r="Q347">
        <v>10</v>
      </c>
      <c r="R347">
        <v>10</v>
      </c>
      <c r="S347">
        <v>10</v>
      </c>
      <c r="T347">
        <v>10</v>
      </c>
      <c r="U347">
        <v>10</v>
      </c>
      <c r="V347">
        <v>10</v>
      </c>
      <c r="W347">
        <v>10</v>
      </c>
      <c r="X347">
        <v>10</v>
      </c>
      <c r="Y347">
        <v>30</v>
      </c>
      <c r="Z347">
        <v>20</v>
      </c>
      <c r="AA347">
        <v>20</v>
      </c>
      <c r="AB347">
        <v>30</v>
      </c>
      <c r="AC347">
        <v>20</v>
      </c>
      <c r="AD347">
        <v>10</v>
      </c>
      <c r="AE347">
        <v>10</v>
      </c>
      <c r="AF347">
        <v>10</v>
      </c>
      <c r="AG347">
        <v>10</v>
      </c>
      <c r="AH347">
        <v>20</v>
      </c>
      <c r="AI347">
        <v>20</v>
      </c>
      <c r="AJ347">
        <v>30</v>
      </c>
      <c r="AK347">
        <v>50</v>
      </c>
      <c r="AL347">
        <v>70</v>
      </c>
      <c r="AM347">
        <v>110</v>
      </c>
      <c r="AN347">
        <v>110</v>
      </c>
      <c r="AO347">
        <v>110</v>
      </c>
      <c r="AP347">
        <v>30</v>
      </c>
      <c r="AQ347">
        <v>30</v>
      </c>
      <c r="AR347">
        <v>20</v>
      </c>
      <c r="AS347">
        <v>20</v>
      </c>
      <c r="AT347">
        <v>90</v>
      </c>
      <c r="AU347">
        <v>140</v>
      </c>
      <c r="AV347">
        <v>90</v>
      </c>
      <c r="AW347">
        <v>90</v>
      </c>
      <c r="AX347">
        <v>70</v>
      </c>
      <c r="AY347">
        <v>110</v>
      </c>
      <c r="AZ347">
        <v>140</v>
      </c>
      <c r="BA347">
        <v>110</v>
      </c>
      <c r="BB347">
        <v>10</v>
      </c>
      <c r="BC347">
        <v>20</v>
      </c>
      <c r="BD347">
        <v>10</v>
      </c>
      <c r="BE347">
        <v>10</v>
      </c>
      <c r="BF347">
        <v>40</v>
      </c>
      <c r="BG347">
        <v>20</v>
      </c>
      <c r="BH347">
        <v>20</v>
      </c>
      <c r="BI347" s="9">
        <f>AVERAGE(keyword_stats[[#This Row],[Searches: Apr 2015]:[Searches: Mar 2016]])</f>
        <v>10.833333333333334</v>
      </c>
      <c r="BJ347" s="9">
        <f>AVERAGE(keyword_stats[[#This Row],[Searches: Apr 2016]:[Searches: Mar 2017]])</f>
        <v>19.166666666666668</v>
      </c>
      <c r="BK347" s="9">
        <f>AVERAGE(keyword_stats[[#This Row],[Searches: Apr 2017]:[Searches: Mar 2018]])</f>
        <v>72.5</v>
      </c>
      <c r="BL347" s="9">
        <f>AVERAGE(keyword_stats[[#This Row],[Searches: Apr 2018]:[Searches: Mar 2019]])</f>
        <v>54.166666666666664</v>
      </c>
      <c r="BM347" s="9">
        <f>SUM(keyword_stats[[#This Row],[Searches: Apr 2018]:[Searches: Mar 2019]])</f>
        <v>650</v>
      </c>
      <c r="BN347" s="9">
        <f>keyword_stats[[#This Row],[R1]]-keyword_stats[[#This Row],[R4]]</f>
        <v>43.333333333333329</v>
      </c>
      <c r="BO347" s="9" t="str">
        <f>INDEX('keyword-forecasts'!G:K,MATCH(keyword_stats[[#This Row],[Keyword]],'keyword-forecasts'!K:K,0),1)</f>
        <v>Czarny Kostium</v>
      </c>
    </row>
    <row r="348" spans="1:67" x14ac:dyDescent="0.25">
      <c r="A348" t="s">
        <v>458</v>
      </c>
      <c r="B348" t="s">
        <v>15</v>
      </c>
      <c r="D348" s="8">
        <v>90</v>
      </c>
      <c r="E348" t="s">
        <v>17</v>
      </c>
      <c r="F348">
        <v>100</v>
      </c>
      <c r="G348">
        <v>0.36</v>
      </c>
      <c r="H348">
        <v>0.95</v>
      </c>
      <c r="M348">
        <v>10</v>
      </c>
      <c r="N348">
        <v>50</v>
      </c>
      <c r="O348">
        <v>70</v>
      </c>
      <c r="P348">
        <v>50</v>
      </c>
      <c r="Q348">
        <v>30</v>
      </c>
      <c r="R348">
        <v>10</v>
      </c>
      <c r="S348">
        <v>10</v>
      </c>
      <c r="T348">
        <v>10</v>
      </c>
      <c r="U348">
        <v>10</v>
      </c>
      <c r="V348">
        <v>10</v>
      </c>
      <c r="W348">
        <v>20</v>
      </c>
      <c r="X348">
        <v>30</v>
      </c>
      <c r="Y348">
        <v>30</v>
      </c>
      <c r="Z348">
        <v>90</v>
      </c>
      <c r="AA348">
        <v>110</v>
      </c>
      <c r="AB348">
        <v>90</v>
      </c>
      <c r="AC348">
        <v>30</v>
      </c>
      <c r="AD348">
        <v>10</v>
      </c>
      <c r="AE348">
        <v>10</v>
      </c>
      <c r="AF348">
        <v>10</v>
      </c>
      <c r="AG348">
        <v>10</v>
      </c>
      <c r="AH348">
        <v>40</v>
      </c>
      <c r="AI348">
        <v>40</v>
      </c>
      <c r="AJ348">
        <v>50</v>
      </c>
      <c r="AK348">
        <v>90</v>
      </c>
      <c r="AL348">
        <v>110</v>
      </c>
      <c r="AM348">
        <v>70</v>
      </c>
      <c r="AN348">
        <v>40</v>
      </c>
      <c r="AO348">
        <v>40</v>
      </c>
      <c r="AP348">
        <v>10</v>
      </c>
      <c r="AQ348">
        <v>10</v>
      </c>
      <c r="AR348">
        <v>10</v>
      </c>
      <c r="AS348">
        <v>10</v>
      </c>
      <c r="AT348">
        <v>40</v>
      </c>
      <c r="AU348">
        <v>90</v>
      </c>
      <c r="AV348">
        <v>70</v>
      </c>
      <c r="AW348">
        <v>70</v>
      </c>
      <c r="AX348">
        <v>90</v>
      </c>
      <c r="AY348">
        <v>170</v>
      </c>
      <c r="AZ348">
        <v>260</v>
      </c>
      <c r="BA348">
        <v>110</v>
      </c>
      <c r="BB348">
        <v>10</v>
      </c>
      <c r="BC348">
        <v>50</v>
      </c>
      <c r="BD348">
        <v>30</v>
      </c>
      <c r="BE348">
        <v>70</v>
      </c>
      <c r="BF348">
        <v>70</v>
      </c>
      <c r="BG348">
        <v>50</v>
      </c>
      <c r="BH348">
        <v>50</v>
      </c>
      <c r="BI348" s="9">
        <f>AVERAGE(keyword_stats[[#This Row],[Searches: Apr 2015]:[Searches: Mar 2016]])</f>
        <v>25.833333333333332</v>
      </c>
      <c r="BJ348" s="9">
        <f>AVERAGE(keyword_stats[[#This Row],[Searches: Apr 2016]:[Searches: Mar 2017]])</f>
        <v>43.333333333333336</v>
      </c>
      <c r="BK348" s="9">
        <f>AVERAGE(keyword_stats[[#This Row],[Searches: Apr 2017]:[Searches: Mar 2018]])</f>
        <v>49.166666666666664</v>
      </c>
      <c r="BL348" s="9">
        <f>AVERAGE(keyword_stats[[#This Row],[Searches: Apr 2018]:[Searches: Mar 2019]])</f>
        <v>85.833333333333329</v>
      </c>
      <c r="BM348" s="9">
        <f>SUM(keyword_stats[[#This Row],[Searches: Apr 2018]:[Searches: Mar 2019]])</f>
        <v>1030</v>
      </c>
      <c r="BN348" s="9">
        <f>keyword_stats[[#This Row],[R1]]-keyword_stats[[#This Row],[R4]]</f>
        <v>60</v>
      </c>
      <c r="BO348" s="9" t="str">
        <f>INDEX('keyword-forecasts'!G:K,MATCH(keyword_stats[[#This Row],[Keyword]],'keyword-forecasts'!K:K,0),1)</f>
        <v>Kostium Kąpielowy Push Up</v>
      </c>
    </row>
    <row r="349" spans="1:67" x14ac:dyDescent="0.25">
      <c r="A349" t="s">
        <v>459</v>
      </c>
      <c r="B349" t="s">
        <v>15</v>
      </c>
      <c r="D349" s="8">
        <v>30</v>
      </c>
      <c r="E349" t="s">
        <v>17</v>
      </c>
      <c r="F349">
        <v>100</v>
      </c>
      <c r="G349">
        <v>0.39</v>
      </c>
      <c r="H349">
        <v>1.44</v>
      </c>
      <c r="M349">
        <v>20</v>
      </c>
      <c r="N349">
        <v>20</v>
      </c>
      <c r="O349">
        <v>30</v>
      </c>
      <c r="P349">
        <v>30</v>
      </c>
      <c r="Q349">
        <v>20</v>
      </c>
      <c r="R349">
        <v>10</v>
      </c>
      <c r="S349">
        <v>10</v>
      </c>
      <c r="T349">
        <v>10</v>
      </c>
      <c r="U349">
        <v>10</v>
      </c>
      <c r="V349">
        <v>30</v>
      </c>
      <c r="W349">
        <v>40</v>
      </c>
      <c r="X349">
        <v>20</v>
      </c>
      <c r="Y349">
        <v>10</v>
      </c>
      <c r="Z349">
        <v>10</v>
      </c>
      <c r="AA349">
        <v>30</v>
      </c>
      <c r="AB349">
        <v>20</v>
      </c>
      <c r="AC349">
        <v>20</v>
      </c>
      <c r="AD349">
        <v>20</v>
      </c>
      <c r="AE349">
        <v>20</v>
      </c>
      <c r="AF349">
        <v>20</v>
      </c>
      <c r="AG349">
        <v>20</v>
      </c>
      <c r="AH349">
        <v>50</v>
      </c>
      <c r="AI349">
        <v>30</v>
      </c>
      <c r="AJ349">
        <v>30</v>
      </c>
      <c r="AK349">
        <v>30</v>
      </c>
      <c r="AL349">
        <v>40</v>
      </c>
      <c r="AM349">
        <v>50</v>
      </c>
      <c r="AN349">
        <v>20</v>
      </c>
      <c r="AO349">
        <v>20</v>
      </c>
      <c r="AP349">
        <v>20</v>
      </c>
      <c r="AQ349">
        <v>10</v>
      </c>
      <c r="AR349">
        <v>10</v>
      </c>
      <c r="AS349">
        <v>20</v>
      </c>
      <c r="AT349">
        <v>50</v>
      </c>
      <c r="AU349">
        <v>40</v>
      </c>
      <c r="AV349">
        <v>40</v>
      </c>
      <c r="AW349">
        <v>30</v>
      </c>
      <c r="AX349">
        <v>20</v>
      </c>
      <c r="AY349">
        <v>30</v>
      </c>
      <c r="AZ349">
        <v>70</v>
      </c>
      <c r="BA349">
        <v>30</v>
      </c>
      <c r="BB349">
        <v>10</v>
      </c>
      <c r="BC349">
        <v>10</v>
      </c>
      <c r="BD349">
        <v>10</v>
      </c>
      <c r="BE349">
        <v>20</v>
      </c>
      <c r="BF349">
        <v>50</v>
      </c>
      <c r="BG349">
        <v>70</v>
      </c>
      <c r="BH349">
        <v>40</v>
      </c>
      <c r="BI349" s="9">
        <f>AVERAGE(keyword_stats[[#This Row],[Searches: Apr 2015]:[Searches: Mar 2016]])</f>
        <v>20.833333333333332</v>
      </c>
      <c r="BJ349" s="9">
        <f>AVERAGE(keyword_stats[[#This Row],[Searches: Apr 2016]:[Searches: Mar 2017]])</f>
        <v>23.333333333333332</v>
      </c>
      <c r="BK349" s="9">
        <f>AVERAGE(keyword_stats[[#This Row],[Searches: Apr 2017]:[Searches: Mar 2018]])</f>
        <v>29.166666666666668</v>
      </c>
      <c r="BL349" s="9">
        <f>AVERAGE(keyword_stats[[#This Row],[Searches: Apr 2018]:[Searches: Mar 2019]])</f>
        <v>32.5</v>
      </c>
      <c r="BM349" s="9">
        <f>SUM(keyword_stats[[#This Row],[Searches: Apr 2018]:[Searches: Mar 2019]])</f>
        <v>390</v>
      </c>
      <c r="BN349" s="9">
        <f>keyword_stats[[#This Row],[R1]]-keyword_stats[[#This Row],[R4]]</f>
        <v>11.666666666666668</v>
      </c>
      <c r="BO349" s="9" t="str">
        <f>INDEX('keyword-forecasts'!G:K,MATCH(keyword_stats[[#This Row],[Keyword]],'keyword-forecasts'!K:K,0),1)</f>
        <v>Kąpielowy Sportowy Dwuczesciowy</v>
      </c>
    </row>
    <row r="350" spans="1:67" x14ac:dyDescent="0.25">
      <c r="A350" t="s">
        <v>460</v>
      </c>
      <c r="B350" t="s">
        <v>15</v>
      </c>
      <c r="D350" s="8">
        <v>10</v>
      </c>
      <c r="E350" t="s">
        <v>17</v>
      </c>
      <c r="F350">
        <v>100</v>
      </c>
      <c r="G350">
        <v>0.86</v>
      </c>
      <c r="H350">
        <v>1.71</v>
      </c>
      <c r="M350">
        <v>40</v>
      </c>
      <c r="N350">
        <v>30</v>
      </c>
      <c r="O350">
        <v>90</v>
      </c>
      <c r="P350">
        <v>50</v>
      </c>
      <c r="Q350">
        <v>50</v>
      </c>
      <c r="R350">
        <v>10</v>
      </c>
      <c r="S350">
        <v>10</v>
      </c>
      <c r="T350">
        <v>10</v>
      </c>
      <c r="U350">
        <v>10</v>
      </c>
      <c r="V350">
        <v>10</v>
      </c>
      <c r="W350">
        <v>20</v>
      </c>
      <c r="X350">
        <v>40</v>
      </c>
      <c r="Y350">
        <v>50</v>
      </c>
      <c r="Z350">
        <v>90</v>
      </c>
      <c r="AA350">
        <v>90</v>
      </c>
      <c r="AB350">
        <v>70</v>
      </c>
      <c r="AC350">
        <v>30</v>
      </c>
      <c r="AD350">
        <v>10</v>
      </c>
      <c r="AE350">
        <v>10</v>
      </c>
      <c r="AF350">
        <v>10</v>
      </c>
      <c r="AG350">
        <v>10</v>
      </c>
      <c r="AH350">
        <v>50</v>
      </c>
      <c r="AI350">
        <v>50</v>
      </c>
      <c r="AJ350">
        <v>70</v>
      </c>
      <c r="AK350">
        <v>30</v>
      </c>
      <c r="AL350">
        <v>50</v>
      </c>
      <c r="AM350">
        <v>50</v>
      </c>
      <c r="AN350">
        <v>90</v>
      </c>
      <c r="AO350">
        <v>50</v>
      </c>
      <c r="AP350">
        <v>10</v>
      </c>
      <c r="AQ350">
        <v>10</v>
      </c>
      <c r="AR350">
        <v>10</v>
      </c>
      <c r="AS350">
        <v>20</v>
      </c>
      <c r="AT350">
        <v>20</v>
      </c>
      <c r="AU350">
        <v>10</v>
      </c>
      <c r="AV350">
        <v>20</v>
      </c>
      <c r="AW350">
        <v>10</v>
      </c>
      <c r="AX350">
        <v>20</v>
      </c>
      <c r="AY350">
        <v>50</v>
      </c>
      <c r="AZ350">
        <v>40</v>
      </c>
      <c r="BA350">
        <v>10</v>
      </c>
      <c r="BB350">
        <v>10</v>
      </c>
      <c r="BC350">
        <v>10</v>
      </c>
      <c r="BD350">
        <v>10</v>
      </c>
      <c r="BE350">
        <v>10</v>
      </c>
      <c r="BF350">
        <v>10</v>
      </c>
      <c r="BG350">
        <v>10</v>
      </c>
      <c r="BH350">
        <v>10</v>
      </c>
      <c r="BI350" s="9">
        <f>AVERAGE(keyword_stats[[#This Row],[Searches: Apr 2015]:[Searches: Mar 2016]])</f>
        <v>30.833333333333332</v>
      </c>
      <c r="BJ350" s="9">
        <f>AVERAGE(keyword_stats[[#This Row],[Searches: Apr 2016]:[Searches: Mar 2017]])</f>
        <v>45</v>
      </c>
      <c r="BK350" s="9">
        <f>AVERAGE(keyword_stats[[#This Row],[Searches: Apr 2017]:[Searches: Mar 2018]])</f>
        <v>30.833333333333332</v>
      </c>
      <c r="BL350" s="9">
        <f>AVERAGE(keyword_stats[[#This Row],[Searches: Apr 2018]:[Searches: Mar 2019]])</f>
        <v>16.666666666666668</v>
      </c>
      <c r="BM350" s="9">
        <f>SUM(keyword_stats[[#This Row],[Searches: Apr 2018]:[Searches: Mar 2019]])</f>
        <v>200</v>
      </c>
      <c r="BN350" s="9">
        <f>keyword_stats[[#This Row],[R1]]-keyword_stats[[#This Row],[R4]]</f>
        <v>-14.166666666666664</v>
      </c>
      <c r="BO350" s="9" t="str">
        <f>INDEX('keyword-forecasts'!G:K,MATCH(keyword_stats[[#This Row],[Keyword]],'keyword-forecasts'!K:K,0),1)</f>
        <v>Dwuczęściowy Kostium</v>
      </c>
    </row>
    <row r="351" spans="1:67" x14ac:dyDescent="0.25">
      <c r="A351" t="s">
        <v>461</v>
      </c>
      <c r="B351" t="s">
        <v>15</v>
      </c>
      <c r="D351" s="8">
        <v>170</v>
      </c>
      <c r="E351" t="s">
        <v>17</v>
      </c>
      <c r="F351">
        <v>100</v>
      </c>
      <c r="G351">
        <v>0.27</v>
      </c>
      <c r="H351">
        <v>1.26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10</v>
      </c>
      <c r="V351">
        <v>0</v>
      </c>
      <c r="W351">
        <v>0</v>
      </c>
      <c r="X351">
        <v>0</v>
      </c>
      <c r="Y351">
        <v>0</v>
      </c>
      <c r="Z351">
        <v>30</v>
      </c>
      <c r="AA351">
        <v>40</v>
      </c>
      <c r="AB351">
        <v>30</v>
      </c>
      <c r="AC351">
        <v>10</v>
      </c>
      <c r="AD351">
        <v>10</v>
      </c>
      <c r="AE351">
        <v>10</v>
      </c>
      <c r="AF351">
        <v>10</v>
      </c>
      <c r="AG351">
        <v>10</v>
      </c>
      <c r="AH351">
        <v>10</v>
      </c>
      <c r="AI351">
        <v>20</v>
      </c>
      <c r="AJ351">
        <v>20</v>
      </c>
      <c r="AK351">
        <v>30</v>
      </c>
      <c r="AL351">
        <v>40</v>
      </c>
      <c r="AM351">
        <v>70</v>
      </c>
      <c r="AN351">
        <v>70</v>
      </c>
      <c r="AO351">
        <v>30</v>
      </c>
      <c r="AP351">
        <v>10</v>
      </c>
      <c r="AQ351">
        <v>10</v>
      </c>
      <c r="AR351">
        <v>20</v>
      </c>
      <c r="AS351">
        <v>30</v>
      </c>
      <c r="AT351">
        <v>40</v>
      </c>
      <c r="AU351">
        <v>40</v>
      </c>
      <c r="AV351">
        <v>70</v>
      </c>
      <c r="AW351">
        <v>140</v>
      </c>
      <c r="AX351">
        <v>170</v>
      </c>
      <c r="AY351">
        <v>320</v>
      </c>
      <c r="AZ351">
        <v>210</v>
      </c>
      <c r="BA351">
        <v>170</v>
      </c>
      <c r="BB351">
        <v>40</v>
      </c>
      <c r="BC351">
        <v>40</v>
      </c>
      <c r="BD351">
        <v>50</v>
      </c>
      <c r="BE351">
        <v>70</v>
      </c>
      <c r="BF351">
        <v>260</v>
      </c>
      <c r="BG351">
        <v>390</v>
      </c>
      <c r="BH351">
        <v>140</v>
      </c>
      <c r="BI351" s="9">
        <f>AVERAGE(keyword_stats[[#This Row],[Searches: Apr 2015]:[Searches: Mar 2016]])</f>
        <v>0.83333333333333337</v>
      </c>
      <c r="BJ351" s="9">
        <f>AVERAGE(keyword_stats[[#This Row],[Searches: Apr 2016]:[Searches: Mar 2017]])</f>
        <v>16.666666666666668</v>
      </c>
      <c r="BK351" s="9">
        <f>AVERAGE(keyword_stats[[#This Row],[Searches: Apr 2017]:[Searches: Mar 2018]])</f>
        <v>38.333333333333336</v>
      </c>
      <c r="BL351" s="9">
        <f>AVERAGE(keyword_stats[[#This Row],[Searches: Apr 2018]:[Searches: Mar 2019]])</f>
        <v>166.66666666666666</v>
      </c>
      <c r="BM351" s="9">
        <f>SUM(keyword_stats[[#This Row],[Searches: Apr 2018]:[Searches: Mar 2019]])</f>
        <v>2000</v>
      </c>
      <c r="BN351" s="9">
        <f>keyword_stats[[#This Row],[R1]]-keyword_stats[[#This Row],[R4]]</f>
        <v>165.83333333333331</v>
      </c>
      <c r="BO351" s="9" t="str">
        <f>INDEX('keyword-forecasts'!G:K,MATCH(keyword_stats[[#This Row],[Keyword]],'keyword-forecasts'!K:K,0),1)</f>
        <v>Dwuczęściowy Kostium</v>
      </c>
    </row>
    <row r="352" spans="1:67" x14ac:dyDescent="0.25">
      <c r="A352" t="s">
        <v>462</v>
      </c>
      <c r="B352" t="s">
        <v>15</v>
      </c>
      <c r="D352" s="8">
        <v>20</v>
      </c>
      <c r="E352" t="s">
        <v>17</v>
      </c>
      <c r="F352">
        <v>100</v>
      </c>
      <c r="G352">
        <v>0.35</v>
      </c>
      <c r="H352">
        <v>0.87</v>
      </c>
      <c r="M352">
        <v>10</v>
      </c>
      <c r="N352">
        <v>10</v>
      </c>
      <c r="O352">
        <v>10</v>
      </c>
      <c r="P352">
        <v>10</v>
      </c>
      <c r="Q352">
        <v>10</v>
      </c>
      <c r="R352">
        <v>10</v>
      </c>
      <c r="S352">
        <v>10</v>
      </c>
      <c r="T352">
        <v>10</v>
      </c>
      <c r="U352">
        <v>10</v>
      </c>
      <c r="V352">
        <v>10</v>
      </c>
      <c r="W352">
        <v>0</v>
      </c>
      <c r="X352">
        <v>10</v>
      </c>
      <c r="Y352">
        <v>10</v>
      </c>
      <c r="Z352">
        <v>10</v>
      </c>
      <c r="AA352">
        <v>10</v>
      </c>
      <c r="AB352">
        <v>20</v>
      </c>
      <c r="AC352">
        <v>10</v>
      </c>
      <c r="AD352">
        <v>10</v>
      </c>
      <c r="AE352">
        <v>10</v>
      </c>
      <c r="AF352">
        <v>10</v>
      </c>
      <c r="AG352">
        <v>0</v>
      </c>
      <c r="AH352">
        <v>10</v>
      </c>
      <c r="AI352">
        <v>10</v>
      </c>
      <c r="AJ352">
        <v>10</v>
      </c>
      <c r="AK352">
        <v>10</v>
      </c>
      <c r="AL352">
        <v>20</v>
      </c>
      <c r="AM352">
        <v>20</v>
      </c>
      <c r="AN352">
        <v>30</v>
      </c>
      <c r="AO352">
        <v>20</v>
      </c>
      <c r="AP352">
        <v>10</v>
      </c>
      <c r="AQ352">
        <v>10</v>
      </c>
      <c r="AR352">
        <v>10</v>
      </c>
      <c r="AS352">
        <v>10</v>
      </c>
      <c r="AT352">
        <v>10</v>
      </c>
      <c r="AU352">
        <v>10</v>
      </c>
      <c r="AV352">
        <v>10</v>
      </c>
      <c r="AW352">
        <v>10</v>
      </c>
      <c r="AX352">
        <v>20</v>
      </c>
      <c r="AY352">
        <v>70</v>
      </c>
      <c r="AZ352">
        <v>70</v>
      </c>
      <c r="BA352">
        <v>40</v>
      </c>
      <c r="BB352">
        <v>10</v>
      </c>
      <c r="BC352">
        <v>10</v>
      </c>
      <c r="BD352">
        <v>10</v>
      </c>
      <c r="BE352">
        <v>10</v>
      </c>
      <c r="BF352">
        <v>10</v>
      </c>
      <c r="BG352">
        <v>10</v>
      </c>
      <c r="BH352">
        <v>10</v>
      </c>
      <c r="BI352" s="9">
        <f>AVERAGE(keyword_stats[[#This Row],[Searches: Apr 2015]:[Searches: Mar 2016]])</f>
        <v>9.1666666666666661</v>
      </c>
      <c r="BJ352" s="9">
        <f>AVERAGE(keyword_stats[[#This Row],[Searches: Apr 2016]:[Searches: Mar 2017]])</f>
        <v>10</v>
      </c>
      <c r="BK352" s="9">
        <f>AVERAGE(keyword_stats[[#This Row],[Searches: Apr 2017]:[Searches: Mar 2018]])</f>
        <v>14.166666666666666</v>
      </c>
      <c r="BL352" s="9">
        <f>AVERAGE(keyword_stats[[#This Row],[Searches: Apr 2018]:[Searches: Mar 2019]])</f>
        <v>23.333333333333332</v>
      </c>
      <c r="BM352" s="9">
        <f>SUM(keyword_stats[[#This Row],[Searches: Apr 2018]:[Searches: Mar 2019]])</f>
        <v>280</v>
      </c>
      <c r="BN352" s="9">
        <f>keyword_stats[[#This Row],[R1]]-keyword_stats[[#This Row],[R4]]</f>
        <v>14.166666666666666</v>
      </c>
      <c r="BO352" s="9" t="str">
        <f>INDEX('keyword-forecasts'!G:K,MATCH(keyword_stats[[#This Row],[Keyword]],'keyword-forecasts'!K:K,0),1)</f>
        <v>Kostium Kąpielowy</v>
      </c>
    </row>
    <row r="353" spans="1:67" x14ac:dyDescent="0.25">
      <c r="A353" t="s">
        <v>463</v>
      </c>
      <c r="B353" t="s">
        <v>15</v>
      </c>
      <c r="D353" s="8">
        <v>10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30</v>
      </c>
      <c r="AB353">
        <v>20</v>
      </c>
      <c r="AC353">
        <v>10</v>
      </c>
      <c r="AD353">
        <v>10</v>
      </c>
      <c r="AE353">
        <v>0</v>
      </c>
      <c r="AF353">
        <v>0</v>
      </c>
      <c r="AG353">
        <v>0</v>
      </c>
      <c r="AH353">
        <v>0</v>
      </c>
      <c r="AI353">
        <v>10</v>
      </c>
      <c r="AJ353">
        <v>0</v>
      </c>
      <c r="AK353">
        <v>10</v>
      </c>
      <c r="AL353">
        <v>10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10</v>
      </c>
      <c r="AW353">
        <v>0</v>
      </c>
      <c r="AX353">
        <v>10</v>
      </c>
      <c r="AY353">
        <v>0</v>
      </c>
      <c r="AZ353">
        <v>10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 s="9">
        <f>AVERAGE(keyword_stats[[#This Row],[Searches: Apr 2015]:[Searches: Mar 2016]])</f>
        <v>0</v>
      </c>
      <c r="BJ353" s="9">
        <f>AVERAGE(keyword_stats[[#This Row],[Searches: Apr 2016]:[Searches: Mar 2017]])</f>
        <v>6.666666666666667</v>
      </c>
      <c r="BK353" s="9">
        <f>AVERAGE(keyword_stats[[#This Row],[Searches: Apr 2017]:[Searches: Mar 2018]])</f>
        <v>2.5</v>
      </c>
      <c r="BL353" s="9">
        <f>AVERAGE(keyword_stats[[#This Row],[Searches: Apr 2018]:[Searches: Mar 2019]])</f>
        <v>1.6666666666666667</v>
      </c>
      <c r="BM353" s="9">
        <f>SUM(keyword_stats[[#This Row],[Searches: Apr 2018]:[Searches: Mar 2019]])</f>
        <v>20</v>
      </c>
      <c r="BN353" s="9">
        <f>keyword_stats[[#This Row],[R1]]-keyword_stats[[#This Row],[R4]]</f>
        <v>1.6666666666666667</v>
      </c>
      <c r="BO353" s="9" t="str">
        <f>INDEX('keyword-forecasts'!G:K,MATCH(keyword_stats[[#This Row],[Keyword]],'keyword-forecasts'!K:K,0),1)</f>
        <v>Kąpielowy H&amp;m</v>
      </c>
    </row>
    <row r="354" spans="1:67" x14ac:dyDescent="0.25">
      <c r="A354" t="s">
        <v>464</v>
      </c>
      <c r="B354" t="s">
        <v>15</v>
      </c>
      <c r="D354" s="8">
        <v>260</v>
      </c>
      <c r="E354" t="s">
        <v>16</v>
      </c>
      <c r="F354">
        <v>43</v>
      </c>
      <c r="G354">
        <v>0.21</v>
      </c>
      <c r="H354">
        <v>1.22</v>
      </c>
      <c r="M354">
        <v>90</v>
      </c>
      <c r="N354">
        <v>140</v>
      </c>
      <c r="O354">
        <v>170</v>
      </c>
      <c r="P354">
        <v>260</v>
      </c>
      <c r="Q354">
        <v>90</v>
      </c>
      <c r="R354">
        <v>10</v>
      </c>
      <c r="S354">
        <v>10</v>
      </c>
      <c r="T354">
        <v>20</v>
      </c>
      <c r="U354">
        <v>20</v>
      </c>
      <c r="V354">
        <v>70</v>
      </c>
      <c r="W354">
        <v>70</v>
      </c>
      <c r="X354">
        <v>90</v>
      </c>
      <c r="Y354">
        <v>140</v>
      </c>
      <c r="Z354">
        <v>260</v>
      </c>
      <c r="AA354">
        <v>260</v>
      </c>
      <c r="AB354">
        <v>320</v>
      </c>
      <c r="AC354">
        <v>110</v>
      </c>
      <c r="AD354">
        <v>40</v>
      </c>
      <c r="AE354">
        <v>20</v>
      </c>
      <c r="AF354">
        <v>20</v>
      </c>
      <c r="AG354">
        <v>30</v>
      </c>
      <c r="AH354">
        <v>50</v>
      </c>
      <c r="AI354">
        <v>70</v>
      </c>
      <c r="AJ354">
        <v>90</v>
      </c>
      <c r="AK354">
        <v>170</v>
      </c>
      <c r="AL354">
        <v>260</v>
      </c>
      <c r="AM354">
        <v>320</v>
      </c>
      <c r="AN354">
        <v>390</v>
      </c>
      <c r="AO354">
        <v>170</v>
      </c>
      <c r="AP354">
        <v>40</v>
      </c>
      <c r="AQ354">
        <v>30</v>
      </c>
      <c r="AR354">
        <v>40</v>
      </c>
      <c r="AS354">
        <v>30</v>
      </c>
      <c r="AT354">
        <v>70</v>
      </c>
      <c r="AU354">
        <v>90</v>
      </c>
      <c r="AV354">
        <v>110</v>
      </c>
      <c r="AW354">
        <v>210</v>
      </c>
      <c r="AX354">
        <v>320</v>
      </c>
      <c r="AY354">
        <v>480</v>
      </c>
      <c r="AZ354">
        <v>590</v>
      </c>
      <c r="BA354">
        <v>390</v>
      </c>
      <c r="BB354">
        <v>110</v>
      </c>
      <c r="BC354">
        <v>70</v>
      </c>
      <c r="BD354">
        <v>70</v>
      </c>
      <c r="BE354">
        <v>70</v>
      </c>
      <c r="BF354">
        <v>170</v>
      </c>
      <c r="BG354">
        <v>210</v>
      </c>
      <c r="BH354">
        <v>210</v>
      </c>
      <c r="BI354" s="9">
        <f>AVERAGE(keyword_stats[[#This Row],[Searches: Apr 2015]:[Searches: Mar 2016]])</f>
        <v>86.666666666666671</v>
      </c>
      <c r="BJ354" s="9">
        <f>AVERAGE(keyword_stats[[#This Row],[Searches: Apr 2016]:[Searches: Mar 2017]])</f>
        <v>117.5</v>
      </c>
      <c r="BK354" s="9">
        <f>AVERAGE(keyword_stats[[#This Row],[Searches: Apr 2017]:[Searches: Mar 2018]])</f>
        <v>143.33333333333334</v>
      </c>
      <c r="BL354" s="9">
        <f>AVERAGE(keyword_stats[[#This Row],[Searches: Apr 2018]:[Searches: Mar 2019]])</f>
        <v>241.66666666666666</v>
      </c>
      <c r="BM354" s="9">
        <f>SUM(keyword_stats[[#This Row],[Searches: Apr 2018]:[Searches: Mar 2019]])</f>
        <v>2900</v>
      </c>
      <c r="BN354" s="9">
        <f>keyword_stats[[#This Row],[R1]]-keyword_stats[[#This Row],[R4]]</f>
        <v>155</v>
      </c>
      <c r="BO354" s="9" t="str">
        <f>INDEX('keyword-forecasts'!G:K,MATCH(keyword_stats[[#This Row],[Keyword]],'keyword-forecasts'!K:K,0),1)</f>
        <v>Kostium Kąpielowy</v>
      </c>
    </row>
    <row r="355" spans="1:67" x14ac:dyDescent="0.25">
      <c r="A355" t="s">
        <v>465</v>
      </c>
      <c r="B355" t="s">
        <v>15</v>
      </c>
      <c r="D355" s="8">
        <v>2900</v>
      </c>
      <c r="E355" t="s">
        <v>17</v>
      </c>
      <c r="F355">
        <v>100</v>
      </c>
      <c r="G355">
        <v>0.78</v>
      </c>
      <c r="H355">
        <v>2.4700000000000002</v>
      </c>
      <c r="M355">
        <v>1300</v>
      </c>
      <c r="N355">
        <v>1300</v>
      </c>
      <c r="O355">
        <v>1600</v>
      </c>
      <c r="P355">
        <v>1600</v>
      </c>
      <c r="Q355">
        <v>1900</v>
      </c>
      <c r="R355">
        <v>720</v>
      </c>
      <c r="S355">
        <v>480</v>
      </c>
      <c r="T355">
        <v>480</v>
      </c>
      <c r="U355">
        <v>480</v>
      </c>
      <c r="V355">
        <v>1300</v>
      </c>
      <c r="W355">
        <v>1900</v>
      </c>
      <c r="X355">
        <v>1600</v>
      </c>
      <c r="Y355">
        <v>1600</v>
      </c>
      <c r="Z355">
        <v>1900</v>
      </c>
      <c r="AA355">
        <v>2900</v>
      </c>
      <c r="AB355">
        <v>2900</v>
      </c>
      <c r="AC355">
        <v>1600</v>
      </c>
      <c r="AD355">
        <v>1300</v>
      </c>
      <c r="AE355">
        <v>1300</v>
      </c>
      <c r="AF355">
        <v>1600</v>
      </c>
      <c r="AG355">
        <v>1900</v>
      </c>
      <c r="AH355">
        <v>3600</v>
      </c>
      <c r="AI355">
        <v>2900</v>
      </c>
      <c r="AJ355">
        <v>2900</v>
      </c>
      <c r="AK355">
        <v>2400</v>
      </c>
      <c r="AL355">
        <v>3600</v>
      </c>
      <c r="AM355">
        <v>4400</v>
      </c>
      <c r="AN355">
        <v>3600</v>
      </c>
      <c r="AO355">
        <v>2400</v>
      </c>
      <c r="AP355">
        <v>1000</v>
      </c>
      <c r="AQ355">
        <v>1300</v>
      </c>
      <c r="AR355">
        <v>1300</v>
      </c>
      <c r="AS355">
        <v>1300</v>
      </c>
      <c r="AT355">
        <v>2900</v>
      </c>
      <c r="AU355">
        <v>2400</v>
      </c>
      <c r="AV355">
        <v>2400</v>
      </c>
      <c r="AW355">
        <v>2400</v>
      </c>
      <c r="AX355">
        <v>2900</v>
      </c>
      <c r="AY355">
        <v>3600</v>
      </c>
      <c r="AZ355">
        <v>4400</v>
      </c>
      <c r="BA355">
        <v>4400</v>
      </c>
      <c r="BB355">
        <v>1600</v>
      </c>
      <c r="BC355">
        <v>1600</v>
      </c>
      <c r="BD355">
        <v>1600</v>
      </c>
      <c r="BE355">
        <v>1600</v>
      </c>
      <c r="BF355">
        <v>5400</v>
      </c>
      <c r="BG355">
        <v>3600</v>
      </c>
      <c r="BH355">
        <v>3600</v>
      </c>
      <c r="BI355" s="9">
        <f>AVERAGE(keyword_stats[[#This Row],[Searches: Apr 2015]:[Searches: Mar 2016]])</f>
        <v>1221.6666666666667</v>
      </c>
      <c r="BJ355" s="9">
        <f>AVERAGE(keyword_stats[[#This Row],[Searches: Apr 2016]:[Searches: Mar 2017]])</f>
        <v>2200</v>
      </c>
      <c r="BK355" s="9">
        <f>AVERAGE(keyword_stats[[#This Row],[Searches: Apr 2017]:[Searches: Mar 2018]])</f>
        <v>2416.6666666666665</v>
      </c>
      <c r="BL355" s="9">
        <f>AVERAGE(keyword_stats[[#This Row],[Searches: Apr 2018]:[Searches: Mar 2019]])</f>
        <v>3058.3333333333335</v>
      </c>
      <c r="BM355" s="9">
        <f>SUM(keyword_stats[[#This Row],[Searches: Apr 2018]:[Searches: Mar 2019]])</f>
        <v>36700</v>
      </c>
      <c r="BN355" s="9">
        <f>keyword_stats[[#This Row],[R1]]-keyword_stats[[#This Row],[R4]]</f>
        <v>1836.6666666666667</v>
      </c>
      <c r="BO355" s="9" t="str">
        <f>INDEX('keyword-forecasts'!G:K,MATCH(keyword_stats[[#This Row],[Keyword]],'keyword-forecasts'!K:K,0),1)</f>
        <v>Jednoczęściowy Kostium Kapielowy</v>
      </c>
    </row>
    <row r="356" spans="1:67" x14ac:dyDescent="0.25">
      <c r="A356" t="s">
        <v>466</v>
      </c>
      <c r="B356" t="s">
        <v>15</v>
      </c>
      <c r="D356" s="8">
        <v>20</v>
      </c>
      <c r="E356" t="s">
        <v>17</v>
      </c>
      <c r="F356">
        <v>100</v>
      </c>
      <c r="G356">
        <v>0.74</v>
      </c>
      <c r="H356">
        <v>2.23</v>
      </c>
      <c r="M356">
        <v>10</v>
      </c>
      <c r="N356">
        <v>10</v>
      </c>
      <c r="O356">
        <v>20</v>
      </c>
      <c r="P356">
        <v>40</v>
      </c>
      <c r="Q356">
        <v>20</v>
      </c>
      <c r="R356">
        <v>10</v>
      </c>
      <c r="S356">
        <v>10</v>
      </c>
      <c r="T356">
        <v>0</v>
      </c>
      <c r="U356">
        <v>10</v>
      </c>
      <c r="V356">
        <v>0</v>
      </c>
      <c r="W356">
        <v>10</v>
      </c>
      <c r="X356">
        <v>10</v>
      </c>
      <c r="Y356">
        <v>10</v>
      </c>
      <c r="Z356">
        <v>20</v>
      </c>
      <c r="AA356">
        <v>30</v>
      </c>
      <c r="AB356">
        <v>10</v>
      </c>
      <c r="AC356">
        <v>10</v>
      </c>
      <c r="AD356">
        <v>10</v>
      </c>
      <c r="AE356">
        <v>10</v>
      </c>
      <c r="AF356">
        <v>10</v>
      </c>
      <c r="AG356">
        <v>10</v>
      </c>
      <c r="AH356">
        <v>10</v>
      </c>
      <c r="AI356">
        <v>10</v>
      </c>
      <c r="AJ356">
        <v>10</v>
      </c>
      <c r="AK356">
        <v>10</v>
      </c>
      <c r="AL356">
        <v>20</v>
      </c>
      <c r="AM356">
        <v>30</v>
      </c>
      <c r="AN356">
        <v>30</v>
      </c>
      <c r="AO356">
        <v>10</v>
      </c>
      <c r="AP356">
        <v>10</v>
      </c>
      <c r="AQ356">
        <v>10</v>
      </c>
      <c r="AR356">
        <v>10</v>
      </c>
      <c r="AS356">
        <v>10</v>
      </c>
      <c r="AT356">
        <v>10</v>
      </c>
      <c r="AU356">
        <v>10</v>
      </c>
      <c r="AV356">
        <v>10</v>
      </c>
      <c r="AW356">
        <v>10</v>
      </c>
      <c r="AX356">
        <v>20</v>
      </c>
      <c r="AY356">
        <v>30</v>
      </c>
      <c r="AZ356">
        <v>50</v>
      </c>
      <c r="BA356">
        <v>40</v>
      </c>
      <c r="BB356">
        <v>20</v>
      </c>
      <c r="BC356">
        <v>10</v>
      </c>
      <c r="BD356">
        <v>10</v>
      </c>
      <c r="BE356">
        <v>10</v>
      </c>
      <c r="BF356">
        <v>30</v>
      </c>
      <c r="BG356">
        <v>10</v>
      </c>
      <c r="BH356">
        <v>20</v>
      </c>
      <c r="BI356" s="9">
        <f>AVERAGE(keyword_stats[[#This Row],[Searches: Apr 2015]:[Searches: Mar 2016]])</f>
        <v>12.5</v>
      </c>
      <c r="BJ356" s="9">
        <f>AVERAGE(keyword_stats[[#This Row],[Searches: Apr 2016]:[Searches: Mar 2017]])</f>
        <v>12.5</v>
      </c>
      <c r="BK356" s="9">
        <f>AVERAGE(keyword_stats[[#This Row],[Searches: Apr 2017]:[Searches: Mar 2018]])</f>
        <v>14.166666666666666</v>
      </c>
      <c r="BL356" s="9">
        <f>AVERAGE(keyword_stats[[#This Row],[Searches: Apr 2018]:[Searches: Mar 2019]])</f>
        <v>21.666666666666668</v>
      </c>
      <c r="BM356" s="9">
        <f>SUM(keyword_stats[[#This Row],[Searches: Apr 2018]:[Searches: Mar 2019]])</f>
        <v>260</v>
      </c>
      <c r="BN356" s="9">
        <f>keyword_stats[[#This Row],[R1]]-keyword_stats[[#This Row],[R4]]</f>
        <v>9.1666666666666679</v>
      </c>
      <c r="BO356" s="9" t="str">
        <f>INDEX('keyword-forecasts'!G:K,MATCH(keyword_stats[[#This Row],[Keyword]],'keyword-forecasts'!K:K,0),1)</f>
        <v>Bez Ramiączek</v>
      </c>
    </row>
    <row r="357" spans="1:67" x14ac:dyDescent="0.25">
      <c r="A357" t="s">
        <v>467</v>
      </c>
      <c r="B357" t="s">
        <v>15</v>
      </c>
      <c r="D357" s="8">
        <v>50</v>
      </c>
      <c r="E357" t="s">
        <v>17</v>
      </c>
      <c r="F357">
        <v>100</v>
      </c>
      <c r="G357">
        <v>1.03</v>
      </c>
      <c r="H357">
        <v>2.98</v>
      </c>
      <c r="M357">
        <v>20</v>
      </c>
      <c r="N357">
        <v>20</v>
      </c>
      <c r="O357">
        <v>30</v>
      </c>
      <c r="P357">
        <v>30</v>
      </c>
      <c r="Q357">
        <v>20</v>
      </c>
      <c r="R357">
        <v>10</v>
      </c>
      <c r="S357">
        <v>10</v>
      </c>
      <c r="T357">
        <v>10</v>
      </c>
      <c r="U357">
        <v>10</v>
      </c>
      <c r="V357">
        <v>30</v>
      </c>
      <c r="W357">
        <v>30</v>
      </c>
      <c r="X357">
        <v>20</v>
      </c>
      <c r="Y357">
        <v>30</v>
      </c>
      <c r="Z357">
        <v>20</v>
      </c>
      <c r="AA357">
        <v>40</v>
      </c>
      <c r="AB357">
        <v>70</v>
      </c>
      <c r="AC357">
        <v>30</v>
      </c>
      <c r="AD357">
        <v>30</v>
      </c>
      <c r="AE357">
        <v>20</v>
      </c>
      <c r="AF357">
        <v>10</v>
      </c>
      <c r="AG357">
        <v>20</v>
      </c>
      <c r="AH357">
        <v>50</v>
      </c>
      <c r="AI357">
        <v>70</v>
      </c>
      <c r="AJ357">
        <v>70</v>
      </c>
      <c r="AK357">
        <v>40</v>
      </c>
      <c r="AL357">
        <v>70</v>
      </c>
      <c r="AM357">
        <v>110</v>
      </c>
      <c r="AN357">
        <v>210</v>
      </c>
      <c r="AO357">
        <v>90</v>
      </c>
      <c r="AP357">
        <v>40</v>
      </c>
      <c r="AQ357">
        <v>10</v>
      </c>
      <c r="AR357">
        <v>30</v>
      </c>
      <c r="AS357">
        <v>30</v>
      </c>
      <c r="AT357">
        <v>50</v>
      </c>
      <c r="AU357">
        <v>40</v>
      </c>
      <c r="AV357">
        <v>50</v>
      </c>
      <c r="AW357">
        <v>70</v>
      </c>
      <c r="AX357">
        <v>70</v>
      </c>
      <c r="AY357">
        <v>50</v>
      </c>
      <c r="AZ357">
        <v>110</v>
      </c>
      <c r="BA357">
        <v>70</v>
      </c>
      <c r="BB357">
        <v>20</v>
      </c>
      <c r="BC357">
        <v>30</v>
      </c>
      <c r="BD357">
        <v>30</v>
      </c>
      <c r="BE357">
        <v>20</v>
      </c>
      <c r="BF357">
        <v>90</v>
      </c>
      <c r="BG357">
        <v>40</v>
      </c>
      <c r="BH357">
        <v>30</v>
      </c>
      <c r="BI357" s="9">
        <f>AVERAGE(keyword_stats[[#This Row],[Searches: Apr 2015]:[Searches: Mar 2016]])</f>
        <v>20</v>
      </c>
      <c r="BJ357" s="9">
        <f>AVERAGE(keyword_stats[[#This Row],[Searches: Apr 2016]:[Searches: Mar 2017]])</f>
        <v>38.333333333333336</v>
      </c>
      <c r="BK357" s="9">
        <f>AVERAGE(keyword_stats[[#This Row],[Searches: Apr 2017]:[Searches: Mar 2018]])</f>
        <v>64.166666666666671</v>
      </c>
      <c r="BL357" s="9">
        <f>AVERAGE(keyword_stats[[#This Row],[Searches: Apr 2018]:[Searches: Mar 2019]])</f>
        <v>52.5</v>
      </c>
      <c r="BM357" s="9">
        <f>SUM(keyword_stats[[#This Row],[Searches: Apr 2018]:[Searches: Mar 2019]])</f>
        <v>630</v>
      </c>
      <c r="BN357" s="9">
        <f>keyword_stats[[#This Row],[R1]]-keyword_stats[[#This Row],[R4]]</f>
        <v>32.5</v>
      </c>
      <c r="BO357" s="9" t="str">
        <f>INDEX('keyword-forecasts'!G:K,MATCH(keyword_stats[[#This Row],[Keyword]],'keyword-forecasts'!K:K,0),1)</f>
        <v>Czarny Kostium</v>
      </c>
    </row>
    <row r="358" spans="1:67" x14ac:dyDescent="0.25">
      <c r="A358" t="s">
        <v>468</v>
      </c>
      <c r="B358" t="s">
        <v>15</v>
      </c>
      <c r="D358" s="8">
        <v>40</v>
      </c>
      <c r="E358" t="s">
        <v>17</v>
      </c>
      <c r="F358">
        <v>100</v>
      </c>
      <c r="G358">
        <v>0.52</v>
      </c>
      <c r="H358">
        <v>2.46</v>
      </c>
      <c r="M358">
        <v>10</v>
      </c>
      <c r="N358">
        <v>10</v>
      </c>
      <c r="O358">
        <v>10</v>
      </c>
      <c r="P358">
        <v>10</v>
      </c>
      <c r="Q358">
        <v>10</v>
      </c>
      <c r="R358">
        <v>10</v>
      </c>
      <c r="S358">
        <v>10</v>
      </c>
      <c r="T358">
        <v>10</v>
      </c>
      <c r="U358">
        <v>10</v>
      </c>
      <c r="V358">
        <v>10</v>
      </c>
      <c r="W358">
        <v>10</v>
      </c>
      <c r="X358">
        <v>10</v>
      </c>
      <c r="Y358">
        <v>20</v>
      </c>
      <c r="Z358">
        <v>30</v>
      </c>
      <c r="AA358">
        <v>20</v>
      </c>
      <c r="AB358">
        <v>30</v>
      </c>
      <c r="AC358">
        <v>30</v>
      </c>
      <c r="AD358">
        <v>20</v>
      </c>
      <c r="AE358">
        <v>10</v>
      </c>
      <c r="AF358">
        <v>30</v>
      </c>
      <c r="AG358">
        <v>10</v>
      </c>
      <c r="AH358">
        <v>30</v>
      </c>
      <c r="AI358">
        <v>30</v>
      </c>
      <c r="AJ358">
        <v>40</v>
      </c>
      <c r="AK358">
        <v>30</v>
      </c>
      <c r="AL358">
        <v>70</v>
      </c>
      <c r="AM358">
        <v>90</v>
      </c>
      <c r="AN358">
        <v>140</v>
      </c>
      <c r="AO358">
        <v>40</v>
      </c>
      <c r="AP358">
        <v>10</v>
      </c>
      <c r="AQ358">
        <v>10</v>
      </c>
      <c r="AR358">
        <v>40</v>
      </c>
      <c r="AS358">
        <v>10</v>
      </c>
      <c r="AT358">
        <v>40</v>
      </c>
      <c r="AU358">
        <v>30</v>
      </c>
      <c r="AV358">
        <v>30</v>
      </c>
      <c r="AW358">
        <v>40</v>
      </c>
      <c r="AX358">
        <v>70</v>
      </c>
      <c r="AY358">
        <v>70</v>
      </c>
      <c r="AZ358">
        <v>70</v>
      </c>
      <c r="BA358">
        <v>50</v>
      </c>
      <c r="BB358">
        <v>10</v>
      </c>
      <c r="BC358">
        <v>10</v>
      </c>
      <c r="BD358">
        <v>10</v>
      </c>
      <c r="BE358">
        <v>20</v>
      </c>
      <c r="BF358">
        <v>50</v>
      </c>
      <c r="BG358">
        <v>30</v>
      </c>
      <c r="BH358">
        <v>20</v>
      </c>
      <c r="BI358" s="9">
        <f>AVERAGE(keyword_stats[[#This Row],[Searches: Apr 2015]:[Searches: Mar 2016]])</f>
        <v>10</v>
      </c>
      <c r="BJ358" s="9">
        <f>AVERAGE(keyword_stats[[#This Row],[Searches: Apr 2016]:[Searches: Mar 2017]])</f>
        <v>25</v>
      </c>
      <c r="BK358" s="9">
        <f>AVERAGE(keyword_stats[[#This Row],[Searches: Apr 2017]:[Searches: Mar 2018]])</f>
        <v>45</v>
      </c>
      <c r="BL358" s="9">
        <f>AVERAGE(keyword_stats[[#This Row],[Searches: Apr 2018]:[Searches: Mar 2019]])</f>
        <v>37.5</v>
      </c>
      <c r="BM358" s="9">
        <f>SUM(keyword_stats[[#This Row],[Searches: Apr 2018]:[Searches: Mar 2019]])</f>
        <v>450</v>
      </c>
      <c r="BN358" s="9">
        <f>keyword_stats[[#This Row],[R1]]-keyword_stats[[#This Row],[R4]]</f>
        <v>27.5</v>
      </c>
      <c r="BO358" s="9" t="str">
        <f>INDEX('keyword-forecasts'!G:K,MATCH(keyword_stats[[#This Row],[Keyword]],'keyword-forecasts'!K:K,0),1)</f>
        <v>Czerwony</v>
      </c>
    </row>
    <row r="359" spans="1:67" x14ac:dyDescent="0.25">
      <c r="A359" t="s">
        <v>469</v>
      </c>
      <c r="B359" t="s">
        <v>15</v>
      </c>
      <c r="D359" s="8">
        <v>30</v>
      </c>
      <c r="E359" t="s">
        <v>17</v>
      </c>
      <c r="F359">
        <v>100</v>
      </c>
      <c r="G359">
        <v>0.53</v>
      </c>
      <c r="H359">
        <v>1.57</v>
      </c>
      <c r="M359">
        <v>10</v>
      </c>
      <c r="N359">
        <v>10</v>
      </c>
      <c r="O359">
        <v>10</v>
      </c>
      <c r="P359">
        <v>20</v>
      </c>
      <c r="Q359">
        <v>70</v>
      </c>
      <c r="R359">
        <v>20</v>
      </c>
      <c r="S359">
        <v>10</v>
      </c>
      <c r="T359">
        <v>10</v>
      </c>
      <c r="U359">
        <v>10</v>
      </c>
      <c r="V359">
        <v>10</v>
      </c>
      <c r="W359">
        <v>20</v>
      </c>
      <c r="X359">
        <v>20</v>
      </c>
      <c r="Y359">
        <v>30</v>
      </c>
      <c r="Z359">
        <v>70</v>
      </c>
      <c r="AA359">
        <v>140</v>
      </c>
      <c r="AB359">
        <v>70</v>
      </c>
      <c r="AC359">
        <v>20</v>
      </c>
      <c r="AD359">
        <v>10</v>
      </c>
      <c r="AE359">
        <v>10</v>
      </c>
      <c r="AF359">
        <v>10</v>
      </c>
      <c r="AG359">
        <v>10</v>
      </c>
      <c r="AH359">
        <v>10</v>
      </c>
      <c r="AI359">
        <v>10</v>
      </c>
      <c r="AJ359">
        <v>10</v>
      </c>
      <c r="AK359">
        <v>20</v>
      </c>
      <c r="AL359">
        <v>20</v>
      </c>
      <c r="AM359">
        <v>30</v>
      </c>
      <c r="AN359">
        <v>30</v>
      </c>
      <c r="AO359">
        <v>30</v>
      </c>
      <c r="AP359">
        <v>10</v>
      </c>
      <c r="AQ359">
        <v>20</v>
      </c>
      <c r="AR359">
        <v>20</v>
      </c>
      <c r="AS359">
        <v>10</v>
      </c>
      <c r="AT359">
        <v>20</v>
      </c>
      <c r="AU359">
        <v>30</v>
      </c>
      <c r="AV359">
        <v>20</v>
      </c>
      <c r="AW359">
        <v>50</v>
      </c>
      <c r="AX359">
        <v>40</v>
      </c>
      <c r="AY359">
        <v>40</v>
      </c>
      <c r="AZ359">
        <v>50</v>
      </c>
      <c r="BA359">
        <v>30</v>
      </c>
      <c r="BB359">
        <v>20</v>
      </c>
      <c r="BC359">
        <v>10</v>
      </c>
      <c r="BD359">
        <v>10</v>
      </c>
      <c r="BE359">
        <v>20</v>
      </c>
      <c r="BF359">
        <v>50</v>
      </c>
      <c r="BG359">
        <v>40</v>
      </c>
      <c r="BH359">
        <v>40</v>
      </c>
      <c r="BI359" s="9">
        <f>AVERAGE(keyword_stats[[#This Row],[Searches: Apr 2015]:[Searches: Mar 2016]])</f>
        <v>18.333333333333332</v>
      </c>
      <c r="BJ359" s="9">
        <f>AVERAGE(keyword_stats[[#This Row],[Searches: Apr 2016]:[Searches: Mar 2017]])</f>
        <v>33.333333333333336</v>
      </c>
      <c r="BK359" s="9">
        <f>AVERAGE(keyword_stats[[#This Row],[Searches: Apr 2017]:[Searches: Mar 2018]])</f>
        <v>21.666666666666668</v>
      </c>
      <c r="BL359" s="9">
        <f>AVERAGE(keyword_stats[[#This Row],[Searches: Apr 2018]:[Searches: Mar 2019]])</f>
        <v>33.333333333333336</v>
      </c>
      <c r="BM359" s="9">
        <f>SUM(keyword_stats[[#This Row],[Searches: Apr 2018]:[Searches: Mar 2019]])</f>
        <v>400</v>
      </c>
      <c r="BN359" s="9">
        <f>keyword_stats[[#This Row],[R1]]-keyword_stats[[#This Row],[R4]]</f>
        <v>15.000000000000004</v>
      </c>
      <c r="BO359" s="9" t="str">
        <f>INDEX('keyword-forecasts'!G:K,MATCH(keyword_stats[[#This Row],[Keyword]],'keyword-forecasts'!K:K,0),1)</f>
        <v>Jednoczęściowy Kostium</v>
      </c>
    </row>
    <row r="360" spans="1:67" x14ac:dyDescent="0.25">
      <c r="A360" t="s">
        <v>470</v>
      </c>
      <c r="B360" t="s">
        <v>15</v>
      </c>
      <c r="D360" s="8">
        <v>110</v>
      </c>
      <c r="E360" t="s">
        <v>17</v>
      </c>
      <c r="F360">
        <v>100</v>
      </c>
      <c r="G360">
        <v>0.52</v>
      </c>
      <c r="H360">
        <v>1.72</v>
      </c>
      <c r="M360">
        <v>140</v>
      </c>
      <c r="N360">
        <v>170</v>
      </c>
      <c r="O360">
        <v>140</v>
      </c>
      <c r="P360">
        <v>140</v>
      </c>
      <c r="Q360">
        <v>70</v>
      </c>
      <c r="R360">
        <v>30</v>
      </c>
      <c r="S360">
        <v>70</v>
      </c>
      <c r="T360">
        <v>50</v>
      </c>
      <c r="U360">
        <v>50</v>
      </c>
      <c r="V360">
        <v>110</v>
      </c>
      <c r="W360">
        <v>110</v>
      </c>
      <c r="X360">
        <v>70</v>
      </c>
      <c r="Y360">
        <v>110</v>
      </c>
      <c r="Z360">
        <v>140</v>
      </c>
      <c r="AA360">
        <v>170</v>
      </c>
      <c r="AB360">
        <v>210</v>
      </c>
      <c r="AC360">
        <v>140</v>
      </c>
      <c r="AD360">
        <v>50</v>
      </c>
      <c r="AE360">
        <v>50</v>
      </c>
      <c r="AF360">
        <v>50</v>
      </c>
      <c r="AG360">
        <v>90</v>
      </c>
      <c r="AH360">
        <v>170</v>
      </c>
      <c r="AI360">
        <v>170</v>
      </c>
      <c r="AJ360">
        <v>140</v>
      </c>
      <c r="AK360">
        <v>110</v>
      </c>
      <c r="AL360">
        <v>170</v>
      </c>
      <c r="AM360">
        <v>210</v>
      </c>
      <c r="AN360">
        <v>170</v>
      </c>
      <c r="AO360">
        <v>90</v>
      </c>
      <c r="AP360">
        <v>50</v>
      </c>
      <c r="AQ360">
        <v>70</v>
      </c>
      <c r="AR360">
        <v>40</v>
      </c>
      <c r="AS360">
        <v>40</v>
      </c>
      <c r="AT360">
        <v>110</v>
      </c>
      <c r="AU360">
        <v>170</v>
      </c>
      <c r="AV360">
        <v>90</v>
      </c>
      <c r="AW360">
        <v>50</v>
      </c>
      <c r="AX360">
        <v>90</v>
      </c>
      <c r="AY360">
        <v>90</v>
      </c>
      <c r="AZ360">
        <v>110</v>
      </c>
      <c r="BA360">
        <v>110</v>
      </c>
      <c r="BB360">
        <v>40</v>
      </c>
      <c r="BC360">
        <v>50</v>
      </c>
      <c r="BD360">
        <v>70</v>
      </c>
      <c r="BE360">
        <v>90</v>
      </c>
      <c r="BF360">
        <v>170</v>
      </c>
      <c r="BG360">
        <v>140</v>
      </c>
      <c r="BH360">
        <v>210</v>
      </c>
      <c r="BI360" s="9">
        <f>AVERAGE(keyword_stats[[#This Row],[Searches: Apr 2015]:[Searches: Mar 2016]])</f>
        <v>95.833333333333329</v>
      </c>
      <c r="BJ360" s="9">
        <f>AVERAGE(keyword_stats[[#This Row],[Searches: Apr 2016]:[Searches: Mar 2017]])</f>
        <v>124.16666666666667</v>
      </c>
      <c r="BK360" s="9">
        <f>AVERAGE(keyword_stats[[#This Row],[Searches: Apr 2017]:[Searches: Mar 2018]])</f>
        <v>110</v>
      </c>
      <c r="BL360" s="9">
        <f>AVERAGE(keyword_stats[[#This Row],[Searches: Apr 2018]:[Searches: Mar 2019]])</f>
        <v>101.66666666666667</v>
      </c>
      <c r="BM360" s="9">
        <f>SUM(keyword_stats[[#This Row],[Searches: Apr 2018]:[Searches: Mar 2019]])</f>
        <v>1220</v>
      </c>
      <c r="BN360" s="9">
        <f>keyword_stats[[#This Row],[R1]]-keyword_stats[[#This Row],[R4]]</f>
        <v>5.8333333333333428</v>
      </c>
      <c r="BO360" s="9" t="str">
        <f>INDEX('keyword-forecasts'!G:K,MATCH(keyword_stats[[#This Row],[Keyword]],'keyword-forecasts'!K:K,0),1)</f>
        <v>Kostium Kąpielowy Push Up</v>
      </c>
    </row>
    <row r="361" spans="1:67" x14ac:dyDescent="0.25">
      <c r="A361" t="s">
        <v>471</v>
      </c>
      <c r="B361" t="s">
        <v>15</v>
      </c>
      <c r="D361" s="8">
        <v>40</v>
      </c>
      <c r="E361" t="s">
        <v>17</v>
      </c>
      <c r="F361">
        <v>100</v>
      </c>
      <c r="G361">
        <v>0.66</v>
      </c>
      <c r="H361">
        <v>2.1</v>
      </c>
      <c r="M361">
        <v>50</v>
      </c>
      <c r="N361">
        <v>40</v>
      </c>
      <c r="O361">
        <v>20</v>
      </c>
      <c r="P361">
        <v>40</v>
      </c>
      <c r="Q361">
        <v>50</v>
      </c>
      <c r="R361">
        <v>50</v>
      </c>
      <c r="S361">
        <v>40</v>
      </c>
      <c r="T361">
        <v>70</v>
      </c>
      <c r="U361">
        <v>90</v>
      </c>
      <c r="V361">
        <v>110</v>
      </c>
      <c r="W361">
        <v>40</v>
      </c>
      <c r="X361">
        <v>30</v>
      </c>
      <c r="Y361">
        <v>30</v>
      </c>
      <c r="Z361">
        <v>10</v>
      </c>
      <c r="AA361">
        <v>10</v>
      </c>
      <c r="AB361">
        <v>20</v>
      </c>
      <c r="AC361">
        <v>20</v>
      </c>
      <c r="AD361">
        <v>30</v>
      </c>
      <c r="AE361">
        <v>20</v>
      </c>
      <c r="AF361">
        <v>20</v>
      </c>
      <c r="AG361">
        <v>20</v>
      </c>
      <c r="AH361">
        <v>20</v>
      </c>
      <c r="AI361">
        <v>40</v>
      </c>
      <c r="AJ361">
        <v>20</v>
      </c>
      <c r="AK361">
        <v>10</v>
      </c>
      <c r="AL361">
        <v>20</v>
      </c>
      <c r="AM361">
        <v>20</v>
      </c>
      <c r="AN361">
        <v>30</v>
      </c>
      <c r="AO361">
        <v>30</v>
      </c>
      <c r="AP361">
        <v>20</v>
      </c>
      <c r="AQ361">
        <v>20</v>
      </c>
      <c r="AR361">
        <v>30</v>
      </c>
      <c r="AS361">
        <v>30</v>
      </c>
      <c r="AT361">
        <v>40</v>
      </c>
      <c r="AU361">
        <v>20</v>
      </c>
      <c r="AV361">
        <v>20</v>
      </c>
      <c r="AW361">
        <v>10</v>
      </c>
      <c r="AX361">
        <v>20</v>
      </c>
      <c r="AY361">
        <v>20</v>
      </c>
      <c r="AZ361">
        <v>30</v>
      </c>
      <c r="BA361">
        <v>40</v>
      </c>
      <c r="BB361">
        <v>50</v>
      </c>
      <c r="BC361">
        <v>20</v>
      </c>
      <c r="BD361">
        <v>70</v>
      </c>
      <c r="BE361">
        <v>40</v>
      </c>
      <c r="BF361">
        <v>70</v>
      </c>
      <c r="BG361">
        <v>50</v>
      </c>
      <c r="BH361">
        <v>50</v>
      </c>
      <c r="BI361" s="9">
        <f>AVERAGE(keyword_stats[[#This Row],[Searches: Apr 2015]:[Searches: Mar 2016]])</f>
        <v>52.5</v>
      </c>
      <c r="BJ361" s="9">
        <f>AVERAGE(keyword_stats[[#This Row],[Searches: Apr 2016]:[Searches: Mar 2017]])</f>
        <v>21.666666666666668</v>
      </c>
      <c r="BK361" s="9">
        <f>AVERAGE(keyword_stats[[#This Row],[Searches: Apr 2017]:[Searches: Mar 2018]])</f>
        <v>24.166666666666668</v>
      </c>
      <c r="BL361" s="9">
        <f>AVERAGE(keyword_stats[[#This Row],[Searches: Apr 2018]:[Searches: Mar 2019]])</f>
        <v>39.166666666666664</v>
      </c>
      <c r="BM361" s="9">
        <f>SUM(keyword_stats[[#This Row],[Searches: Apr 2018]:[Searches: Mar 2019]])</f>
        <v>470</v>
      </c>
      <c r="BN361" s="9">
        <f>keyword_stats[[#This Row],[R1]]-keyword_stats[[#This Row],[R4]]</f>
        <v>-13.333333333333336</v>
      </c>
      <c r="BO361" s="9" t="str">
        <f>INDEX('keyword-forecasts'!G:K,MATCH(keyword_stats[[#This Row],[Keyword]],'keyword-forecasts'!K:K,0),1)</f>
        <v>Kąpielowy Sportowy</v>
      </c>
    </row>
    <row r="362" spans="1:67" x14ac:dyDescent="0.25">
      <c r="A362" t="s">
        <v>472</v>
      </c>
      <c r="B362" t="s">
        <v>15</v>
      </c>
      <c r="D362" s="8">
        <v>10</v>
      </c>
      <c r="E362" t="s">
        <v>17</v>
      </c>
      <c r="F362">
        <v>100</v>
      </c>
      <c r="M362">
        <v>10</v>
      </c>
      <c r="N362">
        <v>10</v>
      </c>
      <c r="O362">
        <v>10</v>
      </c>
      <c r="P362">
        <v>10</v>
      </c>
      <c r="Q362">
        <v>10</v>
      </c>
      <c r="R362">
        <v>10</v>
      </c>
      <c r="S362">
        <v>10</v>
      </c>
      <c r="T362">
        <v>10</v>
      </c>
      <c r="U362">
        <v>10</v>
      </c>
      <c r="V362">
        <v>10</v>
      </c>
      <c r="W362">
        <v>10</v>
      </c>
      <c r="X362">
        <v>0</v>
      </c>
      <c r="Y362">
        <v>10</v>
      </c>
      <c r="Z362">
        <v>10</v>
      </c>
      <c r="AA362">
        <v>10</v>
      </c>
      <c r="AB362">
        <v>10</v>
      </c>
      <c r="AC362">
        <v>10</v>
      </c>
      <c r="AD362">
        <v>10</v>
      </c>
      <c r="AE362">
        <v>10</v>
      </c>
      <c r="AF362">
        <v>10</v>
      </c>
      <c r="AG362">
        <v>0</v>
      </c>
      <c r="AH362">
        <v>10</v>
      </c>
      <c r="AI362">
        <v>10</v>
      </c>
      <c r="AJ362">
        <v>10</v>
      </c>
      <c r="AK362">
        <v>10</v>
      </c>
      <c r="AL362">
        <v>10</v>
      </c>
      <c r="AM362">
        <v>10</v>
      </c>
      <c r="AN362">
        <v>10</v>
      </c>
      <c r="AO362">
        <v>10</v>
      </c>
      <c r="AP362">
        <v>10</v>
      </c>
      <c r="AQ362">
        <v>10</v>
      </c>
      <c r="AR362">
        <v>10</v>
      </c>
      <c r="AS362">
        <v>10</v>
      </c>
      <c r="AT362">
        <v>10</v>
      </c>
      <c r="AU362">
        <v>10</v>
      </c>
      <c r="AV362">
        <v>10</v>
      </c>
      <c r="AW362">
        <v>10</v>
      </c>
      <c r="AX362">
        <v>10</v>
      </c>
      <c r="AY362">
        <v>10</v>
      </c>
      <c r="AZ362">
        <v>10</v>
      </c>
      <c r="BA362">
        <v>10</v>
      </c>
      <c r="BB362">
        <v>10</v>
      </c>
      <c r="BC362">
        <v>0</v>
      </c>
      <c r="BD362">
        <v>10</v>
      </c>
      <c r="BE362">
        <v>10</v>
      </c>
      <c r="BF362">
        <v>10</v>
      </c>
      <c r="BG362">
        <v>10</v>
      </c>
      <c r="BH362">
        <v>10</v>
      </c>
      <c r="BI362" s="9">
        <f>AVERAGE(keyword_stats[[#This Row],[Searches: Apr 2015]:[Searches: Mar 2016]])</f>
        <v>9.1666666666666661</v>
      </c>
      <c r="BJ362" s="9">
        <f>AVERAGE(keyword_stats[[#This Row],[Searches: Apr 2016]:[Searches: Mar 2017]])</f>
        <v>9.1666666666666661</v>
      </c>
      <c r="BK362" s="9">
        <f>AVERAGE(keyword_stats[[#This Row],[Searches: Apr 2017]:[Searches: Mar 2018]])</f>
        <v>10</v>
      </c>
      <c r="BL362" s="9">
        <f>AVERAGE(keyword_stats[[#This Row],[Searches: Apr 2018]:[Searches: Mar 2019]])</f>
        <v>9.1666666666666661</v>
      </c>
      <c r="BM362" s="9">
        <f>SUM(keyword_stats[[#This Row],[Searches: Apr 2018]:[Searches: Mar 2019]])</f>
        <v>110</v>
      </c>
      <c r="BN362" s="9">
        <f>keyword_stats[[#This Row],[R1]]-keyword_stats[[#This Row],[R4]]</f>
        <v>0</v>
      </c>
      <c r="BO362" s="9" t="str">
        <f>INDEX('keyword-forecasts'!G:K,MATCH(keyword_stats[[#This Row],[Keyword]],'keyword-forecasts'!K:K,0),1)</f>
        <v>Jednoczęściowy Kostium Kapielowy</v>
      </c>
    </row>
    <row r="363" spans="1:67" x14ac:dyDescent="0.25">
      <c r="A363" t="s">
        <v>473</v>
      </c>
      <c r="B363" t="s">
        <v>15</v>
      </c>
      <c r="D363" s="8">
        <v>110</v>
      </c>
      <c r="E363" t="s">
        <v>17</v>
      </c>
      <c r="F363">
        <v>100</v>
      </c>
      <c r="G363">
        <v>1.05</v>
      </c>
      <c r="H363">
        <v>3.79</v>
      </c>
      <c r="M363">
        <v>110</v>
      </c>
      <c r="N363">
        <v>140</v>
      </c>
      <c r="O363">
        <v>140</v>
      </c>
      <c r="P363">
        <v>110</v>
      </c>
      <c r="Q363">
        <v>110</v>
      </c>
      <c r="R363">
        <v>40</v>
      </c>
      <c r="S363">
        <v>40</v>
      </c>
      <c r="T363">
        <v>70</v>
      </c>
      <c r="U363">
        <v>50</v>
      </c>
      <c r="V363">
        <v>140</v>
      </c>
      <c r="W363">
        <v>110</v>
      </c>
      <c r="X363">
        <v>110</v>
      </c>
      <c r="Y363">
        <v>140</v>
      </c>
      <c r="Z363">
        <v>210</v>
      </c>
      <c r="AA363">
        <v>260</v>
      </c>
      <c r="AB363">
        <v>320</v>
      </c>
      <c r="AC363">
        <v>140</v>
      </c>
      <c r="AD363">
        <v>50</v>
      </c>
      <c r="AE363">
        <v>70</v>
      </c>
      <c r="AF363">
        <v>70</v>
      </c>
      <c r="AG363">
        <v>70</v>
      </c>
      <c r="AH363">
        <v>110</v>
      </c>
      <c r="AI363">
        <v>70</v>
      </c>
      <c r="AJ363">
        <v>140</v>
      </c>
      <c r="AK363">
        <v>70</v>
      </c>
      <c r="AL363">
        <v>90</v>
      </c>
      <c r="AM363">
        <v>140</v>
      </c>
      <c r="AN363">
        <v>110</v>
      </c>
      <c r="AO363">
        <v>50</v>
      </c>
      <c r="AP363">
        <v>20</v>
      </c>
      <c r="AQ363">
        <v>20</v>
      </c>
      <c r="AR363">
        <v>20</v>
      </c>
      <c r="AS363">
        <v>20</v>
      </c>
      <c r="AT363">
        <v>40</v>
      </c>
      <c r="AU363">
        <v>70</v>
      </c>
      <c r="AV363">
        <v>90</v>
      </c>
      <c r="AW363">
        <v>140</v>
      </c>
      <c r="AX363">
        <v>90</v>
      </c>
      <c r="AY363">
        <v>140</v>
      </c>
      <c r="AZ363">
        <v>210</v>
      </c>
      <c r="BA363">
        <v>110</v>
      </c>
      <c r="BB363">
        <v>40</v>
      </c>
      <c r="BC363">
        <v>40</v>
      </c>
      <c r="BD363">
        <v>50</v>
      </c>
      <c r="BE363">
        <v>40</v>
      </c>
      <c r="BF363">
        <v>110</v>
      </c>
      <c r="BG363">
        <v>170</v>
      </c>
      <c r="BH363">
        <v>170</v>
      </c>
      <c r="BI363" s="9">
        <f>AVERAGE(keyword_stats[[#This Row],[Searches: Apr 2015]:[Searches: Mar 2016]])</f>
        <v>97.5</v>
      </c>
      <c r="BJ363" s="9">
        <f>AVERAGE(keyword_stats[[#This Row],[Searches: Apr 2016]:[Searches: Mar 2017]])</f>
        <v>137.5</v>
      </c>
      <c r="BK363" s="9">
        <f>AVERAGE(keyword_stats[[#This Row],[Searches: Apr 2017]:[Searches: Mar 2018]])</f>
        <v>61.666666666666664</v>
      </c>
      <c r="BL363" s="9">
        <f>AVERAGE(keyword_stats[[#This Row],[Searches: Apr 2018]:[Searches: Mar 2019]])</f>
        <v>109.16666666666667</v>
      </c>
      <c r="BM363" s="9">
        <f>SUM(keyword_stats[[#This Row],[Searches: Apr 2018]:[Searches: Mar 2019]])</f>
        <v>1310</v>
      </c>
      <c r="BN363" s="9">
        <f>keyword_stats[[#This Row],[R1]]-keyword_stats[[#This Row],[R4]]</f>
        <v>11.666666666666671</v>
      </c>
      <c r="BO363" s="9" t="str">
        <f>INDEX('keyword-forecasts'!G:K,MATCH(keyword_stats[[#This Row],[Keyword]],'keyword-forecasts'!K:K,0),1)</f>
        <v>Kąpielowy Wyszczuplający</v>
      </c>
    </row>
    <row r="364" spans="1:67" x14ac:dyDescent="0.25">
      <c r="A364" t="s">
        <v>474</v>
      </c>
      <c r="B364" t="s">
        <v>15</v>
      </c>
      <c r="D364" s="8">
        <v>10</v>
      </c>
      <c r="E364" t="s">
        <v>17</v>
      </c>
      <c r="F364">
        <v>100</v>
      </c>
      <c r="G364">
        <v>1.1200000000000001</v>
      </c>
      <c r="H364">
        <v>3.44</v>
      </c>
      <c r="M364">
        <v>10</v>
      </c>
      <c r="N364">
        <v>10</v>
      </c>
      <c r="O364">
        <v>10</v>
      </c>
      <c r="P364">
        <v>20</v>
      </c>
      <c r="Q364">
        <v>10</v>
      </c>
      <c r="R364">
        <v>10</v>
      </c>
      <c r="S364">
        <v>10</v>
      </c>
      <c r="T364">
        <v>10</v>
      </c>
      <c r="U364">
        <v>10</v>
      </c>
      <c r="V364">
        <v>10</v>
      </c>
      <c r="W364">
        <v>10</v>
      </c>
      <c r="X364">
        <v>10</v>
      </c>
      <c r="Y364">
        <v>10</v>
      </c>
      <c r="Z364">
        <v>10</v>
      </c>
      <c r="AA364">
        <v>10</v>
      </c>
      <c r="AB364">
        <v>10</v>
      </c>
      <c r="AC364">
        <v>10</v>
      </c>
      <c r="AD364">
        <v>10</v>
      </c>
      <c r="AE364">
        <v>10</v>
      </c>
      <c r="AF364">
        <v>0</v>
      </c>
      <c r="AG364">
        <v>10</v>
      </c>
      <c r="AH364">
        <v>10</v>
      </c>
      <c r="AI364">
        <v>10</v>
      </c>
      <c r="AJ364">
        <v>10</v>
      </c>
      <c r="AK364">
        <v>10</v>
      </c>
      <c r="AL364">
        <v>10</v>
      </c>
      <c r="AM364">
        <v>10</v>
      </c>
      <c r="AN364">
        <v>10</v>
      </c>
      <c r="AO364">
        <v>10</v>
      </c>
      <c r="AP364">
        <v>0</v>
      </c>
      <c r="AQ364">
        <v>10</v>
      </c>
      <c r="AR364">
        <v>10</v>
      </c>
      <c r="AS364">
        <v>0</v>
      </c>
      <c r="AT364">
        <v>10</v>
      </c>
      <c r="AU364">
        <v>10</v>
      </c>
      <c r="AV364">
        <v>10</v>
      </c>
      <c r="AW364">
        <v>10</v>
      </c>
      <c r="AX364">
        <v>10</v>
      </c>
      <c r="AY364">
        <v>10</v>
      </c>
      <c r="AZ364">
        <v>10</v>
      </c>
      <c r="BA364">
        <v>10</v>
      </c>
      <c r="BB364">
        <v>10</v>
      </c>
      <c r="BC364">
        <v>10</v>
      </c>
      <c r="BD364">
        <v>10</v>
      </c>
      <c r="BE364">
        <v>10</v>
      </c>
      <c r="BF364">
        <v>10</v>
      </c>
      <c r="BG364">
        <v>10</v>
      </c>
      <c r="BH364">
        <v>10</v>
      </c>
      <c r="BI364" s="9">
        <f>AVERAGE(keyword_stats[[#This Row],[Searches: Apr 2015]:[Searches: Mar 2016]])</f>
        <v>10.833333333333334</v>
      </c>
      <c r="BJ364" s="9">
        <f>AVERAGE(keyword_stats[[#This Row],[Searches: Apr 2016]:[Searches: Mar 2017]])</f>
        <v>9.1666666666666661</v>
      </c>
      <c r="BK364" s="9">
        <f>AVERAGE(keyword_stats[[#This Row],[Searches: Apr 2017]:[Searches: Mar 2018]])</f>
        <v>8.3333333333333339</v>
      </c>
      <c r="BL364" s="9">
        <f>AVERAGE(keyword_stats[[#This Row],[Searches: Apr 2018]:[Searches: Mar 2019]])</f>
        <v>10</v>
      </c>
      <c r="BM364" s="9">
        <f>SUM(keyword_stats[[#This Row],[Searches: Apr 2018]:[Searches: Mar 2019]])</f>
        <v>120</v>
      </c>
      <c r="BN364" s="9">
        <f>keyword_stats[[#This Row],[R1]]-keyword_stats[[#This Row],[R4]]</f>
        <v>-0.83333333333333393</v>
      </c>
      <c r="BO364" s="9" t="str">
        <f>INDEX('keyword-forecasts'!G:K,MATCH(keyword_stats[[#This Row],[Keyword]],'keyword-forecasts'!K:K,0),1)</f>
        <v>Jednoczęściowy Kostium Kapielowy</v>
      </c>
    </row>
    <row r="365" spans="1:67" x14ac:dyDescent="0.25">
      <c r="A365" t="s">
        <v>475</v>
      </c>
      <c r="B365" t="s">
        <v>15</v>
      </c>
      <c r="D365" s="8">
        <v>20</v>
      </c>
      <c r="E365" t="s">
        <v>17</v>
      </c>
      <c r="F365">
        <v>100</v>
      </c>
      <c r="G365">
        <v>0.79</v>
      </c>
      <c r="H365">
        <v>2.35</v>
      </c>
      <c r="M365">
        <v>10</v>
      </c>
      <c r="N365">
        <v>10</v>
      </c>
      <c r="O365">
        <v>10</v>
      </c>
      <c r="P365">
        <v>30</v>
      </c>
      <c r="Q365">
        <v>20</v>
      </c>
      <c r="R365">
        <v>10</v>
      </c>
      <c r="S365">
        <v>10</v>
      </c>
      <c r="T365">
        <v>20</v>
      </c>
      <c r="U365">
        <v>20</v>
      </c>
      <c r="V365">
        <v>30</v>
      </c>
      <c r="W365">
        <v>20</v>
      </c>
      <c r="X365">
        <v>10</v>
      </c>
      <c r="Y365">
        <v>10</v>
      </c>
      <c r="Z365">
        <v>20</v>
      </c>
      <c r="AA365">
        <v>10</v>
      </c>
      <c r="AB365">
        <v>10</v>
      </c>
      <c r="AC365">
        <v>20</v>
      </c>
      <c r="AD365">
        <v>10</v>
      </c>
      <c r="AE365">
        <v>10</v>
      </c>
      <c r="AF365">
        <v>20</v>
      </c>
      <c r="AG365">
        <v>10</v>
      </c>
      <c r="AH365">
        <v>10</v>
      </c>
      <c r="AI365">
        <v>10</v>
      </c>
      <c r="AJ365">
        <v>10</v>
      </c>
      <c r="AK365">
        <v>10</v>
      </c>
      <c r="AL365">
        <v>10</v>
      </c>
      <c r="AM365">
        <v>10</v>
      </c>
      <c r="AN365">
        <v>30</v>
      </c>
      <c r="AO365">
        <v>10</v>
      </c>
      <c r="AP365">
        <v>10</v>
      </c>
      <c r="AQ365">
        <v>10</v>
      </c>
      <c r="AR365">
        <v>10</v>
      </c>
      <c r="AS365">
        <v>10</v>
      </c>
      <c r="AT365">
        <v>10</v>
      </c>
      <c r="AU365">
        <v>20</v>
      </c>
      <c r="AV365">
        <v>10</v>
      </c>
      <c r="AW365">
        <v>10</v>
      </c>
      <c r="AX365">
        <v>20</v>
      </c>
      <c r="AY365">
        <v>10</v>
      </c>
      <c r="AZ365">
        <v>40</v>
      </c>
      <c r="BA365">
        <v>20</v>
      </c>
      <c r="BB365">
        <v>10</v>
      </c>
      <c r="BC365">
        <v>10</v>
      </c>
      <c r="BD365">
        <v>10</v>
      </c>
      <c r="BE365">
        <v>10</v>
      </c>
      <c r="BF365">
        <v>20</v>
      </c>
      <c r="BG365">
        <v>20</v>
      </c>
      <c r="BH365">
        <v>10</v>
      </c>
      <c r="BI365" s="9">
        <f>AVERAGE(keyword_stats[[#This Row],[Searches: Apr 2015]:[Searches: Mar 2016]])</f>
        <v>16.666666666666668</v>
      </c>
      <c r="BJ365" s="9">
        <f>AVERAGE(keyword_stats[[#This Row],[Searches: Apr 2016]:[Searches: Mar 2017]])</f>
        <v>12.5</v>
      </c>
      <c r="BK365" s="9">
        <f>AVERAGE(keyword_stats[[#This Row],[Searches: Apr 2017]:[Searches: Mar 2018]])</f>
        <v>12.5</v>
      </c>
      <c r="BL365" s="9">
        <f>AVERAGE(keyword_stats[[#This Row],[Searches: Apr 2018]:[Searches: Mar 2019]])</f>
        <v>15.833333333333334</v>
      </c>
      <c r="BM365" s="9">
        <f>SUM(keyword_stats[[#This Row],[Searches: Apr 2018]:[Searches: Mar 2019]])</f>
        <v>190</v>
      </c>
      <c r="BN365" s="9">
        <f>keyword_stats[[#This Row],[R1]]-keyword_stats[[#This Row],[R4]]</f>
        <v>-0.83333333333333393</v>
      </c>
      <c r="BO365" s="9" t="str">
        <f>INDEX('keyword-forecasts'!G:K,MATCH(keyword_stats[[#This Row],[Keyword]],'keyword-forecasts'!K:K,0),1)</f>
        <v>Jednoczęściowy Kostium Kapielowy</v>
      </c>
    </row>
    <row r="366" spans="1:67" x14ac:dyDescent="0.25">
      <c r="A366" t="s">
        <v>476</v>
      </c>
      <c r="B366" t="s">
        <v>15</v>
      </c>
      <c r="D366" s="8">
        <v>30</v>
      </c>
      <c r="E366" t="s">
        <v>17</v>
      </c>
      <c r="F366">
        <v>100</v>
      </c>
      <c r="G366">
        <v>0.41</v>
      </c>
      <c r="H366">
        <v>1.62</v>
      </c>
      <c r="M366">
        <v>20</v>
      </c>
      <c r="N366">
        <v>30</v>
      </c>
      <c r="O366">
        <v>40</v>
      </c>
      <c r="P366">
        <v>70</v>
      </c>
      <c r="Q366">
        <v>20</v>
      </c>
      <c r="R366">
        <v>20</v>
      </c>
      <c r="S366">
        <v>10</v>
      </c>
      <c r="T366">
        <v>10</v>
      </c>
      <c r="U366">
        <v>10</v>
      </c>
      <c r="V366">
        <v>20</v>
      </c>
      <c r="W366">
        <v>20</v>
      </c>
      <c r="X366">
        <v>30</v>
      </c>
      <c r="Y366">
        <v>10</v>
      </c>
      <c r="Z366">
        <v>30</v>
      </c>
      <c r="AA366">
        <v>70</v>
      </c>
      <c r="AB366">
        <v>50</v>
      </c>
      <c r="AC366">
        <v>10</v>
      </c>
      <c r="AD366">
        <v>10</v>
      </c>
      <c r="AE366">
        <v>10</v>
      </c>
      <c r="AF366">
        <v>10</v>
      </c>
      <c r="AG366">
        <v>10</v>
      </c>
      <c r="AH366">
        <v>10</v>
      </c>
      <c r="AI366">
        <v>10</v>
      </c>
      <c r="AJ366">
        <v>10</v>
      </c>
      <c r="AK366">
        <v>10</v>
      </c>
      <c r="AL366">
        <v>20</v>
      </c>
      <c r="AM366">
        <v>20</v>
      </c>
      <c r="AN366">
        <v>30</v>
      </c>
      <c r="AO366">
        <v>10</v>
      </c>
      <c r="AP366">
        <v>10</v>
      </c>
      <c r="AQ366">
        <v>10</v>
      </c>
      <c r="AR366">
        <v>10</v>
      </c>
      <c r="AS366">
        <v>10</v>
      </c>
      <c r="AT366">
        <v>10</v>
      </c>
      <c r="AU366">
        <v>10</v>
      </c>
      <c r="AV366">
        <v>20</v>
      </c>
      <c r="AW366">
        <v>20</v>
      </c>
      <c r="AX366">
        <v>20</v>
      </c>
      <c r="AY366">
        <v>40</v>
      </c>
      <c r="AZ366">
        <v>30</v>
      </c>
      <c r="BA366">
        <v>40</v>
      </c>
      <c r="BB366">
        <v>10</v>
      </c>
      <c r="BC366">
        <v>20</v>
      </c>
      <c r="BD366">
        <v>20</v>
      </c>
      <c r="BE366">
        <v>20</v>
      </c>
      <c r="BF366">
        <v>30</v>
      </c>
      <c r="BG366">
        <v>30</v>
      </c>
      <c r="BH366">
        <v>30</v>
      </c>
      <c r="BI366" s="9">
        <f>AVERAGE(keyword_stats[[#This Row],[Searches: Apr 2015]:[Searches: Mar 2016]])</f>
        <v>25</v>
      </c>
      <c r="BJ366" s="9">
        <f>AVERAGE(keyword_stats[[#This Row],[Searches: Apr 2016]:[Searches: Mar 2017]])</f>
        <v>20</v>
      </c>
      <c r="BK366" s="9">
        <f>AVERAGE(keyword_stats[[#This Row],[Searches: Apr 2017]:[Searches: Mar 2018]])</f>
        <v>14.166666666666666</v>
      </c>
      <c r="BL366" s="9">
        <f>AVERAGE(keyword_stats[[#This Row],[Searches: Apr 2018]:[Searches: Mar 2019]])</f>
        <v>25.833333333333332</v>
      </c>
      <c r="BM366" s="9">
        <f>SUM(keyword_stats[[#This Row],[Searches: Apr 2018]:[Searches: Mar 2019]])</f>
        <v>310</v>
      </c>
      <c r="BN366" s="9">
        <f>keyword_stats[[#This Row],[R1]]-keyword_stats[[#This Row],[R4]]</f>
        <v>0.83333333333333215</v>
      </c>
      <c r="BO366" s="9" t="str">
        <f>INDEX('keyword-forecasts'!G:K,MATCH(keyword_stats[[#This Row],[Keyword]],'keyword-forecasts'!K:K,0),1)</f>
        <v>Jednoczęściowy Kostium Kapielowy</v>
      </c>
    </row>
    <row r="367" spans="1:67" x14ac:dyDescent="0.25">
      <c r="A367" t="s">
        <v>477</v>
      </c>
      <c r="B367" t="s">
        <v>15</v>
      </c>
      <c r="D367" s="8">
        <v>10</v>
      </c>
      <c r="E367" t="s">
        <v>17</v>
      </c>
      <c r="F367">
        <v>100</v>
      </c>
      <c r="G367">
        <v>0.17</v>
      </c>
      <c r="H367">
        <v>1.1100000000000001</v>
      </c>
      <c r="M367">
        <v>10</v>
      </c>
      <c r="N367">
        <v>10</v>
      </c>
      <c r="O367">
        <v>30</v>
      </c>
      <c r="P367">
        <v>20</v>
      </c>
      <c r="Q367">
        <v>10</v>
      </c>
      <c r="R367">
        <v>10</v>
      </c>
      <c r="S367">
        <v>10</v>
      </c>
      <c r="T367">
        <v>10</v>
      </c>
      <c r="U367">
        <v>10</v>
      </c>
      <c r="V367">
        <v>10</v>
      </c>
      <c r="W367">
        <v>10</v>
      </c>
      <c r="X367">
        <v>10</v>
      </c>
      <c r="Y367">
        <v>10</v>
      </c>
      <c r="Z367">
        <v>10</v>
      </c>
      <c r="AA367">
        <v>20</v>
      </c>
      <c r="AB367">
        <v>20</v>
      </c>
      <c r="AC367">
        <v>10</v>
      </c>
      <c r="AD367">
        <v>10</v>
      </c>
      <c r="AE367">
        <v>10</v>
      </c>
      <c r="AF367">
        <v>10</v>
      </c>
      <c r="AG367">
        <v>10</v>
      </c>
      <c r="AH367">
        <v>10</v>
      </c>
      <c r="AI367">
        <v>10</v>
      </c>
      <c r="AJ367">
        <v>10</v>
      </c>
      <c r="AK367">
        <v>10</v>
      </c>
      <c r="AL367">
        <v>10</v>
      </c>
      <c r="AM367">
        <v>20</v>
      </c>
      <c r="AN367">
        <v>40</v>
      </c>
      <c r="AO367">
        <v>20</v>
      </c>
      <c r="AP367">
        <v>10</v>
      </c>
      <c r="AQ367">
        <v>10</v>
      </c>
      <c r="AR367">
        <v>10</v>
      </c>
      <c r="AS367">
        <v>110</v>
      </c>
      <c r="AT367">
        <v>30</v>
      </c>
      <c r="AU367">
        <v>20</v>
      </c>
      <c r="AV367">
        <v>10</v>
      </c>
      <c r="AW367">
        <v>10</v>
      </c>
      <c r="AX367">
        <v>10</v>
      </c>
      <c r="AY367">
        <v>20</v>
      </c>
      <c r="AZ367">
        <v>10</v>
      </c>
      <c r="BA367">
        <v>20</v>
      </c>
      <c r="BB367">
        <v>10</v>
      </c>
      <c r="BC367">
        <v>10</v>
      </c>
      <c r="BD367">
        <v>10</v>
      </c>
      <c r="BE367">
        <v>10</v>
      </c>
      <c r="BF367">
        <v>10</v>
      </c>
      <c r="BG367">
        <v>10</v>
      </c>
      <c r="BH367">
        <v>10</v>
      </c>
      <c r="BI367" s="9">
        <f>AVERAGE(keyword_stats[[#This Row],[Searches: Apr 2015]:[Searches: Mar 2016]])</f>
        <v>12.5</v>
      </c>
      <c r="BJ367" s="9">
        <f>AVERAGE(keyword_stats[[#This Row],[Searches: Apr 2016]:[Searches: Mar 2017]])</f>
        <v>11.666666666666666</v>
      </c>
      <c r="BK367" s="9">
        <f>AVERAGE(keyword_stats[[#This Row],[Searches: Apr 2017]:[Searches: Mar 2018]])</f>
        <v>25</v>
      </c>
      <c r="BL367" s="9">
        <f>AVERAGE(keyword_stats[[#This Row],[Searches: Apr 2018]:[Searches: Mar 2019]])</f>
        <v>11.666666666666666</v>
      </c>
      <c r="BM367" s="9">
        <f>SUM(keyword_stats[[#This Row],[Searches: Apr 2018]:[Searches: Mar 2019]])</f>
        <v>140</v>
      </c>
      <c r="BN367" s="9">
        <f>keyword_stats[[#This Row],[R1]]-keyword_stats[[#This Row],[R4]]</f>
        <v>-0.83333333333333393</v>
      </c>
      <c r="BO367" s="9" t="str">
        <f>INDEX('keyword-forecasts'!G:K,MATCH(keyword_stats[[#This Row],[Keyword]],'keyword-forecasts'!K:K,0),1)</f>
        <v>Kostium Kąpielowy</v>
      </c>
    </row>
    <row r="368" spans="1:67" x14ac:dyDescent="0.25">
      <c r="A368" t="s">
        <v>478</v>
      </c>
      <c r="B368" t="s">
        <v>15</v>
      </c>
      <c r="D368" s="8">
        <v>10</v>
      </c>
      <c r="E368" t="s">
        <v>17</v>
      </c>
      <c r="F368">
        <v>100</v>
      </c>
      <c r="G368">
        <v>0.3</v>
      </c>
      <c r="H368">
        <v>0.92</v>
      </c>
      <c r="M368">
        <v>10</v>
      </c>
      <c r="N368">
        <v>10</v>
      </c>
      <c r="O368">
        <v>20</v>
      </c>
      <c r="P368">
        <v>20</v>
      </c>
      <c r="Q368">
        <v>10</v>
      </c>
      <c r="R368">
        <v>10</v>
      </c>
      <c r="S368">
        <v>10</v>
      </c>
      <c r="T368">
        <v>0</v>
      </c>
      <c r="U368">
        <v>10</v>
      </c>
      <c r="V368">
        <v>10</v>
      </c>
      <c r="W368">
        <v>10</v>
      </c>
      <c r="X368">
        <v>10</v>
      </c>
      <c r="Y368">
        <v>10</v>
      </c>
      <c r="Z368">
        <v>10</v>
      </c>
      <c r="AA368">
        <v>20</v>
      </c>
      <c r="AB368">
        <v>20</v>
      </c>
      <c r="AC368">
        <v>10</v>
      </c>
      <c r="AD368">
        <v>10</v>
      </c>
      <c r="AE368">
        <v>10</v>
      </c>
      <c r="AF368">
        <v>10</v>
      </c>
      <c r="AG368">
        <v>0</v>
      </c>
      <c r="AH368">
        <v>10</v>
      </c>
      <c r="AI368">
        <v>10</v>
      </c>
      <c r="AJ368">
        <v>10</v>
      </c>
      <c r="AK368">
        <v>10</v>
      </c>
      <c r="AL368">
        <v>20</v>
      </c>
      <c r="AM368">
        <v>10</v>
      </c>
      <c r="AN368">
        <v>30</v>
      </c>
      <c r="AO368">
        <v>10</v>
      </c>
      <c r="AP368">
        <v>10</v>
      </c>
      <c r="AQ368">
        <v>10</v>
      </c>
      <c r="AR368">
        <v>10</v>
      </c>
      <c r="AS368">
        <v>10</v>
      </c>
      <c r="AT368">
        <v>10</v>
      </c>
      <c r="AU368">
        <v>10</v>
      </c>
      <c r="AV368">
        <v>10</v>
      </c>
      <c r="AW368">
        <v>10</v>
      </c>
      <c r="AX368">
        <v>20</v>
      </c>
      <c r="AY368">
        <v>20</v>
      </c>
      <c r="AZ368">
        <v>20</v>
      </c>
      <c r="BA368">
        <v>10</v>
      </c>
      <c r="BB368">
        <v>10</v>
      </c>
      <c r="BC368">
        <v>10</v>
      </c>
      <c r="BD368">
        <v>10</v>
      </c>
      <c r="BE368">
        <v>10</v>
      </c>
      <c r="BF368">
        <v>10</v>
      </c>
      <c r="BG368">
        <v>10</v>
      </c>
      <c r="BH368">
        <v>20</v>
      </c>
      <c r="BI368" s="9">
        <f>AVERAGE(keyword_stats[[#This Row],[Searches: Apr 2015]:[Searches: Mar 2016]])</f>
        <v>10.833333333333334</v>
      </c>
      <c r="BJ368" s="9">
        <f>AVERAGE(keyword_stats[[#This Row],[Searches: Apr 2016]:[Searches: Mar 2017]])</f>
        <v>10.833333333333334</v>
      </c>
      <c r="BK368" s="9">
        <f>AVERAGE(keyword_stats[[#This Row],[Searches: Apr 2017]:[Searches: Mar 2018]])</f>
        <v>12.5</v>
      </c>
      <c r="BL368" s="9">
        <f>AVERAGE(keyword_stats[[#This Row],[Searches: Apr 2018]:[Searches: Mar 2019]])</f>
        <v>13.333333333333334</v>
      </c>
      <c r="BM368" s="9">
        <f>SUM(keyword_stats[[#This Row],[Searches: Apr 2018]:[Searches: Mar 2019]])</f>
        <v>160</v>
      </c>
      <c r="BN368" s="9">
        <f>keyword_stats[[#This Row],[R1]]-keyword_stats[[#This Row],[R4]]</f>
        <v>2.5</v>
      </c>
      <c r="BO368" s="9" t="str">
        <f>INDEX('keyword-forecasts'!G:K,MATCH(keyword_stats[[#This Row],[Keyword]],'keyword-forecasts'!K:K,0),1)</f>
        <v>Kostium Kąpielowy Push Up</v>
      </c>
    </row>
    <row r="369" spans="1:67" x14ac:dyDescent="0.25">
      <c r="A369" t="s">
        <v>479</v>
      </c>
      <c r="B369" t="s">
        <v>15</v>
      </c>
      <c r="D369" s="8">
        <v>10</v>
      </c>
      <c r="E369" t="s">
        <v>17</v>
      </c>
      <c r="F369">
        <v>98</v>
      </c>
      <c r="G369">
        <v>0.22</v>
      </c>
      <c r="H369">
        <v>1.27</v>
      </c>
      <c r="M369">
        <v>10</v>
      </c>
      <c r="N369">
        <v>10</v>
      </c>
      <c r="O369">
        <v>20</v>
      </c>
      <c r="P369">
        <v>10</v>
      </c>
      <c r="Q369">
        <v>10</v>
      </c>
      <c r="R369">
        <v>10</v>
      </c>
      <c r="S369">
        <v>10</v>
      </c>
      <c r="T369">
        <v>10</v>
      </c>
      <c r="U369">
        <v>10</v>
      </c>
      <c r="V369">
        <v>10</v>
      </c>
      <c r="W369">
        <v>10</v>
      </c>
      <c r="X369">
        <v>10</v>
      </c>
      <c r="Y369">
        <v>10</v>
      </c>
      <c r="Z369">
        <v>10</v>
      </c>
      <c r="AA369">
        <v>20</v>
      </c>
      <c r="AB369">
        <v>20</v>
      </c>
      <c r="AC369">
        <v>10</v>
      </c>
      <c r="AD369">
        <v>10</v>
      </c>
      <c r="AE369">
        <v>10</v>
      </c>
      <c r="AF369">
        <v>10</v>
      </c>
      <c r="AG369">
        <v>10</v>
      </c>
      <c r="AH369">
        <v>20</v>
      </c>
      <c r="AI369">
        <v>10</v>
      </c>
      <c r="AJ369">
        <v>20</v>
      </c>
      <c r="AK369">
        <v>10</v>
      </c>
      <c r="AL369">
        <v>20</v>
      </c>
      <c r="AM369">
        <v>30</v>
      </c>
      <c r="AN369">
        <v>30</v>
      </c>
      <c r="AO369">
        <v>10</v>
      </c>
      <c r="AP369">
        <v>10</v>
      </c>
      <c r="AQ369">
        <v>10</v>
      </c>
      <c r="AR369">
        <v>10</v>
      </c>
      <c r="AS369">
        <v>0</v>
      </c>
      <c r="AT369">
        <v>10</v>
      </c>
      <c r="AU369">
        <v>10</v>
      </c>
      <c r="AV369">
        <v>10</v>
      </c>
      <c r="AW369">
        <v>20</v>
      </c>
      <c r="AX369">
        <v>20</v>
      </c>
      <c r="AY369">
        <v>30</v>
      </c>
      <c r="AZ369">
        <v>30</v>
      </c>
      <c r="BA369">
        <v>10</v>
      </c>
      <c r="BB369">
        <v>10</v>
      </c>
      <c r="BC369">
        <v>10</v>
      </c>
      <c r="BD369">
        <v>10</v>
      </c>
      <c r="BE369">
        <v>10</v>
      </c>
      <c r="BF369">
        <v>10</v>
      </c>
      <c r="BG369">
        <v>10</v>
      </c>
      <c r="BH369">
        <v>20</v>
      </c>
      <c r="BI369" s="9">
        <f>AVERAGE(keyword_stats[[#This Row],[Searches: Apr 2015]:[Searches: Mar 2016]])</f>
        <v>10.833333333333334</v>
      </c>
      <c r="BJ369" s="9">
        <f>AVERAGE(keyword_stats[[#This Row],[Searches: Apr 2016]:[Searches: Mar 2017]])</f>
        <v>13.333333333333334</v>
      </c>
      <c r="BK369" s="9">
        <f>AVERAGE(keyword_stats[[#This Row],[Searches: Apr 2017]:[Searches: Mar 2018]])</f>
        <v>13.333333333333334</v>
      </c>
      <c r="BL369" s="9">
        <f>AVERAGE(keyword_stats[[#This Row],[Searches: Apr 2018]:[Searches: Mar 2019]])</f>
        <v>15.833333333333334</v>
      </c>
      <c r="BM369" s="9">
        <f>SUM(keyword_stats[[#This Row],[Searches: Apr 2018]:[Searches: Mar 2019]])</f>
        <v>190</v>
      </c>
      <c r="BN369" s="9">
        <f>keyword_stats[[#This Row],[R1]]-keyword_stats[[#This Row],[R4]]</f>
        <v>5</v>
      </c>
      <c r="BO369" s="9" t="str">
        <f>INDEX('keyword-forecasts'!G:K,MATCH(keyword_stats[[#This Row],[Keyword]],'keyword-forecasts'!K:K,0),1)</f>
        <v>Młodzieżowy</v>
      </c>
    </row>
    <row r="370" spans="1:67" x14ac:dyDescent="0.25">
      <c r="A370" t="s">
        <v>480</v>
      </c>
      <c r="B370" t="s">
        <v>15</v>
      </c>
      <c r="D370" s="8">
        <v>70</v>
      </c>
      <c r="E370" t="s">
        <v>17</v>
      </c>
      <c r="F370">
        <v>100</v>
      </c>
      <c r="G370">
        <v>0.51</v>
      </c>
      <c r="H370">
        <v>2.66</v>
      </c>
      <c r="M370">
        <v>70</v>
      </c>
      <c r="N370">
        <v>40</v>
      </c>
      <c r="O370">
        <v>20</v>
      </c>
      <c r="P370">
        <v>40</v>
      </c>
      <c r="Q370">
        <v>30</v>
      </c>
      <c r="R370">
        <v>40</v>
      </c>
      <c r="S370">
        <v>40</v>
      </c>
      <c r="T370">
        <v>40</v>
      </c>
      <c r="U370">
        <v>40</v>
      </c>
      <c r="V370">
        <v>50</v>
      </c>
      <c r="W370">
        <v>70</v>
      </c>
      <c r="X370">
        <v>50</v>
      </c>
      <c r="Y370">
        <v>40</v>
      </c>
      <c r="Z370">
        <v>30</v>
      </c>
      <c r="AA370">
        <v>20</v>
      </c>
      <c r="AB370">
        <v>40</v>
      </c>
      <c r="AC370">
        <v>30</v>
      </c>
      <c r="AD370">
        <v>70</v>
      </c>
      <c r="AE370">
        <v>40</v>
      </c>
      <c r="AF370">
        <v>50</v>
      </c>
      <c r="AG370">
        <v>70</v>
      </c>
      <c r="AH370">
        <v>90</v>
      </c>
      <c r="AI370">
        <v>110</v>
      </c>
      <c r="AJ370">
        <v>90</v>
      </c>
      <c r="AK370">
        <v>40</v>
      </c>
      <c r="AL370">
        <v>40</v>
      </c>
      <c r="AM370">
        <v>30</v>
      </c>
      <c r="AN370">
        <v>70</v>
      </c>
      <c r="AO370">
        <v>50</v>
      </c>
      <c r="AP370">
        <v>40</v>
      </c>
      <c r="AQ370">
        <v>50</v>
      </c>
      <c r="AR370">
        <v>50</v>
      </c>
      <c r="AS370">
        <v>50</v>
      </c>
      <c r="AT370">
        <v>110</v>
      </c>
      <c r="AU370">
        <v>90</v>
      </c>
      <c r="AV370">
        <v>70</v>
      </c>
      <c r="AW370">
        <v>50</v>
      </c>
      <c r="AX370">
        <v>40</v>
      </c>
      <c r="AY370">
        <v>50</v>
      </c>
      <c r="AZ370">
        <v>50</v>
      </c>
      <c r="BA370">
        <v>70</v>
      </c>
      <c r="BB370">
        <v>40</v>
      </c>
      <c r="BC370">
        <v>70</v>
      </c>
      <c r="BD370">
        <v>70</v>
      </c>
      <c r="BE370">
        <v>90</v>
      </c>
      <c r="BF370">
        <v>140</v>
      </c>
      <c r="BG370">
        <v>90</v>
      </c>
      <c r="BH370">
        <v>70</v>
      </c>
      <c r="BI370" s="9">
        <f>AVERAGE(keyword_stats[[#This Row],[Searches: Apr 2015]:[Searches: Mar 2016]])</f>
        <v>44.166666666666664</v>
      </c>
      <c r="BJ370" s="9">
        <f>AVERAGE(keyword_stats[[#This Row],[Searches: Apr 2016]:[Searches: Mar 2017]])</f>
        <v>56.666666666666664</v>
      </c>
      <c r="BK370" s="9">
        <f>AVERAGE(keyword_stats[[#This Row],[Searches: Apr 2017]:[Searches: Mar 2018]])</f>
        <v>57.5</v>
      </c>
      <c r="BL370" s="9">
        <f>AVERAGE(keyword_stats[[#This Row],[Searches: Apr 2018]:[Searches: Mar 2019]])</f>
        <v>69.166666666666671</v>
      </c>
      <c r="BM370" s="9">
        <f>SUM(keyword_stats[[#This Row],[Searches: Apr 2018]:[Searches: Mar 2019]])</f>
        <v>830</v>
      </c>
      <c r="BN370" s="9">
        <f>keyword_stats[[#This Row],[R1]]-keyword_stats[[#This Row],[R4]]</f>
        <v>25.000000000000007</v>
      </c>
      <c r="BO370" s="9" t="str">
        <f>INDEX('keyword-forecasts'!G:K,MATCH(keyword_stats[[#This Row],[Keyword]],'keyword-forecasts'!K:K,0),1)</f>
        <v>Kostium Kąpielowy</v>
      </c>
    </row>
    <row r="371" spans="1:67" x14ac:dyDescent="0.25">
      <c r="A371" t="s">
        <v>481</v>
      </c>
      <c r="B371" t="s">
        <v>15</v>
      </c>
      <c r="D371" s="8">
        <v>10</v>
      </c>
      <c r="M371">
        <v>10</v>
      </c>
      <c r="N371">
        <v>10</v>
      </c>
      <c r="O371">
        <v>10</v>
      </c>
      <c r="P371">
        <v>10</v>
      </c>
      <c r="Q371">
        <v>10</v>
      </c>
      <c r="R371">
        <v>10</v>
      </c>
      <c r="S371">
        <v>10</v>
      </c>
      <c r="T371">
        <v>10</v>
      </c>
      <c r="U371">
        <v>10</v>
      </c>
      <c r="V371">
        <v>20</v>
      </c>
      <c r="W371">
        <v>10</v>
      </c>
      <c r="X371">
        <v>10</v>
      </c>
      <c r="Y371">
        <v>10</v>
      </c>
      <c r="Z371">
        <v>10</v>
      </c>
      <c r="AA371">
        <v>10</v>
      </c>
      <c r="AB371">
        <v>10</v>
      </c>
      <c r="AC371">
        <v>10</v>
      </c>
      <c r="AD371">
        <v>0</v>
      </c>
      <c r="AE371">
        <v>0</v>
      </c>
      <c r="AF371">
        <v>10</v>
      </c>
      <c r="AG371">
        <v>10</v>
      </c>
      <c r="AH371">
        <v>0</v>
      </c>
      <c r="AI371">
        <v>10</v>
      </c>
      <c r="AJ371">
        <v>10</v>
      </c>
      <c r="AK371">
        <v>10</v>
      </c>
      <c r="AL371">
        <v>0</v>
      </c>
      <c r="AM371">
        <v>0</v>
      </c>
      <c r="AN371">
        <v>0</v>
      </c>
      <c r="AO371">
        <v>10</v>
      </c>
      <c r="AP371">
        <v>0</v>
      </c>
      <c r="AQ371">
        <v>0</v>
      </c>
      <c r="AR371">
        <v>10</v>
      </c>
      <c r="AS371">
        <v>10</v>
      </c>
      <c r="AT371">
        <v>10</v>
      </c>
      <c r="AU371">
        <v>0</v>
      </c>
      <c r="AV371">
        <v>10</v>
      </c>
      <c r="AW371">
        <v>10</v>
      </c>
      <c r="AX371">
        <v>10</v>
      </c>
      <c r="AY371">
        <v>0</v>
      </c>
      <c r="AZ371">
        <v>0</v>
      </c>
      <c r="BA371">
        <v>0</v>
      </c>
      <c r="BB371">
        <v>10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 s="9">
        <f>AVERAGE(keyword_stats[[#This Row],[Searches: Apr 2015]:[Searches: Mar 2016]])</f>
        <v>10.833333333333334</v>
      </c>
      <c r="BJ371" s="9">
        <f>AVERAGE(keyword_stats[[#This Row],[Searches: Apr 2016]:[Searches: Mar 2017]])</f>
        <v>7.5</v>
      </c>
      <c r="BK371" s="9">
        <f>AVERAGE(keyword_stats[[#This Row],[Searches: Apr 2017]:[Searches: Mar 2018]])</f>
        <v>5</v>
      </c>
      <c r="BL371" s="9">
        <f>AVERAGE(keyword_stats[[#This Row],[Searches: Apr 2018]:[Searches: Mar 2019]])</f>
        <v>2.5</v>
      </c>
      <c r="BM371" s="9">
        <f>SUM(keyword_stats[[#This Row],[Searches: Apr 2018]:[Searches: Mar 2019]])</f>
        <v>30</v>
      </c>
      <c r="BN371" s="9">
        <f>keyword_stats[[#This Row],[R1]]-keyword_stats[[#This Row],[R4]]</f>
        <v>-8.3333333333333339</v>
      </c>
      <c r="BO371" s="9" t="str">
        <f>INDEX('keyword-forecasts'!G:K,MATCH(keyword_stats[[#This Row],[Keyword]],'keyword-forecasts'!K:K,0),1)</f>
        <v>Damski Kostium</v>
      </c>
    </row>
    <row r="372" spans="1:67" x14ac:dyDescent="0.25">
      <c r="A372" t="s">
        <v>482</v>
      </c>
      <c r="B372" t="s">
        <v>15</v>
      </c>
      <c r="D372" s="8">
        <v>70</v>
      </c>
      <c r="E372" t="s">
        <v>17</v>
      </c>
      <c r="F372">
        <v>100</v>
      </c>
      <c r="G372">
        <v>0.24</v>
      </c>
      <c r="H372">
        <v>1.39</v>
      </c>
      <c r="M372">
        <v>30</v>
      </c>
      <c r="N372">
        <v>50</v>
      </c>
      <c r="O372">
        <v>90</v>
      </c>
      <c r="P372">
        <v>110</v>
      </c>
      <c r="Q372">
        <v>40</v>
      </c>
      <c r="R372">
        <v>10</v>
      </c>
      <c r="S372">
        <v>10</v>
      </c>
      <c r="T372">
        <v>10</v>
      </c>
      <c r="U372">
        <v>10</v>
      </c>
      <c r="V372">
        <v>10</v>
      </c>
      <c r="W372">
        <v>10</v>
      </c>
      <c r="X372">
        <v>10</v>
      </c>
      <c r="Y372">
        <v>30</v>
      </c>
      <c r="Z372">
        <v>40</v>
      </c>
      <c r="AA372">
        <v>140</v>
      </c>
      <c r="AB372">
        <v>90</v>
      </c>
      <c r="AC372">
        <v>30</v>
      </c>
      <c r="AD372">
        <v>20</v>
      </c>
      <c r="AE372">
        <v>10</v>
      </c>
      <c r="AF372">
        <v>10</v>
      </c>
      <c r="AG372">
        <v>30</v>
      </c>
      <c r="AH372">
        <v>20</v>
      </c>
      <c r="AI372">
        <v>30</v>
      </c>
      <c r="AJ372">
        <v>30</v>
      </c>
      <c r="AK372">
        <v>40</v>
      </c>
      <c r="AL372">
        <v>110</v>
      </c>
      <c r="AM372">
        <v>170</v>
      </c>
      <c r="AN372">
        <v>170</v>
      </c>
      <c r="AO372">
        <v>40</v>
      </c>
      <c r="AP372">
        <v>10</v>
      </c>
      <c r="AQ372">
        <v>10</v>
      </c>
      <c r="AR372">
        <v>10</v>
      </c>
      <c r="AS372">
        <v>10</v>
      </c>
      <c r="AT372">
        <v>20</v>
      </c>
      <c r="AU372">
        <v>20</v>
      </c>
      <c r="AV372">
        <v>40</v>
      </c>
      <c r="AW372">
        <v>50</v>
      </c>
      <c r="AX372">
        <v>90</v>
      </c>
      <c r="AY372">
        <v>140</v>
      </c>
      <c r="AZ372">
        <v>110</v>
      </c>
      <c r="BA372">
        <v>50</v>
      </c>
      <c r="BB372">
        <v>20</v>
      </c>
      <c r="BC372">
        <v>30</v>
      </c>
      <c r="BD372">
        <v>20</v>
      </c>
      <c r="BE372">
        <v>20</v>
      </c>
      <c r="BF372">
        <v>70</v>
      </c>
      <c r="BG372">
        <v>50</v>
      </c>
      <c r="BH372">
        <v>50</v>
      </c>
      <c r="BI372" s="9">
        <f>AVERAGE(keyword_stats[[#This Row],[Searches: Apr 2015]:[Searches: Mar 2016]])</f>
        <v>32.5</v>
      </c>
      <c r="BJ372" s="9">
        <f>AVERAGE(keyword_stats[[#This Row],[Searches: Apr 2016]:[Searches: Mar 2017]])</f>
        <v>40</v>
      </c>
      <c r="BK372" s="9">
        <f>AVERAGE(keyword_stats[[#This Row],[Searches: Apr 2017]:[Searches: Mar 2018]])</f>
        <v>54.166666666666664</v>
      </c>
      <c r="BL372" s="9">
        <f>AVERAGE(keyword_stats[[#This Row],[Searches: Apr 2018]:[Searches: Mar 2019]])</f>
        <v>58.333333333333336</v>
      </c>
      <c r="BM372" s="9">
        <f>SUM(keyword_stats[[#This Row],[Searches: Apr 2018]:[Searches: Mar 2019]])</f>
        <v>700</v>
      </c>
      <c r="BN372" s="9">
        <f>keyword_stats[[#This Row],[R1]]-keyword_stats[[#This Row],[R4]]</f>
        <v>25.833333333333336</v>
      </c>
      <c r="BO372" s="9" t="str">
        <f>INDEX('keyword-forecasts'!G:K,MATCH(keyword_stats[[#This Row],[Keyword]],'keyword-forecasts'!K:K,0),1)</f>
        <v>Duży Biust</v>
      </c>
    </row>
    <row r="373" spans="1:67" x14ac:dyDescent="0.25">
      <c r="A373" t="s">
        <v>483</v>
      </c>
      <c r="B373" t="s">
        <v>15</v>
      </c>
      <c r="D373" s="8">
        <v>20</v>
      </c>
      <c r="E373" t="s">
        <v>17</v>
      </c>
      <c r="F373">
        <v>100</v>
      </c>
      <c r="G373">
        <v>0.79</v>
      </c>
      <c r="H373">
        <v>2.4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10</v>
      </c>
      <c r="V373">
        <v>0</v>
      </c>
      <c r="W373">
        <v>0</v>
      </c>
      <c r="X373">
        <v>0</v>
      </c>
      <c r="Y373">
        <v>10</v>
      </c>
      <c r="Z373">
        <v>10</v>
      </c>
      <c r="AA373">
        <v>30</v>
      </c>
      <c r="AB373">
        <v>20</v>
      </c>
      <c r="AC373">
        <v>10</v>
      </c>
      <c r="AD373">
        <v>20</v>
      </c>
      <c r="AE373">
        <v>10</v>
      </c>
      <c r="AF373">
        <v>10</v>
      </c>
      <c r="AG373">
        <v>10</v>
      </c>
      <c r="AH373">
        <v>10</v>
      </c>
      <c r="AI373">
        <v>20</v>
      </c>
      <c r="AJ373">
        <v>10</v>
      </c>
      <c r="AK373">
        <v>10</v>
      </c>
      <c r="AL373">
        <v>30</v>
      </c>
      <c r="AM373">
        <v>50</v>
      </c>
      <c r="AN373">
        <v>30</v>
      </c>
      <c r="AO373">
        <v>20</v>
      </c>
      <c r="AP373">
        <v>10</v>
      </c>
      <c r="AQ373">
        <v>10</v>
      </c>
      <c r="AR373">
        <v>10</v>
      </c>
      <c r="AS373">
        <v>10</v>
      </c>
      <c r="AT373">
        <v>20</v>
      </c>
      <c r="AU373">
        <v>10</v>
      </c>
      <c r="AV373">
        <v>10</v>
      </c>
      <c r="AW373">
        <v>30</v>
      </c>
      <c r="AX373">
        <v>20</v>
      </c>
      <c r="AY373">
        <v>40</v>
      </c>
      <c r="AZ373">
        <v>70</v>
      </c>
      <c r="BA373">
        <v>20</v>
      </c>
      <c r="BB373">
        <v>10</v>
      </c>
      <c r="BC373">
        <v>10</v>
      </c>
      <c r="BD373">
        <v>10</v>
      </c>
      <c r="BE373">
        <v>10</v>
      </c>
      <c r="BF373">
        <v>20</v>
      </c>
      <c r="BG373">
        <v>20</v>
      </c>
      <c r="BH373">
        <v>30</v>
      </c>
      <c r="BI373" s="9">
        <f>AVERAGE(keyword_stats[[#This Row],[Searches: Apr 2015]:[Searches: Mar 2016]])</f>
        <v>0.83333333333333337</v>
      </c>
      <c r="BJ373" s="9">
        <f>AVERAGE(keyword_stats[[#This Row],[Searches: Apr 2016]:[Searches: Mar 2017]])</f>
        <v>14.166666666666666</v>
      </c>
      <c r="BK373" s="9">
        <f>AVERAGE(keyword_stats[[#This Row],[Searches: Apr 2017]:[Searches: Mar 2018]])</f>
        <v>18.333333333333332</v>
      </c>
      <c r="BL373" s="9">
        <f>AVERAGE(keyword_stats[[#This Row],[Searches: Apr 2018]:[Searches: Mar 2019]])</f>
        <v>24.166666666666668</v>
      </c>
      <c r="BM373" s="9">
        <f>SUM(keyword_stats[[#This Row],[Searches: Apr 2018]:[Searches: Mar 2019]])</f>
        <v>290</v>
      </c>
      <c r="BN373" s="9">
        <f>keyword_stats[[#This Row],[R1]]-keyword_stats[[#This Row],[R4]]</f>
        <v>23.333333333333336</v>
      </c>
      <c r="BO373" s="9" t="str">
        <f>INDEX('keyword-forecasts'!G:K,MATCH(keyword_stats[[#This Row],[Keyword]],'keyword-forecasts'!K:K,0),1)</f>
        <v>Kostium Kąpielowy</v>
      </c>
    </row>
    <row r="374" spans="1:67" x14ac:dyDescent="0.25">
      <c r="A374" t="s">
        <v>484</v>
      </c>
      <c r="B374" t="s">
        <v>15</v>
      </c>
      <c r="D374" s="8">
        <v>20</v>
      </c>
      <c r="E374" t="s">
        <v>17</v>
      </c>
      <c r="F374">
        <v>100</v>
      </c>
      <c r="G374">
        <v>0.28999999999999998</v>
      </c>
      <c r="H374">
        <v>1.75</v>
      </c>
      <c r="M374">
        <v>90</v>
      </c>
      <c r="N374">
        <v>140</v>
      </c>
      <c r="O374">
        <v>170</v>
      </c>
      <c r="P374">
        <v>170</v>
      </c>
      <c r="Q374">
        <v>70</v>
      </c>
      <c r="R374">
        <v>10</v>
      </c>
      <c r="S374">
        <v>10</v>
      </c>
      <c r="T374">
        <v>20</v>
      </c>
      <c r="U374">
        <v>10</v>
      </c>
      <c r="V374">
        <v>30</v>
      </c>
      <c r="W374">
        <v>40</v>
      </c>
      <c r="X374">
        <v>50</v>
      </c>
      <c r="Y374">
        <v>70</v>
      </c>
      <c r="Z374">
        <v>70</v>
      </c>
      <c r="AA374">
        <v>90</v>
      </c>
      <c r="AB374">
        <v>90</v>
      </c>
      <c r="AC374">
        <v>50</v>
      </c>
      <c r="AD374">
        <v>20</v>
      </c>
      <c r="AE374">
        <v>10</v>
      </c>
      <c r="AF374">
        <v>10</v>
      </c>
      <c r="AG374">
        <v>10</v>
      </c>
      <c r="AH374">
        <v>20</v>
      </c>
      <c r="AI374">
        <v>20</v>
      </c>
      <c r="AJ374">
        <v>20</v>
      </c>
      <c r="AK374">
        <v>30</v>
      </c>
      <c r="AL374">
        <v>30</v>
      </c>
      <c r="AM374">
        <v>50</v>
      </c>
      <c r="AN374">
        <v>40</v>
      </c>
      <c r="AO374">
        <v>30</v>
      </c>
      <c r="AP374">
        <v>10</v>
      </c>
      <c r="AQ374">
        <v>10</v>
      </c>
      <c r="AR374">
        <v>10</v>
      </c>
      <c r="AS374">
        <v>10</v>
      </c>
      <c r="AT374">
        <v>10</v>
      </c>
      <c r="AU374">
        <v>10</v>
      </c>
      <c r="AV374">
        <v>10</v>
      </c>
      <c r="AW374">
        <v>20</v>
      </c>
      <c r="AX374">
        <v>40</v>
      </c>
      <c r="AY374">
        <v>50</v>
      </c>
      <c r="AZ374">
        <v>50</v>
      </c>
      <c r="BA374">
        <v>20</v>
      </c>
      <c r="BB374">
        <v>10</v>
      </c>
      <c r="BC374">
        <v>10</v>
      </c>
      <c r="BD374">
        <v>10</v>
      </c>
      <c r="BE374">
        <v>10</v>
      </c>
      <c r="BF374">
        <v>10</v>
      </c>
      <c r="BG374">
        <v>30</v>
      </c>
      <c r="BH374">
        <v>40</v>
      </c>
      <c r="BI374" s="9">
        <f>AVERAGE(keyword_stats[[#This Row],[Searches: Apr 2015]:[Searches: Mar 2016]])</f>
        <v>67.5</v>
      </c>
      <c r="BJ374" s="9">
        <f>AVERAGE(keyword_stats[[#This Row],[Searches: Apr 2016]:[Searches: Mar 2017]])</f>
        <v>40</v>
      </c>
      <c r="BK374" s="9">
        <f>AVERAGE(keyword_stats[[#This Row],[Searches: Apr 2017]:[Searches: Mar 2018]])</f>
        <v>20.833333333333332</v>
      </c>
      <c r="BL374" s="9">
        <f>AVERAGE(keyword_stats[[#This Row],[Searches: Apr 2018]:[Searches: Mar 2019]])</f>
        <v>25</v>
      </c>
      <c r="BM374" s="9">
        <f>SUM(keyword_stats[[#This Row],[Searches: Apr 2018]:[Searches: Mar 2019]])</f>
        <v>300</v>
      </c>
      <c r="BN374" s="9">
        <f>keyword_stats[[#This Row],[R1]]-keyword_stats[[#This Row],[R4]]</f>
        <v>-42.5</v>
      </c>
      <c r="BO374" s="9" t="str">
        <f>INDEX('keyword-forecasts'!G:K,MATCH(keyword_stats[[#This Row],[Keyword]],'keyword-forecasts'!K:K,0),1)</f>
        <v>Kostium Kąpielowy</v>
      </c>
    </row>
    <row r="375" spans="1:67" x14ac:dyDescent="0.25">
      <c r="A375" t="s">
        <v>485</v>
      </c>
      <c r="B375" t="s">
        <v>15</v>
      </c>
      <c r="D375" s="8">
        <v>30</v>
      </c>
      <c r="E375" t="s">
        <v>17</v>
      </c>
      <c r="F375">
        <v>100</v>
      </c>
      <c r="G375">
        <v>0.35</v>
      </c>
      <c r="H375">
        <v>1.88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20</v>
      </c>
      <c r="AB375">
        <v>30</v>
      </c>
      <c r="AC375">
        <v>20</v>
      </c>
      <c r="AD375">
        <v>10</v>
      </c>
      <c r="AE375">
        <v>10</v>
      </c>
      <c r="AF375">
        <v>10</v>
      </c>
      <c r="AG375">
        <v>10</v>
      </c>
      <c r="AH375">
        <v>10</v>
      </c>
      <c r="AI375">
        <v>10</v>
      </c>
      <c r="AJ375">
        <v>10</v>
      </c>
      <c r="AK375">
        <v>20</v>
      </c>
      <c r="AL375">
        <v>20</v>
      </c>
      <c r="AM375">
        <v>30</v>
      </c>
      <c r="AN375">
        <v>30</v>
      </c>
      <c r="AO375">
        <v>20</v>
      </c>
      <c r="AP375">
        <v>10</v>
      </c>
      <c r="AQ375">
        <v>10</v>
      </c>
      <c r="AR375">
        <v>10</v>
      </c>
      <c r="AS375">
        <v>10</v>
      </c>
      <c r="AT375">
        <v>10</v>
      </c>
      <c r="AU375">
        <v>10</v>
      </c>
      <c r="AV375">
        <v>10</v>
      </c>
      <c r="AW375">
        <v>20</v>
      </c>
      <c r="AX375">
        <v>40</v>
      </c>
      <c r="AY375">
        <v>50</v>
      </c>
      <c r="AZ375">
        <v>70</v>
      </c>
      <c r="BA375">
        <v>50</v>
      </c>
      <c r="BB375">
        <v>10</v>
      </c>
      <c r="BC375">
        <v>0</v>
      </c>
      <c r="BD375">
        <v>10</v>
      </c>
      <c r="BE375">
        <v>10</v>
      </c>
      <c r="BF375">
        <v>20</v>
      </c>
      <c r="BG375">
        <v>10</v>
      </c>
      <c r="BH375">
        <v>30</v>
      </c>
      <c r="BI375" s="9">
        <f>AVERAGE(keyword_stats[[#This Row],[Searches: Apr 2015]:[Searches: Mar 2016]])</f>
        <v>0</v>
      </c>
      <c r="BJ375" s="9">
        <f>AVERAGE(keyword_stats[[#This Row],[Searches: Apr 2016]:[Searches: Mar 2017]])</f>
        <v>11.666666666666666</v>
      </c>
      <c r="BK375" s="9">
        <f>AVERAGE(keyword_stats[[#This Row],[Searches: Apr 2017]:[Searches: Mar 2018]])</f>
        <v>15.833333333333334</v>
      </c>
      <c r="BL375" s="9">
        <f>AVERAGE(keyword_stats[[#This Row],[Searches: Apr 2018]:[Searches: Mar 2019]])</f>
        <v>26.666666666666668</v>
      </c>
      <c r="BM375" s="9">
        <f>SUM(keyword_stats[[#This Row],[Searches: Apr 2018]:[Searches: Mar 2019]])</f>
        <v>320</v>
      </c>
      <c r="BN375" s="9">
        <f>keyword_stats[[#This Row],[R1]]-keyword_stats[[#This Row],[R4]]</f>
        <v>26.666666666666668</v>
      </c>
      <c r="BO375" s="9" t="str">
        <f>INDEX('keyword-forecasts'!G:K,MATCH(keyword_stats[[#This Row],[Keyword]],'keyword-forecasts'!K:K,0),1)</f>
        <v>Kostium Kąpielowy</v>
      </c>
    </row>
    <row r="376" spans="1:67" x14ac:dyDescent="0.25">
      <c r="A376" t="s">
        <v>486</v>
      </c>
      <c r="B376" t="s">
        <v>15</v>
      </c>
      <c r="D376" s="8">
        <v>30</v>
      </c>
      <c r="E376" t="s">
        <v>17</v>
      </c>
      <c r="F376">
        <v>100</v>
      </c>
      <c r="M376">
        <v>20</v>
      </c>
      <c r="N376">
        <v>10</v>
      </c>
      <c r="O376">
        <v>20</v>
      </c>
      <c r="P376">
        <v>20</v>
      </c>
      <c r="Q376">
        <v>10</v>
      </c>
      <c r="R376">
        <v>10</v>
      </c>
      <c r="S376">
        <v>10</v>
      </c>
      <c r="T376">
        <v>10</v>
      </c>
      <c r="U376">
        <v>10</v>
      </c>
      <c r="V376">
        <v>10</v>
      </c>
      <c r="W376">
        <v>10</v>
      </c>
      <c r="X376">
        <v>30</v>
      </c>
      <c r="Y376">
        <v>30</v>
      </c>
      <c r="Z376">
        <v>50</v>
      </c>
      <c r="AA376">
        <v>70</v>
      </c>
      <c r="AB376">
        <v>70</v>
      </c>
      <c r="AC376">
        <v>30</v>
      </c>
      <c r="AD376">
        <v>10</v>
      </c>
      <c r="AE376">
        <v>10</v>
      </c>
      <c r="AF376">
        <v>10</v>
      </c>
      <c r="AG376">
        <v>20</v>
      </c>
      <c r="AH376">
        <v>20</v>
      </c>
      <c r="AI376">
        <v>30</v>
      </c>
      <c r="AJ376">
        <v>50</v>
      </c>
      <c r="AK376">
        <v>50</v>
      </c>
      <c r="AL376">
        <v>50</v>
      </c>
      <c r="AM376">
        <v>90</v>
      </c>
      <c r="AN376">
        <v>70</v>
      </c>
      <c r="AO376">
        <v>40</v>
      </c>
      <c r="AP376">
        <v>10</v>
      </c>
      <c r="AQ376">
        <v>10</v>
      </c>
      <c r="AR376">
        <v>10</v>
      </c>
      <c r="AS376">
        <v>20</v>
      </c>
      <c r="AT376">
        <v>30</v>
      </c>
      <c r="AU376">
        <v>20</v>
      </c>
      <c r="AV376">
        <v>40</v>
      </c>
      <c r="AW376">
        <v>30</v>
      </c>
      <c r="AX376">
        <v>40</v>
      </c>
      <c r="AY376">
        <v>70</v>
      </c>
      <c r="AZ376">
        <v>70</v>
      </c>
      <c r="BA376">
        <v>40</v>
      </c>
      <c r="BB376">
        <v>10</v>
      </c>
      <c r="BC376">
        <v>10</v>
      </c>
      <c r="BD376">
        <v>10</v>
      </c>
      <c r="BE376">
        <v>10</v>
      </c>
      <c r="BF376">
        <v>10</v>
      </c>
      <c r="BG376">
        <v>10</v>
      </c>
      <c r="BH376">
        <v>10</v>
      </c>
      <c r="BI376" s="9">
        <f>AVERAGE(keyword_stats[[#This Row],[Searches: Apr 2015]:[Searches: Mar 2016]])</f>
        <v>14.166666666666666</v>
      </c>
      <c r="BJ376" s="9">
        <f>AVERAGE(keyword_stats[[#This Row],[Searches: Apr 2016]:[Searches: Mar 2017]])</f>
        <v>33.333333333333336</v>
      </c>
      <c r="BK376" s="9">
        <f>AVERAGE(keyword_stats[[#This Row],[Searches: Apr 2017]:[Searches: Mar 2018]])</f>
        <v>36.666666666666664</v>
      </c>
      <c r="BL376" s="9">
        <f>AVERAGE(keyword_stats[[#This Row],[Searches: Apr 2018]:[Searches: Mar 2019]])</f>
        <v>26.666666666666668</v>
      </c>
      <c r="BM376" s="9">
        <f>SUM(keyword_stats[[#This Row],[Searches: Apr 2018]:[Searches: Mar 2019]])</f>
        <v>320</v>
      </c>
      <c r="BN376" s="9">
        <f>keyword_stats[[#This Row],[R1]]-keyword_stats[[#This Row],[R4]]</f>
        <v>12.500000000000002</v>
      </c>
      <c r="BO376" s="9" t="str">
        <f>INDEX('keyword-forecasts'!G:K,MATCH(keyword_stats[[#This Row],[Keyword]],'keyword-forecasts'!K:K,0),1)</f>
        <v>Paski</v>
      </c>
    </row>
    <row r="377" spans="1:67" x14ac:dyDescent="0.25">
      <c r="A377" t="s">
        <v>487</v>
      </c>
      <c r="B377" t="s">
        <v>15</v>
      </c>
      <c r="D377" s="8">
        <v>590</v>
      </c>
      <c r="E377" t="s">
        <v>17</v>
      </c>
      <c r="F377">
        <v>100</v>
      </c>
      <c r="G377">
        <v>0.31</v>
      </c>
      <c r="H377">
        <v>0.94</v>
      </c>
      <c r="M377">
        <v>390</v>
      </c>
      <c r="N377">
        <v>480</v>
      </c>
      <c r="O377">
        <v>720</v>
      </c>
      <c r="P377">
        <v>590</v>
      </c>
      <c r="Q377">
        <v>210</v>
      </c>
      <c r="R377">
        <v>70</v>
      </c>
      <c r="S377">
        <v>70</v>
      </c>
      <c r="T377">
        <v>140</v>
      </c>
      <c r="U377">
        <v>170</v>
      </c>
      <c r="V377">
        <v>260</v>
      </c>
      <c r="W377">
        <v>260</v>
      </c>
      <c r="X377">
        <v>210</v>
      </c>
      <c r="Y377">
        <v>320</v>
      </c>
      <c r="Z377">
        <v>590</v>
      </c>
      <c r="AA377">
        <v>1000</v>
      </c>
      <c r="AB377">
        <v>720</v>
      </c>
      <c r="AC377">
        <v>320</v>
      </c>
      <c r="AD377">
        <v>170</v>
      </c>
      <c r="AE377">
        <v>170</v>
      </c>
      <c r="AF377">
        <v>210</v>
      </c>
      <c r="AG377">
        <v>170</v>
      </c>
      <c r="AH377">
        <v>480</v>
      </c>
      <c r="AI377">
        <v>480</v>
      </c>
      <c r="AJ377">
        <v>590</v>
      </c>
      <c r="AK377">
        <v>480</v>
      </c>
      <c r="AL377">
        <v>720</v>
      </c>
      <c r="AM377">
        <v>1300</v>
      </c>
      <c r="AN377">
        <v>1300</v>
      </c>
      <c r="AO377">
        <v>590</v>
      </c>
      <c r="AP377">
        <v>90</v>
      </c>
      <c r="AQ377">
        <v>170</v>
      </c>
      <c r="AR377">
        <v>170</v>
      </c>
      <c r="AS377">
        <v>90</v>
      </c>
      <c r="AT377">
        <v>210</v>
      </c>
      <c r="AU377">
        <v>260</v>
      </c>
      <c r="AV377">
        <v>480</v>
      </c>
      <c r="AW377">
        <v>720</v>
      </c>
      <c r="AX377">
        <v>1000</v>
      </c>
      <c r="AY377">
        <v>1000</v>
      </c>
      <c r="AZ377">
        <v>1600</v>
      </c>
      <c r="BA377">
        <v>1000</v>
      </c>
      <c r="BB377">
        <v>210</v>
      </c>
      <c r="BC377">
        <v>110</v>
      </c>
      <c r="BD377">
        <v>170</v>
      </c>
      <c r="BE377">
        <v>260</v>
      </c>
      <c r="BF377">
        <v>480</v>
      </c>
      <c r="BG377">
        <v>390</v>
      </c>
      <c r="BH377">
        <v>590</v>
      </c>
      <c r="BI377" s="9">
        <f>AVERAGE(keyword_stats[[#This Row],[Searches: Apr 2015]:[Searches: Mar 2016]])</f>
        <v>297.5</v>
      </c>
      <c r="BJ377" s="9">
        <f>AVERAGE(keyword_stats[[#This Row],[Searches: Apr 2016]:[Searches: Mar 2017]])</f>
        <v>435</v>
      </c>
      <c r="BK377" s="9">
        <f>AVERAGE(keyword_stats[[#This Row],[Searches: Apr 2017]:[Searches: Mar 2018]])</f>
        <v>488.33333333333331</v>
      </c>
      <c r="BL377" s="9">
        <f>AVERAGE(keyword_stats[[#This Row],[Searches: Apr 2018]:[Searches: Mar 2019]])</f>
        <v>627.5</v>
      </c>
      <c r="BM377" s="9">
        <f>SUM(keyword_stats[[#This Row],[Searches: Apr 2018]:[Searches: Mar 2019]])</f>
        <v>7530</v>
      </c>
      <c r="BN377" s="9">
        <f>keyword_stats[[#This Row],[R1]]-keyword_stats[[#This Row],[R4]]</f>
        <v>330</v>
      </c>
      <c r="BO377" s="9" t="str">
        <f>INDEX('keyword-forecasts'!G:K,MATCH(keyword_stats[[#This Row],[Keyword]],'keyword-forecasts'!K:K,0),1)</f>
        <v>Kostium Kąpielowy Push Up</v>
      </c>
    </row>
    <row r="378" spans="1:67" x14ac:dyDescent="0.25">
      <c r="A378" t="s">
        <v>488</v>
      </c>
      <c r="B378" t="s">
        <v>15</v>
      </c>
      <c r="D378" s="8">
        <v>30</v>
      </c>
      <c r="E378" t="s">
        <v>17</v>
      </c>
      <c r="F378">
        <v>100</v>
      </c>
      <c r="G378">
        <v>0.91</v>
      </c>
      <c r="H378">
        <v>2.4700000000000002</v>
      </c>
      <c r="M378">
        <v>10</v>
      </c>
      <c r="N378">
        <v>10</v>
      </c>
      <c r="O378">
        <v>10</v>
      </c>
      <c r="P378">
        <v>20</v>
      </c>
      <c r="Q378">
        <v>10</v>
      </c>
      <c r="R378">
        <v>10</v>
      </c>
      <c r="S378">
        <v>10</v>
      </c>
      <c r="T378">
        <v>10</v>
      </c>
      <c r="U378">
        <v>10</v>
      </c>
      <c r="V378">
        <v>10</v>
      </c>
      <c r="W378">
        <v>30</v>
      </c>
      <c r="X378">
        <v>10</v>
      </c>
      <c r="Y378">
        <v>20</v>
      </c>
      <c r="Z378">
        <v>20</v>
      </c>
      <c r="AA378">
        <v>10</v>
      </c>
      <c r="AB378">
        <v>30</v>
      </c>
      <c r="AC378">
        <v>10</v>
      </c>
      <c r="AD378">
        <v>10</v>
      </c>
      <c r="AE378">
        <v>10</v>
      </c>
      <c r="AF378">
        <v>10</v>
      </c>
      <c r="AG378">
        <v>10</v>
      </c>
      <c r="AH378">
        <v>10</v>
      </c>
      <c r="AI378">
        <v>20</v>
      </c>
      <c r="AJ378">
        <v>20</v>
      </c>
      <c r="AK378">
        <v>30</v>
      </c>
      <c r="AL378">
        <v>10</v>
      </c>
      <c r="AM378">
        <v>20</v>
      </c>
      <c r="AN378">
        <v>40</v>
      </c>
      <c r="AO378">
        <v>10</v>
      </c>
      <c r="AP378">
        <v>10</v>
      </c>
      <c r="AQ378">
        <v>10</v>
      </c>
      <c r="AR378">
        <v>10</v>
      </c>
      <c r="AS378">
        <v>10</v>
      </c>
      <c r="AT378">
        <v>20</v>
      </c>
      <c r="AU378">
        <v>30</v>
      </c>
      <c r="AV378">
        <v>20</v>
      </c>
      <c r="AW378">
        <v>40</v>
      </c>
      <c r="AX378">
        <v>50</v>
      </c>
      <c r="AY378">
        <v>30</v>
      </c>
      <c r="AZ378">
        <v>40</v>
      </c>
      <c r="BA378">
        <v>30</v>
      </c>
      <c r="BB378">
        <v>10</v>
      </c>
      <c r="BC378">
        <v>10</v>
      </c>
      <c r="BD378">
        <v>10</v>
      </c>
      <c r="BE378">
        <v>20</v>
      </c>
      <c r="BF378">
        <v>40</v>
      </c>
      <c r="BG378">
        <v>30</v>
      </c>
      <c r="BH378">
        <v>40</v>
      </c>
      <c r="BI378" s="9">
        <f>AVERAGE(keyword_stats[[#This Row],[Searches: Apr 2015]:[Searches: Mar 2016]])</f>
        <v>12.5</v>
      </c>
      <c r="BJ378" s="9">
        <f>AVERAGE(keyword_stats[[#This Row],[Searches: Apr 2016]:[Searches: Mar 2017]])</f>
        <v>15</v>
      </c>
      <c r="BK378" s="9">
        <f>AVERAGE(keyword_stats[[#This Row],[Searches: Apr 2017]:[Searches: Mar 2018]])</f>
        <v>18.333333333333332</v>
      </c>
      <c r="BL378" s="9">
        <f>AVERAGE(keyword_stats[[#This Row],[Searches: Apr 2018]:[Searches: Mar 2019]])</f>
        <v>29.166666666666668</v>
      </c>
      <c r="BM378" s="9">
        <f>SUM(keyword_stats[[#This Row],[Searches: Apr 2018]:[Searches: Mar 2019]])</f>
        <v>350</v>
      </c>
      <c r="BN378" s="9">
        <f>keyword_stats[[#This Row],[R1]]-keyword_stats[[#This Row],[R4]]</f>
        <v>16.666666666666668</v>
      </c>
      <c r="BO378" s="9" t="str">
        <f>INDEX('keyword-forecasts'!G:K,MATCH(keyword_stats[[#This Row],[Keyword]],'keyword-forecasts'!K:K,0),1)</f>
        <v>Kostium Kąpielowy Push Up</v>
      </c>
    </row>
    <row r="379" spans="1:67" x14ac:dyDescent="0.25">
      <c r="A379" t="s">
        <v>489</v>
      </c>
      <c r="B379" t="s">
        <v>15</v>
      </c>
      <c r="D379" s="8">
        <v>110</v>
      </c>
      <c r="E379" t="s">
        <v>17</v>
      </c>
      <c r="F379">
        <v>99</v>
      </c>
      <c r="G379">
        <v>0.39</v>
      </c>
      <c r="H379">
        <v>1.44</v>
      </c>
      <c r="M379">
        <v>90</v>
      </c>
      <c r="N379">
        <v>170</v>
      </c>
      <c r="O379">
        <v>210</v>
      </c>
      <c r="P379">
        <v>320</v>
      </c>
      <c r="Q379">
        <v>110</v>
      </c>
      <c r="R379">
        <v>20</v>
      </c>
      <c r="S379">
        <v>20</v>
      </c>
      <c r="T379">
        <v>20</v>
      </c>
      <c r="U379">
        <v>20</v>
      </c>
      <c r="V379">
        <v>50</v>
      </c>
      <c r="W379">
        <v>70</v>
      </c>
      <c r="X379">
        <v>90</v>
      </c>
      <c r="Y379">
        <v>90</v>
      </c>
      <c r="Z379">
        <v>110</v>
      </c>
      <c r="AA379">
        <v>140</v>
      </c>
      <c r="AB379">
        <v>170</v>
      </c>
      <c r="AC379">
        <v>70</v>
      </c>
      <c r="AD379">
        <v>20</v>
      </c>
      <c r="AE379">
        <v>10</v>
      </c>
      <c r="AF379">
        <v>20</v>
      </c>
      <c r="AG379">
        <v>10</v>
      </c>
      <c r="AH379">
        <v>70</v>
      </c>
      <c r="AI379">
        <v>70</v>
      </c>
      <c r="AJ379">
        <v>70</v>
      </c>
      <c r="AK379">
        <v>110</v>
      </c>
      <c r="AL379">
        <v>140</v>
      </c>
      <c r="AM379">
        <v>210</v>
      </c>
      <c r="AN379">
        <v>260</v>
      </c>
      <c r="AO379">
        <v>140</v>
      </c>
      <c r="AP379">
        <v>40</v>
      </c>
      <c r="AQ379">
        <v>10</v>
      </c>
      <c r="AR379">
        <v>40</v>
      </c>
      <c r="AS379">
        <v>30</v>
      </c>
      <c r="AT379">
        <v>70</v>
      </c>
      <c r="AU379">
        <v>90</v>
      </c>
      <c r="AV379">
        <v>90</v>
      </c>
      <c r="AW379">
        <v>140</v>
      </c>
      <c r="AX379">
        <v>170</v>
      </c>
      <c r="AY379">
        <v>260</v>
      </c>
      <c r="AZ379">
        <v>260</v>
      </c>
      <c r="BA379">
        <v>90</v>
      </c>
      <c r="BB379">
        <v>40</v>
      </c>
      <c r="BC379">
        <v>30</v>
      </c>
      <c r="BD379">
        <v>30</v>
      </c>
      <c r="BE379">
        <v>70</v>
      </c>
      <c r="BF379">
        <v>90</v>
      </c>
      <c r="BG379">
        <v>70</v>
      </c>
      <c r="BH379">
        <v>70</v>
      </c>
      <c r="BI379" s="9">
        <f>AVERAGE(keyword_stats[[#This Row],[Searches: Apr 2015]:[Searches: Mar 2016]])</f>
        <v>99.166666666666671</v>
      </c>
      <c r="BJ379" s="9">
        <f>AVERAGE(keyword_stats[[#This Row],[Searches: Apr 2016]:[Searches: Mar 2017]])</f>
        <v>70.833333333333329</v>
      </c>
      <c r="BK379" s="9">
        <f>AVERAGE(keyword_stats[[#This Row],[Searches: Apr 2017]:[Searches: Mar 2018]])</f>
        <v>102.5</v>
      </c>
      <c r="BL379" s="9">
        <f>AVERAGE(keyword_stats[[#This Row],[Searches: Apr 2018]:[Searches: Mar 2019]])</f>
        <v>110</v>
      </c>
      <c r="BM379" s="9">
        <f>SUM(keyword_stats[[#This Row],[Searches: Apr 2018]:[Searches: Mar 2019]])</f>
        <v>1320</v>
      </c>
      <c r="BN379" s="9">
        <f>keyword_stats[[#This Row],[R1]]-keyword_stats[[#This Row],[R4]]</f>
        <v>10.833333333333329</v>
      </c>
      <c r="BO379" s="9" t="str">
        <f>INDEX('keyword-forecasts'!G:K,MATCH(keyword_stats[[#This Row],[Keyword]],'keyword-forecasts'!K:K,0),1)</f>
        <v>Kostium Kąpielowy</v>
      </c>
    </row>
    <row r="380" spans="1:67" x14ac:dyDescent="0.25">
      <c r="A380" t="s">
        <v>490</v>
      </c>
      <c r="B380" t="s">
        <v>15</v>
      </c>
      <c r="D380" s="8">
        <v>210</v>
      </c>
      <c r="E380" t="s">
        <v>17</v>
      </c>
      <c r="F380">
        <v>100</v>
      </c>
      <c r="G380">
        <v>0.52</v>
      </c>
      <c r="H380">
        <v>1.53</v>
      </c>
      <c r="M380">
        <v>170</v>
      </c>
      <c r="N380">
        <v>170</v>
      </c>
      <c r="O380">
        <v>140</v>
      </c>
      <c r="P380">
        <v>90</v>
      </c>
      <c r="Q380">
        <v>90</v>
      </c>
      <c r="R380">
        <v>90</v>
      </c>
      <c r="S380">
        <v>50</v>
      </c>
      <c r="T380">
        <v>70</v>
      </c>
      <c r="U380">
        <v>90</v>
      </c>
      <c r="V380">
        <v>170</v>
      </c>
      <c r="W380">
        <v>210</v>
      </c>
      <c r="X380">
        <v>210</v>
      </c>
      <c r="Y380">
        <v>140</v>
      </c>
      <c r="Z380">
        <v>140</v>
      </c>
      <c r="AA380">
        <v>210</v>
      </c>
      <c r="AB380">
        <v>170</v>
      </c>
      <c r="AC380">
        <v>140</v>
      </c>
      <c r="AD380">
        <v>90</v>
      </c>
      <c r="AE380">
        <v>110</v>
      </c>
      <c r="AF380">
        <v>140</v>
      </c>
      <c r="AG380">
        <v>110</v>
      </c>
      <c r="AH380">
        <v>260</v>
      </c>
      <c r="AI380">
        <v>140</v>
      </c>
      <c r="AJ380">
        <v>140</v>
      </c>
      <c r="AK380">
        <v>170</v>
      </c>
      <c r="AL380">
        <v>170</v>
      </c>
      <c r="AM380">
        <v>170</v>
      </c>
      <c r="AN380">
        <v>140</v>
      </c>
      <c r="AO380">
        <v>90</v>
      </c>
      <c r="AP380">
        <v>70</v>
      </c>
      <c r="AQ380">
        <v>70</v>
      </c>
      <c r="AR380">
        <v>90</v>
      </c>
      <c r="AS380">
        <v>70</v>
      </c>
      <c r="AT380">
        <v>170</v>
      </c>
      <c r="AU380">
        <v>110</v>
      </c>
      <c r="AV380">
        <v>110</v>
      </c>
      <c r="AW380">
        <v>140</v>
      </c>
      <c r="AX380">
        <v>170</v>
      </c>
      <c r="AY380">
        <v>170</v>
      </c>
      <c r="AZ380">
        <v>210</v>
      </c>
      <c r="BA380">
        <v>170</v>
      </c>
      <c r="BB380">
        <v>140</v>
      </c>
      <c r="BC380">
        <v>110</v>
      </c>
      <c r="BD380">
        <v>140</v>
      </c>
      <c r="BE380">
        <v>170</v>
      </c>
      <c r="BF380">
        <v>320</v>
      </c>
      <c r="BG380">
        <v>260</v>
      </c>
      <c r="BH380">
        <v>260</v>
      </c>
      <c r="BI380" s="9">
        <f>AVERAGE(keyword_stats[[#This Row],[Searches: Apr 2015]:[Searches: Mar 2016]])</f>
        <v>129.16666666666666</v>
      </c>
      <c r="BJ380" s="9">
        <f>AVERAGE(keyword_stats[[#This Row],[Searches: Apr 2016]:[Searches: Mar 2017]])</f>
        <v>149.16666666666666</v>
      </c>
      <c r="BK380" s="9">
        <f>AVERAGE(keyword_stats[[#This Row],[Searches: Apr 2017]:[Searches: Mar 2018]])</f>
        <v>119.16666666666667</v>
      </c>
      <c r="BL380" s="9">
        <f>AVERAGE(keyword_stats[[#This Row],[Searches: Apr 2018]:[Searches: Mar 2019]])</f>
        <v>188.33333333333334</v>
      </c>
      <c r="BM380" s="9">
        <f>SUM(keyword_stats[[#This Row],[Searches: Apr 2018]:[Searches: Mar 2019]])</f>
        <v>2260</v>
      </c>
      <c r="BN380" s="9">
        <f>keyword_stats[[#This Row],[R1]]-keyword_stats[[#This Row],[R4]]</f>
        <v>59.166666666666686</v>
      </c>
      <c r="BO380" s="9" t="str">
        <f>INDEX('keyword-forecasts'!G:K,MATCH(keyword_stats[[#This Row],[Keyword]],'keyword-forecasts'!K:K,0),1)</f>
        <v>Kąpielowy Sportowy</v>
      </c>
    </row>
    <row r="381" spans="1:67" x14ac:dyDescent="0.25">
      <c r="A381" t="s">
        <v>491</v>
      </c>
      <c r="B381" t="s">
        <v>15</v>
      </c>
      <c r="D381" s="8">
        <v>30</v>
      </c>
      <c r="E381" t="s">
        <v>17</v>
      </c>
      <c r="F381">
        <v>100</v>
      </c>
      <c r="G381">
        <v>0.32</v>
      </c>
      <c r="H381">
        <v>1.3</v>
      </c>
      <c r="M381">
        <v>10</v>
      </c>
      <c r="N381">
        <v>20</v>
      </c>
      <c r="O381">
        <v>50</v>
      </c>
      <c r="P381">
        <v>30</v>
      </c>
      <c r="Q381">
        <v>20</v>
      </c>
      <c r="R381">
        <v>10</v>
      </c>
      <c r="S381">
        <v>10</v>
      </c>
      <c r="T381">
        <v>10</v>
      </c>
      <c r="U381">
        <v>10</v>
      </c>
      <c r="V381">
        <v>20</v>
      </c>
      <c r="W381">
        <v>20</v>
      </c>
      <c r="X381">
        <v>30</v>
      </c>
      <c r="Y381">
        <v>10</v>
      </c>
      <c r="Z381">
        <v>30</v>
      </c>
      <c r="AA381">
        <v>40</v>
      </c>
      <c r="AB381">
        <v>50</v>
      </c>
      <c r="AC381">
        <v>20</v>
      </c>
      <c r="AD381">
        <v>30</v>
      </c>
      <c r="AE381">
        <v>10</v>
      </c>
      <c r="AF381">
        <v>20</v>
      </c>
      <c r="AG381">
        <v>20</v>
      </c>
      <c r="AH381">
        <v>40</v>
      </c>
      <c r="AI381">
        <v>50</v>
      </c>
      <c r="AJ381">
        <v>40</v>
      </c>
      <c r="AK381">
        <v>30</v>
      </c>
      <c r="AL381">
        <v>50</v>
      </c>
      <c r="AM381">
        <v>50</v>
      </c>
      <c r="AN381">
        <v>70</v>
      </c>
      <c r="AO381">
        <v>40</v>
      </c>
      <c r="AP381">
        <v>20</v>
      </c>
      <c r="AQ381">
        <v>20</v>
      </c>
      <c r="AR381">
        <v>20</v>
      </c>
      <c r="AS381">
        <v>20</v>
      </c>
      <c r="AT381">
        <v>30</v>
      </c>
      <c r="AU381">
        <v>20</v>
      </c>
      <c r="AV381">
        <v>10</v>
      </c>
      <c r="AW381">
        <v>30</v>
      </c>
      <c r="AX381">
        <v>20</v>
      </c>
      <c r="AY381">
        <v>30</v>
      </c>
      <c r="AZ381">
        <v>30</v>
      </c>
      <c r="BA381">
        <v>30</v>
      </c>
      <c r="BB381">
        <v>10</v>
      </c>
      <c r="BC381">
        <v>10</v>
      </c>
      <c r="BD381">
        <v>10</v>
      </c>
      <c r="BE381">
        <v>20</v>
      </c>
      <c r="BF381">
        <v>30</v>
      </c>
      <c r="BG381">
        <v>30</v>
      </c>
      <c r="BH381">
        <v>40</v>
      </c>
      <c r="BI381" s="9">
        <f>AVERAGE(keyword_stats[[#This Row],[Searches: Apr 2015]:[Searches: Mar 2016]])</f>
        <v>20</v>
      </c>
      <c r="BJ381" s="9">
        <f>AVERAGE(keyword_stats[[#This Row],[Searches: Apr 2016]:[Searches: Mar 2017]])</f>
        <v>30</v>
      </c>
      <c r="BK381" s="9">
        <f>AVERAGE(keyword_stats[[#This Row],[Searches: Apr 2017]:[Searches: Mar 2018]])</f>
        <v>31.666666666666668</v>
      </c>
      <c r="BL381" s="9">
        <f>AVERAGE(keyword_stats[[#This Row],[Searches: Apr 2018]:[Searches: Mar 2019]])</f>
        <v>24.166666666666668</v>
      </c>
      <c r="BM381" s="9">
        <f>SUM(keyword_stats[[#This Row],[Searches: Apr 2018]:[Searches: Mar 2019]])</f>
        <v>290</v>
      </c>
      <c r="BN381" s="9">
        <f>keyword_stats[[#This Row],[R1]]-keyword_stats[[#This Row],[R4]]</f>
        <v>4.1666666666666679</v>
      </c>
      <c r="BO381" s="9" t="str">
        <f>INDEX('keyword-forecasts'!G:K,MATCH(keyword_stats[[#This Row],[Keyword]],'keyword-forecasts'!K:K,0),1)</f>
        <v>Kąpielowy Sportowy Dwuczesciowy</v>
      </c>
    </row>
    <row r="382" spans="1:67" x14ac:dyDescent="0.25">
      <c r="A382" t="s">
        <v>492</v>
      </c>
      <c r="B382" t="s">
        <v>15</v>
      </c>
      <c r="D382" s="8">
        <v>20</v>
      </c>
      <c r="E382" t="s">
        <v>17</v>
      </c>
      <c r="F382">
        <v>100</v>
      </c>
      <c r="G382">
        <v>0.44</v>
      </c>
      <c r="H382">
        <v>1.37</v>
      </c>
      <c r="M382">
        <v>10</v>
      </c>
      <c r="N382">
        <v>10</v>
      </c>
      <c r="O382">
        <v>20</v>
      </c>
      <c r="P382">
        <v>30</v>
      </c>
      <c r="Q382">
        <v>10</v>
      </c>
      <c r="R382">
        <v>10</v>
      </c>
      <c r="S382">
        <v>0</v>
      </c>
      <c r="T382">
        <v>10</v>
      </c>
      <c r="U382">
        <v>10</v>
      </c>
      <c r="V382">
        <v>10</v>
      </c>
      <c r="W382">
        <v>10</v>
      </c>
      <c r="X382">
        <v>10</v>
      </c>
      <c r="Y382">
        <v>10</v>
      </c>
      <c r="Z382">
        <v>10</v>
      </c>
      <c r="AA382">
        <v>10</v>
      </c>
      <c r="AB382">
        <v>30</v>
      </c>
      <c r="AC382">
        <v>10</v>
      </c>
      <c r="AD382">
        <v>10</v>
      </c>
      <c r="AE382">
        <v>10</v>
      </c>
      <c r="AF382">
        <v>10</v>
      </c>
      <c r="AG382">
        <v>10</v>
      </c>
      <c r="AH382">
        <v>20</v>
      </c>
      <c r="AI382">
        <v>10</v>
      </c>
      <c r="AJ382">
        <v>10</v>
      </c>
      <c r="AK382">
        <v>10</v>
      </c>
      <c r="AL382">
        <v>10</v>
      </c>
      <c r="AM382">
        <v>40</v>
      </c>
      <c r="AN382">
        <v>30</v>
      </c>
      <c r="AO382">
        <v>10</v>
      </c>
      <c r="AP382">
        <v>0</v>
      </c>
      <c r="AQ382">
        <v>10</v>
      </c>
      <c r="AR382">
        <v>10</v>
      </c>
      <c r="AS382">
        <v>20</v>
      </c>
      <c r="AT382">
        <v>10</v>
      </c>
      <c r="AU382">
        <v>20</v>
      </c>
      <c r="AV382">
        <v>10</v>
      </c>
      <c r="AW382">
        <v>10</v>
      </c>
      <c r="AX382">
        <v>70</v>
      </c>
      <c r="AY382">
        <v>50</v>
      </c>
      <c r="AZ382">
        <v>50</v>
      </c>
      <c r="BA382">
        <v>30</v>
      </c>
      <c r="BB382">
        <v>10</v>
      </c>
      <c r="BC382">
        <v>10</v>
      </c>
      <c r="BD382">
        <v>10</v>
      </c>
      <c r="BE382">
        <v>10</v>
      </c>
      <c r="BF382">
        <v>10</v>
      </c>
      <c r="BG382">
        <v>10</v>
      </c>
      <c r="BH382">
        <v>30</v>
      </c>
      <c r="BI382" s="9">
        <f>AVERAGE(keyword_stats[[#This Row],[Searches: Apr 2015]:[Searches: Mar 2016]])</f>
        <v>11.666666666666666</v>
      </c>
      <c r="BJ382" s="9">
        <f>AVERAGE(keyword_stats[[#This Row],[Searches: Apr 2016]:[Searches: Mar 2017]])</f>
        <v>12.5</v>
      </c>
      <c r="BK382" s="9">
        <f>AVERAGE(keyword_stats[[#This Row],[Searches: Apr 2017]:[Searches: Mar 2018]])</f>
        <v>15</v>
      </c>
      <c r="BL382" s="9">
        <f>AVERAGE(keyword_stats[[#This Row],[Searches: Apr 2018]:[Searches: Mar 2019]])</f>
        <v>25</v>
      </c>
      <c r="BM382" s="9">
        <f>SUM(keyword_stats[[#This Row],[Searches: Apr 2018]:[Searches: Mar 2019]])</f>
        <v>300</v>
      </c>
      <c r="BN382" s="9">
        <f>keyword_stats[[#This Row],[R1]]-keyword_stats[[#This Row],[R4]]</f>
        <v>13.333333333333334</v>
      </c>
      <c r="BO382" s="9" t="str">
        <f>INDEX('keyword-forecasts'!G:K,MATCH(keyword_stats[[#This Row],[Keyword]],'keyword-forecasts'!K:K,0),1)</f>
        <v>Kostium Kąpielowy</v>
      </c>
    </row>
    <row r="383" spans="1:67" x14ac:dyDescent="0.25">
      <c r="A383" t="s">
        <v>493</v>
      </c>
      <c r="B383" t="s">
        <v>15</v>
      </c>
      <c r="D383" s="8">
        <v>110</v>
      </c>
      <c r="E383" t="s">
        <v>17</v>
      </c>
      <c r="F383">
        <v>100</v>
      </c>
      <c r="G383">
        <v>0.35</v>
      </c>
      <c r="H383">
        <v>1.21</v>
      </c>
      <c r="M383">
        <v>90</v>
      </c>
      <c r="N383">
        <v>90</v>
      </c>
      <c r="O383">
        <v>90</v>
      </c>
      <c r="P383">
        <v>110</v>
      </c>
      <c r="Q383">
        <v>70</v>
      </c>
      <c r="R383">
        <v>20</v>
      </c>
      <c r="S383">
        <v>20</v>
      </c>
      <c r="T383">
        <v>20</v>
      </c>
      <c r="U383">
        <v>20</v>
      </c>
      <c r="V383">
        <v>40</v>
      </c>
      <c r="W383">
        <v>50</v>
      </c>
      <c r="X383">
        <v>40</v>
      </c>
      <c r="Y383">
        <v>50</v>
      </c>
      <c r="Z383">
        <v>90</v>
      </c>
      <c r="AA383">
        <v>70</v>
      </c>
      <c r="AB383">
        <v>90</v>
      </c>
      <c r="AC383">
        <v>70</v>
      </c>
      <c r="AD383">
        <v>30</v>
      </c>
      <c r="AE383">
        <v>20</v>
      </c>
      <c r="AF383">
        <v>20</v>
      </c>
      <c r="AG383">
        <v>50</v>
      </c>
      <c r="AH383">
        <v>50</v>
      </c>
      <c r="AI383">
        <v>40</v>
      </c>
      <c r="AJ383">
        <v>50</v>
      </c>
      <c r="AK383">
        <v>90</v>
      </c>
      <c r="AL383">
        <v>90</v>
      </c>
      <c r="AM383">
        <v>110</v>
      </c>
      <c r="AN383">
        <v>110</v>
      </c>
      <c r="AO383">
        <v>110</v>
      </c>
      <c r="AP383">
        <v>30</v>
      </c>
      <c r="AQ383">
        <v>20</v>
      </c>
      <c r="AR383">
        <v>20</v>
      </c>
      <c r="AS383">
        <v>40</v>
      </c>
      <c r="AT383">
        <v>50</v>
      </c>
      <c r="AU383">
        <v>50</v>
      </c>
      <c r="AV383">
        <v>70</v>
      </c>
      <c r="AW383">
        <v>90</v>
      </c>
      <c r="AX383">
        <v>90</v>
      </c>
      <c r="AY383">
        <v>170</v>
      </c>
      <c r="AZ383">
        <v>170</v>
      </c>
      <c r="BA383">
        <v>170</v>
      </c>
      <c r="BB383">
        <v>90</v>
      </c>
      <c r="BC383">
        <v>70</v>
      </c>
      <c r="BD383">
        <v>70</v>
      </c>
      <c r="BE383">
        <v>70</v>
      </c>
      <c r="BF383">
        <v>90</v>
      </c>
      <c r="BG383">
        <v>90</v>
      </c>
      <c r="BH383">
        <v>110</v>
      </c>
      <c r="BI383" s="9">
        <f>AVERAGE(keyword_stats[[#This Row],[Searches: Apr 2015]:[Searches: Mar 2016]])</f>
        <v>55</v>
      </c>
      <c r="BJ383" s="9">
        <f>AVERAGE(keyword_stats[[#This Row],[Searches: Apr 2016]:[Searches: Mar 2017]])</f>
        <v>52.5</v>
      </c>
      <c r="BK383" s="9">
        <f>AVERAGE(keyword_stats[[#This Row],[Searches: Apr 2017]:[Searches: Mar 2018]])</f>
        <v>65.833333333333329</v>
      </c>
      <c r="BL383" s="9">
        <f>AVERAGE(keyword_stats[[#This Row],[Searches: Apr 2018]:[Searches: Mar 2019]])</f>
        <v>106.66666666666667</v>
      </c>
      <c r="BM383" s="9">
        <f>SUM(keyword_stats[[#This Row],[Searches: Apr 2018]:[Searches: Mar 2019]])</f>
        <v>1280</v>
      </c>
      <c r="BN383" s="9">
        <f>keyword_stats[[#This Row],[R1]]-keyword_stats[[#This Row],[R4]]</f>
        <v>51.666666666666671</v>
      </c>
      <c r="BO383" s="9" t="str">
        <f>INDEX('keyword-forecasts'!G:K,MATCH(keyword_stats[[#This Row],[Keyword]],'keyword-forecasts'!K:K,0),1)</f>
        <v>Stringi</v>
      </c>
    </row>
    <row r="384" spans="1:67" x14ac:dyDescent="0.25">
      <c r="A384" t="s">
        <v>494</v>
      </c>
      <c r="B384" t="s">
        <v>15</v>
      </c>
      <c r="D384" s="8">
        <v>110</v>
      </c>
      <c r="E384" t="s">
        <v>17</v>
      </c>
      <c r="F384">
        <v>100</v>
      </c>
      <c r="G384">
        <v>0.46</v>
      </c>
      <c r="H384">
        <v>1.52</v>
      </c>
      <c r="M384">
        <v>50</v>
      </c>
      <c r="N384">
        <v>90</v>
      </c>
      <c r="O384">
        <v>90</v>
      </c>
      <c r="P384">
        <v>110</v>
      </c>
      <c r="Q384">
        <v>50</v>
      </c>
      <c r="R384">
        <v>10</v>
      </c>
      <c r="S384">
        <v>10</v>
      </c>
      <c r="T384">
        <v>10</v>
      </c>
      <c r="U384">
        <v>10</v>
      </c>
      <c r="V384">
        <v>30</v>
      </c>
      <c r="W384">
        <v>90</v>
      </c>
      <c r="X384">
        <v>70</v>
      </c>
      <c r="Y384">
        <v>40</v>
      </c>
      <c r="Z384">
        <v>70</v>
      </c>
      <c r="AA384">
        <v>110</v>
      </c>
      <c r="AB384">
        <v>110</v>
      </c>
      <c r="AC384">
        <v>40</v>
      </c>
      <c r="AD384">
        <v>30</v>
      </c>
      <c r="AE384">
        <v>10</v>
      </c>
      <c r="AF384">
        <v>30</v>
      </c>
      <c r="AG384">
        <v>10</v>
      </c>
      <c r="AH384">
        <v>30</v>
      </c>
      <c r="AI384">
        <v>30</v>
      </c>
      <c r="AJ384">
        <v>40</v>
      </c>
      <c r="AK384">
        <v>110</v>
      </c>
      <c r="AL384">
        <v>90</v>
      </c>
      <c r="AM384">
        <v>170</v>
      </c>
      <c r="AN384">
        <v>170</v>
      </c>
      <c r="AO384">
        <v>70</v>
      </c>
      <c r="AP384">
        <v>10</v>
      </c>
      <c r="AQ384">
        <v>30</v>
      </c>
      <c r="AR384">
        <v>20</v>
      </c>
      <c r="AS384">
        <v>10</v>
      </c>
      <c r="AT384">
        <v>40</v>
      </c>
      <c r="AU384">
        <v>40</v>
      </c>
      <c r="AV384">
        <v>50</v>
      </c>
      <c r="AW384">
        <v>90</v>
      </c>
      <c r="AX384">
        <v>110</v>
      </c>
      <c r="AY384">
        <v>210</v>
      </c>
      <c r="AZ384">
        <v>320</v>
      </c>
      <c r="BA384">
        <v>140</v>
      </c>
      <c r="BB384">
        <v>40</v>
      </c>
      <c r="BC384">
        <v>20</v>
      </c>
      <c r="BD384">
        <v>30</v>
      </c>
      <c r="BE384">
        <v>40</v>
      </c>
      <c r="BF384">
        <v>70</v>
      </c>
      <c r="BG384">
        <v>90</v>
      </c>
      <c r="BH384">
        <v>140</v>
      </c>
      <c r="BI384" s="9">
        <f>AVERAGE(keyword_stats[[#This Row],[Searches: Apr 2015]:[Searches: Mar 2016]])</f>
        <v>51.666666666666664</v>
      </c>
      <c r="BJ384" s="9">
        <f>AVERAGE(keyword_stats[[#This Row],[Searches: Apr 2016]:[Searches: Mar 2017]])</f>
        <v>45.833333333333336</v>
      </c>
      <c r="BK384" s="9">
        <f>AVERAGE(keyword_stats[[#This Row],[Searches: Apr 2017]:[Searches: Mar 2018]])</f>
        <v>67.5</v>
      </c>
      <c r="BL384" s="9">
        <f>AVERAGE(keyword_stats[[#This Row],[Searches: Apr 2018]:[Searches: Mar 2019]])</f>
        <v>108.33333333333333</v>
      </c>
      <c r="BM384" s="9">
        <f>SUM(keyword_stats[[#This Row],[Searches: Apr 2018]:[Searches: Mar 2019]])</f>
        <v>1300</v>
      </c>
      <c r="BN384" s="9">
        <f>keyword_stats[[#This Row],[R1]]-keyword_stats[[#This Row],[R4]]</f>
        <v>56.666666666666664</v>
      </c>
      <c r="BO384" s="9" t="str">
        <f>INDEX('keyword-forecasts'!G:K,MATCH(keyword_stats[[#This Row],[Keyword]],'keyword-forecasts'!K:K,0),1)</f>
        <v>Sukienka</v>
      </c>
    </row>
    <row r="385" spans="1:67" x14ac:dyDescent="0.25">
      <c r="A385" t="s">
        <v>495</v>
      </c>
      <c r="B385" t="s">
        <v>15</v>
      </c>
      <c r="D385" s="8">
        <v>30</v>
      </c>
      <c r="E385" t="s">
        <v>17</v>
      </c>
      <c r="F385">
        <v>100</v>
      </c>
      <c r="G385">
        <v>0.33</v>
      </c>
      <c r="H385">
        <v>0.91</v>
      </c>
      <c r="M385">
        <v>20</v>
      </c>
      <c r="N385">
        <v>20</v>
      </c>
      <c r="O385">
        <v>40</v>
      </c>
      <c r="P385">
        <v>30</v>
      </c>
      <c r="Q385">
        <v>20</v>
      </c>
      <c r="R385">
        <v>10</v>
      </c>
      <c r="S385">
        <v>10</v>
      </c>
      <c r="T385">
        <v>10</v>
      </c>
      <c r="U385">
        <v>10</v>
      </c>
      <c r="V385">
        <v>20</v>
      </c>
      <c r="W385">
        <v>10</v>
      </c>
      <c r="X385">
        <v>30</v>
      </c>
      <c r="Y385">
        <v>20</v>
      </c>
      <c r="Z385">
        <v>40</v>
      </c>
      <c r="AA385">
        <v>70</v>
      </c>
      <c r="AB385">
        <v>50</v>
      </c>
      <c r="AC385">
        <v>20</v>
      </c>
      <c r="AD385">
        <v>10</v>
      </c>
      <c r="AE385">
        <v>10</v>
      </c>
      <c r="AF385">
        <v>10</v>
      </c>
      <c r="AG385">
        <v>10</v>
      </c>
      <c r="AH385">
        <v>20</v>
      </c>
      <c r="AI385">
        <v>20</v>
      </c>
      <c r="AJ385">
        <v>40</v>
      </c>
      <c r="AK385">
        <v>20</v>
      </c>
      <c r="AL385">
        <v>50</v>
      </c>
      <c r="AM385">
        <v>50</v>
      </c>
      <c r="AN385">
        <v>40</v>
      </c>
      <c r="AO385">
        <v>20</v>
      </c>
      <c r="AP385">
        <v>10</v>
      </c>
      <c r="AQ385">
        <v>10</v>
      </c>
      <c r="AR385">
        <v>10</v>
      </c>
      <c r="AS385">
        <v>10</v>
      </c>
      <c r="AT385">
        <v>10</v>
      </c>
      <c r="AU385">
        <v>30</v>
      </c>
      <c r="AV385">
        <v>30</v>
      </c>
      <c r="AW385">
        <v>30</v>
      </c>
      <c r="AX385">
        <v>70</v>
      </c>
      <c r="AY385">
        <v>70</v>
      </c>
      <c r="AZ385">
        <v>90</v>
      </c>
      <c r="BA385">
        <v>30</v>
      </c>
      <c r="BB385">
        <v>10</v>
      </c>
      <c r="BC385">
        <v>10</v>
      </c>
      <c r="BD385">
        <v>10</v>
      </c>
      <c r="BE385">
        <v>10</v>
      </c>
      <c r="BF385">
        <v>30</v>
      </c>
      <c r="BG385">
        <v>30</v>
      </c>
      <c r="BH385">
        <v>30</v>
      </c>
      <c r="BI385" s="9">
        <f>AVERAGE(keyword_stats[[#This Row],[Searches: Apr 2015]:[Searches: Mar 2016]])</f>
        <v>19.166666666666668</v>
      </c>
      <c r="BJ385" s="9">
        <f>AVERAGE(keyword_stats[[#This Row],[Searches: Apr 2016]:[Searches: Mar 2017]])</f>
        <v>26.666666666666668</v>
      </c>
      <c r="BK385" s="9">
        <f>AVERAGE(keyword_stats[[#This Row],[Searches: Apr 2017]:[Searches: Mar 2018]])</f>
        <v>24.166666666666668</v>
      </c>
      <c r="BL385" s="9">
        <f>AVERAGE(keyword_stats[[#This Row],[Searches: Apr 2018]:[Searches: Mar 2019]])</f>
        <v>35</v>
      </c>
      <c r="BM385" s="9">
        <f>SUM(keyword_stats[[#This Row],[Searches: Apr 2018]:[Searches: Mar 2019]])</f>
        <v>420</v>
      </c>
      <c r="BN385" s="9">
        <f>keyword_stats[[#This Row],[R1]]-keyword_stats[[#This Row],[R4]]</f>
        <v>15.833333333333332</v>
      </c>
      <c r="BO385" s="9" t="str">
        <f>INDEX('keyword-forecasts'!G:K,MATCH(keyword_stats[[#This Row],[Keyword]],'keyword-forecasts'!K:K,0),1)</f>
        <v>Kostium Kąpielowy Push Up</v>
      </c>
    </row>
    <row r="386" spans="1:67" x14ac:dyDescent="0.25">
      <c r="A386" t="s">
        <v>496</v>
      </c>
      <c r="B386" t="s">
        <v>15</v>
      </c>
      <c r="D386" s="8">
        <v>40</v>
      </c>
      <c r="E386" t="s">
        <v>17</v>
      </c>
      <c r="F386">
        <v>100</v>
      </c>
      <c r="G386">
        <v>0.69</v>
      </c>
      <c r="H386">
        <v>2.23</v>
      </c>
      <c r="M386">
        <v>30</v>
      </c>
      <c r="N386">
        <v>50</v>
      </c>
      <c r="O386">
        <v>90</v>
      </c>
      <c r="P386">
        <v>90</v>
      </c>
      <c r="Q386">
        <v>30</v>
      </c>
      <c r="R386">
        <v>20</v>
      </c>
      <c r="S386">
        <v>10</v>
      </c>
      <c r="T386">
        <v>10</v>
      </c>
      <c r="U386">
        <v>10</v>
      </c>
      <c r="V386">
        <v>10</v>
      </c>
      <c r="W386">
        <v>20</v>
      </c>
      <c r="X386">
        <v>20</v>
      </c>
      <c r="Y386">
        <v>20</v>
      </c>
      <c r="Z386">
        <v>30</v>
      </c>
      <c r="AA386">
        <v>70</v>
      </c>
      <c r="AB386">
        <v>50</v>
      </c>
      <c r="AC386">
        <v>30</v>
      </c>
      <c r="AD386">
        <v>10</v>
      </c>
      <c r="AE386">
        <v>10</v>
      </c>
      <c r="AF386">
        <v>10</v>
      </c>
      <c r="AG386">
        <v>10</v>
      </c>
      <c r="AH386">
        <v>10</v>
      </c>
      <c r="AI386">
        <v>10</v>
      </c>
      <c r="AJ386">
        <v>10</v>
      </c>
      <c r="AK386">
        <v>30</v>
      </c>
      <c r="AL386">
        <v>50</v>
      </c>
      <c r="AM386">
        <v>40</v>
      </c>
      <c r="AN386">
        <v>70</v>
      </c>
      <c r="AO386">
        <v>50</v>
      </c>
      <c r="AP386">
        <v>20</v>
      </c>
      <c r="AQ386">
        <v>10</v>
      </c>
      <c r="AR386">
        <v>10</v>
      </c>
      <c r="AS386">
        <v>10</v>
      </c>
      <c r="AT386">
        <v>20</v>
      </c>
      <c r="AU386">
        <v>20</v>
      </c>
      <c r="AV386">
        <v>20</v>
      </c>
      <c r="AW386">
        <v>30</v>
      </c>
      <c r="AX386">
        <v>70</v>
      </c>
      <c r="AY386">
        <v>70</v>
      </c>
      <c r="AZ386">
        <v>90</v>
      </c>
      <c r="BA386">
        <v>50</v>
      </c>
      <c r="BB386">
        <v>10</v>
      </c>
      <c r="BC386">
        <v>10</v>
      </c>
      <c r="BD386">
        <v>30</v>
      </c>
      <c r="BE386">
        <v>30</v>
      </c>
      <c r="BF386">
        <v>30</v>
      </c>
      <c r="BG386">
        <v>30</v>
      </c>
      <c r="BH386">
        <v>20</v>
      </c>
      <c r="BI386" s="9">
        <f>AVERAGE(keyword_stats[[#This Row],[Searches: Apr 2015]:[Searches: Mar 2016]])</f>
        <v>32.5</v>
      </c>
      <c r="BJ386" s="9">
        <f>AVERAGE(keyword_stats[[#This Row],[Searches: Apr 2016]:[Searches: Mar 2017]])</f>
        <v>22.5</v>
      </c>
      <c r="BK386" s="9">
        <f>AVERAGE(keyword_stats[[#This Row],[Searches: Apr 2017]:[Searches: Mar 2018]])</f>
        <v>29.166666666666668</v>
      </c>
      <c r="BL386" s="9">
        <f>AVERAGE(keyword_stats[[#This Row],[Searches: Apr 2018]:[Searches: Mar 2019]])</f>
        <v>39.166666666666664</v>
      </c>
      <c r="BM386" s="9">
        <f>SUM(keyword_stats[[#This Row],[Searches: Apr 2018]:[Searches: Mar 2019]])</f>
        <v>470</v>
      </c>
      <c r="BN386" s="9">
        <f>keyword_stats[[#This Row],[R1]]-keyword_stats[[#This Row],[R4]]</f>
        <v>6.6666666666666643</v>
      </c>
      <c r="BO386" s="9" t="str">
        <f>INDEX('keyword-forecasts'!G:K,MATCH(keyword_stats[[#This Row],[Keyword]],'keyword-forecasts'!K:K,0),1)</f>
        <v>Kostium Kąpielowy</v>
      </c>
    </row>
    <row r="387" spans="1:67" x14ac:dyDescent="0.25">
      <c r="A387" t="s">
        <v>497</v>
      </c>
      <c r="B387" t="s">
        <v>15</v>
      </c>
      <c r="D387" s="8">
        <v>20</v>
      </c>
      <c r="E387" t="s">
        <v>17</v>
      </c>
      <c r="F387">
        <v>100</v>
      </c>
      <c r="G387">
        <v>0.54</v>
      </c>
      <c r="H387">
        <v>1.35</v>
      </c>
      <c r="M387">
        <v>10</v>
      </c>
      <c r="N387">
        <v>10</v>
      </c>
      <c r="O387">
        <v>10</v>
      </c>
      <c r="P387">
        <v>30</v>
      </c>
      <c r="Q387">
        <v>10</v>
      </c>
      <c r="R387">
        <v>10</v>
      </c>
      <c r="S387">
        <v>10</v>
      </c>
      <c r="T387">
        <v>10</v>
      </c>
      <c r="U387">
        <v>10</v>
      </c>
      <c r="V387">
        <v>10</v>
      </c>
      <c r="W387">
        <v>10</v>
      </c>
      <c r="X387">
        <v>20</v>
      </c>
      <c r="Y387">
        <v>10</v>
      </c>
      <c r="Z387">
        <v>20</v>
      </c>
      <c r="AA387">
        <v>20</v>
      </c>
      <c r="AB387">
        <v>10</v>
      </c>
      <c r="AC387">
        <v>10</v>
      </c>
      <c r="AD387">
        <v>0</v>
      </c>
      <c r="AE387">
        <v>10</v>
      </c>
      <c r="AF387">
        <v>10</v>
      </c>
      <c r="AG387">
        <v>10</v>
      </c>
      <c r="AH387">
        <v>10</v>
      </c>
      <c r="AI387">
        <v>10</v>
      </c>
      <c r="AJ387">
        <v>10</v>
      </c>
      <c r="AK387">
        <v>10</v>
      </c>
      <c r="AL387">
        <v>40</v>
      </c>
      <c r="AM387">
        <v>20</v>
      </c>
      <c r="AN387">
        <v>30</v>
      </c>
      <c r="AO387">
        <v>20</v>
      </c>
      <c r="AP387">
        <v>10</v>
      </c>
      <c r="AQ387">
        <v>10</v>
      </c>
      <c r="AR387">
        <v>10</v>
      </c>
      <c r="AS387">
        <v>10</v>
      </c>
      <c r="AT387">
        <v>10</v>
      </c>
      <c r="AU387">
        <v>10</v>
      </c>
      <c r="AV387">
        <v>10</v>
      </c>
      <c r="AW387">
        <v>10</v>
      </c>
      <c r="AX387">
        <v>20</v>
      </c>
      <c r="AY387">
        <v>20</v>
      </c>
      <c r="AZ387">
        <v>50</v>
      </c>
      <c r="BA387">
        <v>30</v>
      </c>
      <c r="BB387">
        <v>10</v>
      </c>
      <c r="BC387">
        <v>0</v>
      </c>
      <c r="BD387">
        <v>10</v>
      </c>
      <c r="BE387">
        <v>10</v>
      </c>
      <c r="BF387">
        <v>10</v>
      </c>
      <c r="BG387">
        <v>10</v>
      </c>
      <c r="BH387">
        <v>40</v>
      </c>
      <c r="BI387" s="9">
        <f>AVERAGE(keyword_stats[[#This Row],[Searches: Apr 2015]:[Searches: Mar 2016]])</f>
        <v>12.5</v>
      </c>
      <c r="BJ387" s="9">
        <f>AVERAGE(keyword_stats[[#This Row],[Searches: Apr 2016]:[Searches: Mar 2017]])</f>
        <v>10.833333333333334</v>
      </c>
      <c r="BK387" s="9">
        <f>AVERAGE(keyword_stats[[#This Row],[Searches: Apr 2017]:[Searches: Mar 2018]])</f>
        <v>15.833333333333334</v>
      </c>
      <c r="BL387" s="9">
        <f>AVERAGE(keyword_stats[[#This Row],[Searches: Apr 2018]:[Searches: Mar 2019]])</f>
        <v>18.333333333333332</v>
      </c>
      <c r="BM387" s="9">
        <f>SUM(keyword_stats[[#This Row],[Searches: Apr 2018]:[Searches: Mar 2019]])</f>
        <v>220</v>
      </c>
      <c r="BN387" s="9">
        <f>keyword_stats[[#This Row],[R1]]-keyword_stats[[#This Row],[R4]]</f>
        <v>5.8333333333333321</v>
      </c>
      <c r="BO387" s="9" t="str">
        <f>INDEX('keyword-forecasts'!G:K,MATCH(keyword_stats[[#This Row],[Keyword]],'keyword-forecasts'!K:K,0),1)</f>
        <v>Tanio</v>
      </c>
    </row>
    <row r="388" spans="1:67" x14ac:dyDescent="0.25">
      <c r="A388" t="s">
        <v>498</v>
      </c>
      <c r="B388" t="s">
        <v>15</v>
      </c>
      <c r="D388" s="8">
        <v>210</v>
      </c>
      <c r="E388" t="s">
        <v>17</v>
      </c>
      <c r="F388">
        <v>100</v>
      </c>
      <c r="G388">
        <v>0.42</v>
      </c>
      <c r="H388">
        <v>2.81</v>
      </c>
      <c r="M388">
        <v>320</v>
      </c>
      <c r="N388">
        <v>260</v>
      </c>
      <c r="O388">
        <v>480</v>
      </c>
      <c r="P388">
        <v>1000</v>
      </c>
      <c r="Q388">
        <v>390</v>
      </c>
      <c r="R388">
        <v>90</v>
      </c>
      <c r="S388">
        <v>70</v>
      </c>
      <c r="T388">
        <v>140</v>
      </c>
      <c r="U388">
        <v>90</v>
      </c>
      <c r="V388">
        <v>170</v>
      </c>
      <c r="W388">
        <v>260</v>
      </c>
      <c r="X388">
        <v>260</v>
      </c>
      <c r="Y388">
        <v>390</v>
      </c>
      <c r="Z388">
        <v>480</v>
      </c>
      <c r="AA388">
        <v>480</v>
      </c>
      <c r="AB388">
        <v>590</v>
      </c>
      <c r="AC388">
        <v>480</v>
      </c>
      <c r="AD388">
        <v>260</v>
      </c>
      <c r="AE388">
        <v>210</v>
      </c>
      <c r="AF388">
        <v>210</v>
      </c>
      <c r="AG388">
        <v>170</v>
      </c>
      <c r="AH388">
        <v>210</v>
      </c>
      <c r="AI388">
        <v>260</v>
      </c>
      <c r="AJ388">
        <v>210</v>
      </c>
      <c r="AK388">
        <v>210</v>
      </c>
      <c r="AL388">
        <v>170</v>
      </c>
      <c r="AM388">
        <v>260</v>
      </c>
      <c r="AN388">
        <v>390</v>
      </c>
      <c r="AO388">
        <v>320</v>
      </c>
      <c r="AP388">
        <v>90</v>
      </c>
      <c r="AQ388">
        <v>50</v>
      </c>
      <c r="AR388">
        <v>50</v>
      </c>
      <c r="AS388">
        <v>40</v>
      </c>
      <c r="AT388">
        <v>110</v>
      </c>
      <c r="AU388">
        <v>140</v>
      </c>
      <c r="AV388">
        <v>140</v>
      </c>
      <c r="AW388">
        <v>170</v>
      </c>
      <c r="AX388">
        <v>170</v>
      </c>
      <c r="AY388">
        <v>260</v>
      </c>
      <c r="AZ388">
        <v>480</v>
      </c>
      <c r="BA388">
        <v>390</v>
      </c>
      <c r="BB388">
        <v>90</v>
      </c>
      <c r="BC388">
        <v>50</v>
      </c>
      <c r="BD388">
        <v>70</v>
      </c>
      <c r="BE388">
        <v>70</v>
      </c>
      <c r="BF388">
        <v>210</v>
      </c>
      <c r="BG388">
        <v>170</v>
      </c>
      <c r="BH388">
        <v>170</v>
      </c>
      <c r="BI388" s="9">
        <f>AVERAGE(keyword_stats[[#This Row],[Searches: Apr 2015]:[Searches: Mar 2016]])</f>
        <v>294.16666666666669</v>
      </c>
      <c r="BJ388" s="9">
        <f>AVERAGE(keyword_stats[[#This Row],[Searches: Apr 2016]:[Searches: Mar 2017]])</f>
        <v>329.16666666666669</v>
      </c>
      <c r="BK388" s="9">
        <f>AVERAGE(keyword_stats[[#This Row],[Searches: Apr 2017]:[Searches: Mar 2018]])</f>
        <v>164.16666666666666</v>
      </c>
      <c r="BL388" s="9">
        <f>AVERAGE(keyword_stats[[#This Row],[Searches: Apr 2018]:[Searches: Mar 2019]])</f>
        <v>191.66666666666666</v>
      </c>
      <c r="BM388" s="9">
        <f>SUM(keyword_stats[[#This Row],[Searches: Apr 2018]:[Searches: Mar 2019]])</f>
        <v>2300</v>
      </c>
      <c r="BN388" s="9">
        <f>keyword_stats[[#This Row],[R1]]-keyword_stats[[#This Row],[R4]]</f>
        <v>-102.50000000000003</v>
      </c>
      <c r="BO388" s="9" t="str">
        <f>INDEX('keyword-forecasts'!G:K,MATCH(keyword_stats[[#This Row],[Keyword]],'keyword-forecasts'!K:K,0),1)</f>
        <v>Kostium Kąpielowy</v>
      </c>
    </row>
    <row r="389" spans="1:67" x14ac:dyDescent="0.25">
      <c r="A389" t="s">
        <v>499</v>
      </c>
      <c r="B389" t="s">
        <v>15</v>
      </c>
      <c r="D389" s="8">
        <v>30</v>
      </c>
      <c r="E389" t="s">
        <v>17</v>
      </c>
      <c r="F389">
        <v>100</v>
      </c>
      <c r="G389">
        <v>0.92</v>
      </c>
      <c r="H389">
        <v>6.25</v>
      </c>
      <c r="M389">
        <v>10</v>
      </c>
      <c r="N389">
        <v>30</v>
      </c>
      <c r="O389">
        <v>40</v>
      </c>
      <c r="P389">
        <v>50</v>
      </c>
      <c r="Q389">
        <v>30</v>
      </c>
      <c r="R389">
        <v>10</v>
      </c>
      <c r="S389">
        <v>10</v>
      </c>
      <c r="T389">
        <v>10</v>
      </c>
      <c r="U389">
        <v>10</v>
      </c>
      <c r="V389">
        <v>10</v>
      </c>
      <c r="W389">
        <v>10</v>
      </c>
      <c r="X389">
        <v>10</v>
      </c>
      <c r="Y389">
        <v>20</v>
      </c>
      <c r="Z389">
        <v>30</v>
      </c>
      <c r="AA389">
        <v>40</v>
      </c>
      <c r="AB389">
        <v>50</v>
      </c>
      <c r="AC389">
        <v>20</v>
      </c>
      <c r="AD389">
        <v>10</v>
      </c>
      <c r="AE389">
        <v>10</v>
      </c>
      <c r="AF389">
        <v>10</v>
      </c>
      <c r="AG389">
        <v>10</v>
      </c>
      <c r="AH389">
        <v>10</v>
      </c>
      <c r="AI389">
        <v>10</v>
      </c>
      <c r="AJ389">
        <v>20</v>
      </c>
      <c r="AK389">
        <v>30</v>
      </c>
      <c r="AL389">
        <v>40</v>
      </c>
      <c r="AM389">
        <v>50</v>
      </c>
      <c r="AN389">
        <v>50</v>
      </c>
      <c r="AO389">
        <v>30</v>
      </c>
      <c r="AP389">
        <v>10</v>
      </c>
      <c r="AQ389">
        <v>10</v>
      </c>
      <c r="AR389">
        <v>10</v>
      </c>
      <c r="AS389">
        <v>10</v>
      </c>
      <c r="AT389">
        <v>10</v>
      </c>
      <c r="AU389">
        <v>30</v>
      </c>
      <c r="AV389">
        <v>30</v>
      </c>
      <c r="AW389">
        <v>30</v>
      </c>
      <c r="AX389">
        <v>50</v>
      </c>
      <c r="AY389">
        <v>70</v>
      </c>
      <c r="AZ389">
        <v>110</v>
      </c>
      <c r="BA389">
        <v>50</v>
      </c>
      <c r="BB389">
        <v>10</v>
      </c>
      <c r="BC389">
        <v>10</v>
      </c>
      <c r="BD389">
        <v>10</v>
      </c>
      <c r="BE389">
        <v>10</v>
      </c>
      <c r="BF389">
        <v>10</v>
      </c>
      <c r="BG389">
        <v>20</v>
      </c>
      <c r="BH389">
        <v>20</v>
      </c>
      <c r="BI389" s="9">
        <f>AVERAGE(keyword_stats[[#This Row],[Searches: Apr 2015]:[Searches: Mar 2016]])</f>
        <v>19.166666666666668</v>
      </c>
      <c r="BJ389" s="9">
        <f>AVERAGE(keyword_stats[[#This Row],[Searches: Apr 2016]:[Searches: Mar 2017]])</f>
        <v>20</v>
      </c>
      <c r="BK389" s="9">
        <f>AVERAGE(keyword_stats[[#This Row],[Searches: Apr 2017]:[Searches: Mar 2018]])</f>
        <v>25.833333333333332</v>
      </c>
      <c r="BL389" s="9">
        <f>AVERAGE(keyword_stats[[#This Row],[Searches: Apr 2018]:[Searches: Mar 2019]])</f>
        <v>33.333333333333336</v>
      </c>
      <c r="BM389" s="9">
        <f>SUM(keyword_stats[[#This Row],[Searches: Apr 2018]:[Searches: Mar 2019]])</f>
        <v>400</v>
      </c>
      <c r="BN389" s="9">
        <f>keyword_stats[[#This Row],[R1]]-keyword_stats[[#This Row],[R4]]</f>
        <v>14.166666666666668</v>
      </c>
      <c r="BO389" s="9" t="str">
        <f>INDEX('keyword-forecasts'!G:K,MATCH(keyword_stats[[#This Row],[Keyword]],'keyword-forecasts'!K:K,0),1)</f>
        <v>Paski</v>
      </c>
    </row>
    <row r="390" spans="1:67" x14ac:dyDescent="0.25">
      <c r="A390" t="s">
        <v>500</v>
      </c>
      <c r="B390" t="s">
        <v>15</v>
      </c>
      <c r="D390" s="8">
        <v>40</v>
      </c>
      <c r="E390" t="s">
        <v>17</v>
      </c>
      <c r="F390">
        <v>98</v>
      </c>
      <c r="G390">
        <v>0.62</v>
      </c>
      <c r="H390">
        <v>1.52</v>
      </c>
      <c r="M390">
        <v>20</v>
      </c>
      <c r="N390">
        <v>10</v>
      </c>
      <c r="O390">
        <v>70</v>
      </c>
      <c r="P390">
        <v>70</v>
      </c>
      <c r="Q390">
        <v>40</v>
      </c>
      <c r="R390">
        <v>10</v>
      </c>
      <c r="S390">
        <v>10</v>
      </c>
      <c r="T390">
        <v>10</v>
      </c>
      <c r="U390">
        <v>10</v>
      </c>
      <c r="V390">
        <v>40</v>
      </c>
      <c r="W390">
        <v>30</v>
      </c>
      <c r="X390">
        <v>10</v>
      </c>
      <c r="Y390">
        <v>20</v>
      </c>
      <c r="Z390">
        <v>30</v>
      </c>
      <c r="AA390">
        <v>30</v>
      </c>
      <c r="AB390">
        <v>70</v>
      </c>
      <c r="AC390">
        <v>30</v>
      </c>
      <c r="AD390">
        <v>30</v>
      </c>
      <c r="AE390">
        <v>20</v>
      </c>
      <c r="AF390">
        <v>10</v>
      </c>
      <c r="AG390">
        <v>30</v>
      </c>
      <c r="AH390">
        <v>20</v>
      </c>
      <c r="AI390">
        <v>20</v>
      </c>
      <c r="AJ390">
        <v>20</v>
      </c>
      <c r="AK390">
        <v>20</v>
      </c>
      <c r="AL390">
        <v>30</v>
      </c>
      <c r="AM390">
        <v>20</v>
      </c>
      <c r="AN390">
        <v>70</v>
      </c>
      <c r="AO390">
        <v>70</v>
      </c>
      <c r="AP390">
        <v>50</v>
      </c>
      <c r="AQ390">
        <v>20</v>
      </c>
      <c r="AR390">
        <v>40</v>
      </c>
      <c r="AS390">
        <v>30</v>
      </c>
      <c r="AT390">
        <v>40</v>
      </c>
      <c r="AU390">
        <v>30</v>
      </c>
      <c r="AV390">
        <v>40</v>
      </c>
      <c r="AW390">
        <v>70</v>
      </c>
      <c r="AX390">
        <v>30</v>
      </c>
      <c r="AY390">
        <v>40</v>
      </c>
      <c r="AZ390">
        <v>50</v>
      </c>
      <c r="BA390">
        <v>90</v>
      </c>
      <c r="BB390">
        <v>20</v>
      </c>
      <c r="BC390">
        <v>10</v>
      </c>
      <c r="BD390">
        <v>40</v>
      </c>
      <c r="BE390">
        <v>40</v>
      </c>
      <c r="BF390">
        <v>40</v>
      </c>
      <c r="BG390">
        <v>40</v>
      </c>
      <c r="BH390">
        <v>50</v>
      </c>
      <c r="BI390" s="9">
        <f>AVERAGE(keyword_stats[[#This Row],[Searches: Apr 2015]:[Searches: Mar 2016]])</f>
        <v>27.5</v>
      </c>
      <c r="BJ390" s="9">
        <f>AVERAGE(keyword_stats[[#This Row],[Searches: Apr 2016]:[Searches: Mar 2017]])</f>
        <v>27.5</v>
      </c>
      <c r="BK390" s="9">
        <f>AVERAGE(keyword_stats[[#This Row],[Searches: Apr 2017]:[Searches: Mar 2018]])</f>
        <v>38.333333333333336</v>
      </c>
      <c r="BL390" s="9">
        <f>AVERAGE(keyword_stats[[#This Row],[Searches: Apr 2018]:[Searches: Mar 2019]])</f>
        <v>43.333333333333336</v>
      </c>
      <c r="BM390" s="9">
        <f>SUM(keyword_stats[[#This Row],[Searches: Apr 2018]:[Searches: Mar 2019]])</f>
        <v>520</v>
      </c>
      <c r="BN390" s="9">
        <f>keyword_stats[[#This Row],[R1]]-keyword_stats[[#This Row],[R4]]</f>
        <v>15.833333333333336</v>
      </c>
      <c r="BO390" s="9" t="str">
        <f>INDEX('keyword-forecasts'!G:K,MATCH(keyword_stats[[#This Row],[Keyword]],'keyword-forecasts'!K:K,0),1)</f>
        <v>Kostium Kąpielowy</v>
      </c>
    </row>
    <row r="391" spans="1:67" x14ac:dyDescent="0.25">
      <c r="A391" t="s">
        <v>501</v>
      </c>
      <c r="B391" t="s">
        <v>15</v>
      </c>
      <c r="D391" s="8">
        <v>20</v>
      </c>
      <c r="E391" t="s">
        <v>17</v>
      </c>
      <c r="F391">
        <v>100</v>
      </c>
      <c r="G391">
        <v>0.28999999999999998</v>
      </c>
      <c r="H391">
        <v>1.86</v>
      </c>
      <c r="M391">
        <v>10</v>
      </c>
      <c r="N391">
        <v>10</v>
      </c>
      <c r="O391">
        <v>30</v>
      </c>
      <c r="P391">
        <v>20</v>
      </c>
      <c r="Q391">
        <v>10</v>
      </c>
      <c r="R391">
        <v>10</v>
      </c>
      <c r="S391">
        <v>0</v>
      </c>
      <c r="T391">
        <v>0</v>
      </c>
      <c r="U391">
        <v>10</v>
      </c>
      <c r="V391">
        <v>10</v>
      </c>
      <c r="W391">
        <v>10</v>
      </c>
      <c r="X391">
        <v>10</v>
      </c>
      <c r="Y391">
        <v>10</v>
      </c>
      <c r="Z391">
        <v>10</v>
      </c>
      <c r="AA391">
        <v>30</v>
      </c>
      <c r="AB391">
        <v>40</v>
      </c>
      <c r="AC391">
        <v>20</v>
      </c>
      <c r="AD391">
        <v>10</v>
      </c>
      <c r="AE391">
        <v>10</v>
      </c>
      <c r="AF391">
        <v>10</v>
      </c>
      <c r="AG391">
        <v>10</v>
      </c>
      <c r="AH391">
        <v>10</v>
      </c>
      <c r="AI391">
        <v>20</v>
      </c>
      <c r="AJ391">
        <v>20</v>
      </c>
      <c r="AK391">
        <v>10</v>
      </c>
      <c r="AL391">
        <v>20</v>
      </c>
      <c r="AM391">
        <v>70</v>
      </c>
      <c r="AN391">
        <v>50</v>
      </c>
      <c r="AO391">
        <v>30</v>
      </c>
      <c r="AP391">
        <v>10</v>
      </c>
      <c r="AQ391">
        <v>10</v>
      </c>
      <c r="AR391">
        <v>10</v>
      </c>
      <c r="AS391">
        <v>10</v>
      </c>
      <c r="AT391">
        <v>10</v>
      </c>
      <c r="AU391">
        <v>10</v>
      </c>
      <c r="AV391">
        <v>20</v>
      </c>
      <c r="AW391">
        <v>20</v>
      </c>
      <c r="AX391">
        <v>40</v>
      </c>
      <c r="AY391">
        <v>50</v>
      </c>
      <c r="AZ391">
        <v>50</v>
      </c>
      <c r="BA391">
        <v>40</v>
      </c>
      <c r="BB391">
        <v>10</v>
      </c>
      <c r="BC391">
        <v>10</v>
      </c>
      <c r="BD391">
        <v>10</v>
      </c>
      <c r="BE391">
        <v>10</v>
      </c>
      <c r="BF391">
        <v>10</v>
      </c>
      <c r="BG391">
        <v>20</v>
      </c>
      <c r="BH391">
        <v>30</v>
      </c>
      <c r="BI391" s="9">
        <f>AVERAGE(keyword_stats[[#This Row],[Searches: Apr 2015]:[Searches: Mar 2016]])</f>
        <v>10.833333333333334</v>
      </c>
      <c r="BJ391" s="9">
        <f>AVERAGE(keyword_stats[[#This Row],[Searches: Apr 2016]:[Searches: Mar 2017]])</f>
        <v>16.666666666666668</v>
      </c>
      <c r="BK391" s="9">
        <f>AVERAGE(keyword_stats[[#This Row],[Searches: Apr 2017]:[Searches: Mar 2018]])</f>
        <v>21.666666666666668</v>
      </c>
      <c r="BL391" s="9">
        <f>AVERAGE(keyword_stats[[#This Row],[Searches: Apr 2018]:[Searches: Mar 2019]])</f>
        <v>25</v>
      </c>
      <c r="BM391" s="9">
        <f>SUM(keyword_stats[[#This Row],[Searches: Apr 2018]:[Searches: Mar 2019]])</f>
        <v>300</v>
      </c>
      <c r="BN391" s="9">
        <f>keyword_stats[[#This Row],[R1]]-keyword_stats[[#This Row],[R4]]</f>
        <v>14.166666666666666</v>
      </c>
      <c r="BO391" s="9" t="str">
        <f>INDEX('keyword-forecasts'!G:K,MATCH(keyword_stats[[#This Row],[Keyword]],'keyword-forecasts'!K:K,0),1)</f>
        <v>Kostium Kąpielowy</v>
      </c>
    </row>
    <row r="392" spans="1:67" x14ac:dyDescent="0.25">
      <c r="A392" t="s">
        <v>502</v>
      </c>
      <c r="B392" t="s">
        <v>15</v>
      </c>
      <c r="D392" s="8">
        <v>10</v>
      </c>
      <c r="E392" t="s">
        <v>17</v>
      </c>
      <c r="F392">
        <v>100</v>
      </c>
      <c r="M392">
        <v>10</v>
      </c>
      <c r="N392">
        <v>10</v>
      </c>
      <c r="O392">
        <v>10</v>
      </c>
      <c r="P392">
        <v>10</v>
      </c>
      <c r="Q392">
        <v>10</v>
      </c>
      <c r="R392">
        <v>10</v>
      </c>
      <c r="S392">
        <v>10</v>
      </c>
      <c r="T392">
        <v>10</v>
      </c>
      <c r="U392">
        <v>0</v>
      </c>
      <c r="V392">
        <v>0</v>
      </c>
      <c r="W392">
        <v>10</v>
      </c>
      <c r="X392">
        <v>0</v>
      </c>
      <c r="Y392">
        <v>10</v>
      </c>
      <c r="Z392">
        <v>0</v>
      </c>
      <c r="AA392">
        <v>10</v>
      </c>
      <c r="AB392">
        <v>10</v>
      </c>
      <c r="AC392">
        <v>10</v>
      </c>
      <c r="AD392">
        <v>10</v>
      </c>
      <c r="AE392">
        <v>10</v>
      </c>
      <c r="AF392">
        <v>10</v>
      </c>
      <c r="AG392">
        <v>0</v>
      </c>
      <c r="AH392">
        <v>10</v>
      </c>
      <c r="AI392">
        <v>10</v>
      </c>
      <c r="AJ392">
        <v>10</v>
      </c>
      <c r="AK392">
        <v>10</v>
      </c>
      <c r="AL392">
        <v>10</v>
      </c>
      <c r="AM392">
        <v>10</v>
      </c>
      <c r="AN392">
        <v>10</v>
      </c>
      <c r="AO392">
        <v>10</v>
      </c>
      <c r="AP392">
        <v>10</v>
      </c>
      <c r="AQ392">
        <v>0</v>
      </c>
      <c r="AR392">
        <v>10</v>
      </c>
      <c r="AS392">
        <v>10</v>
      </c>
      <c r="AT392">
        <v>10</v>
      </c>
      <c r="AU392">
        <v>10</v>
      </c>
      <c r="AV392">
        <v>10</v>
      </c>
      <c r="AW392">
        <v>10</v>
      </c>
      <c r="AX392">
        <v>10</v>
      </c>
      <c r="AY392">
        <v>10</v>
      </c>
      <c r="AZ392">
        <v>10</v>
      </c>
      <c r="BA392">
        <v>10</v>
      </c>
      <c r="BB392">
        <v>0</v>
      </c>
      <c r="BC392">
        <v>10</v>
      </c>
      <c r="BD392">
        <v>10</v>
      </c>
      <c r="BE392">
        <v>10</v>
      </c>
      <c r="BF392">
        <v>10</v>
      </c>
      <c r="BG392">
        <v>10</v>
      </c>
      <c r="BH392">
        <v>10</v>
      </c>
      <c r="BI392" s="9">
        <f>AVERAGE(keyword_stats[[#This Row],[Searches: Apr 2015]:[Searches: Mar 2016]])</f>
        <v>7.5</v>
      </c>
      <c r="BJ392" s="9">
        <f>AVERAGE(keyword_stats[[#This Row],[Searches: Apr 2016]:[Searches: Mar 2017]])</f>
        <v>8.3333333333333339</v>
      </c>
      <c r="BK392" s="9">
        <f>AVERAGE(keyword_stats[[#This Row],[Searches: Apr 2017]:[Searches: Mar 2018]])</f>
        <v>9.1666666666666661</v>
      </c>
      <c r="BL392" s="9">
        <f>AVERAGE(keyword_stats[[#This Row],[Searches: Apr 2018]:[Searches: Mar 2019]])</f>
        <v>9.1666666666666661</v>
      </c>
      <c r="BM392" s="9">
        <f>SUM(keyword_stats[[#This Row],[Searches: Apr 2018]:[Searches: Mar 2019]])</f>
        <v>110</v>
      </c>
      <c r="BN392" s="9">
        <f>keyword_stats[[#This Row],[R1]]-keyword_stats[[#This Row],[R4]]</f>
        <v>1.6666666666666661</v>
      </c>
      <c r="BO392" s="9" t="str">
        <f>INDEX('keyword-forecasts'!G:K,MATCH(keyword_stats[[#This Row],[Keyword]],'keyword-forecasts'!K:K,0),1)</f>
        <v>Kostium Kąpielowy</v>
      </c>
    </row>
    <row r="393" spans="1:67" x14ac:dyDescent="0.25">
      <c r="A393" t="s">
        <v>503</v>
      </c>
      <c r="B393" t="s">
        <v>15</v>
      </c>
      <c r="D393" s="8">
        <v>70</v>
      </c>
      <c r="E393" t="s">
        <v>17</v>
      </c>
      <c r="F393">
        <v>100</v>
      </c>
      <c r="G393">
        <v>0.39</v>
      </c>
      <c r="H393">
        <v>1.34</v>
      </c>
      <c r="M393">
        <v>10</v>
      </c>
      <c r="N393">
        <v>10</v>
      </c>
      <c r="O393">
        <v>20</v>
      </c>
      <c r="P393">
        <v>50</v>
      </c>
      <c r="Q393">
        <v>70</v>
      </c>
      <c r="R393">
        <v>20</v>
      </c>
      <c r="S393">
        <v>10</v>
      </c>
      <c r="T393">
        <v>10</v>
      </c>
      <c r="U393">
        <v>20</v>
      </c>
      <c r="V393">
        <v>20</v>
      </c>
      <c r="W393">
        <v>30</v>
      </c>
      <c r="X393">
        <v>10</v>
      </c>
      <c r="Y393">
        <v>20</v>
      </c>
      <c r="Z393">
        <v>20</v>
      </c>
      <c r="AA393">
        <v>40</v>
      </c>
      <c r="AB393">
        <v>70</v>
      </c>
      <c r="AC393">
        <v>90</v>
      </c>
      <c r="AD393">
        <v>40</v>
      </c>
      <c r="AE393">
        <v>10</v>
      </c>
      <c r="AF393">
        <v>20</v>
      </c>
      <c r="AG393">
        <v>20</v>
      </c>
      <c r="AH393">
        <v>20</v>
      </c>
      <c r="AI393">
        <v>10</v>
      </c>
      <c r="AJ393">
        <v>10</v>
      </c>
      <c r="AK393">
        <v>10</v>
      </c>
      <c r="AL393">
        <v>10</v>
      </c>
      <c r="AM393">
        <v>40</v>
      </c>
      <c r="AN393">
        <v>70</v>
      </c>
      <c r="AO393">
        <v>90</v>
      </c>
      <c r="AP393">
        <v>30</v>
      </c>
      <c r="AQ393">
        <v>20</v>
      </c>
      <c r="AR393">
        <v>10</v>
      </c>
      <c r="AS393">
        <v>10</v>
      </c>
      <c r="AT393">
        <v>40</v>
      </c>
      <c r="AU393">
        <v>30</v>
      </c>
      <c r="AV393">
        <v>20</v>
      </c>
      <c r="AW393">
        <v>10</v>
      </c>
      <c r="AX393">
        <v>10</v>
      </c>
      <c r="AY393">
        <v>50</v>
      </c>
      <c r="AZ393">
        <v>140</v>
      </c>
      <c r="BA393">
        <v>210</v>
      </c>
      <c r="BB393">
        <v>70</v>
      </c>
      <c r="BC393">
        <v>30</v>
      </c>
      <c r="BD393">
        <v>10</v>
      </c>
      <c r="BE393">
        <v>10</v>
      </c>
      <c r="BF393">
        <v>110</v>
      </c>
      <c r="BG393">
        <v>70</v>
      </c>
      <c r="BH393">
        <v>40</v>
      </c>
      <c r="BI393" s="9">
        <f>AVERAGE(keyword_stats[[#This Row],[Searches: Apr 2015]:[Searches: Mar 2016]])</f>
        <v>23.333333333333332</v>
      </c>
      <c r="BJ393" s="9">
        <f>AVERAGE(keyword_stats[[#This Row],[Searches: Apr 2016]:[Searches: Mar 2017]])</f>
        <v>30.833333333333332</v>
      </c>
      <c r="BK393" s="9">
        <f>AVERAGE(keyword_stats[[#This Row],[Searches: Apr 2017]:[Searches: Mar 2018]])</f>
        <v>31.666666666666668</v>
      </c>
      <c r="BL393" s="9">
        <f>AVERAGE(keyword_stats[[#This Row],[Searches: Apr 2018]:[Searches: Mar 2019]])</f>
        <v>63.333333333333336</v>
      </c>
      <c r="BM393" s="9">
        <f>SUM(keyword_stats[[#This Row],[Searches: Apr 2018]:[Searches: Mar 2019]])</f>
        <v>760</v>
      </c>
      <c r="BN393" s="9">
        <f>keyword_stats[[#This Row],[R1]]-keyword_stats[[#This Row],[R4]]</f>
        <v>40</v>
      </c>
      <c r="BO393" s="9" t="str">
        <f>INDEX('keyword-forecasts'!G:K,MATCH(keyword_stats[[#This Row],[Keyword]],'keyword-forecasts'!K:K,0),1)</f>
        <v>Kostium Kąpielowy</v>
      </c>
    </row>
    <row r="394" spans="1:67" x14ac:dyDescent="0.25">
      <c r="A394" t="s">
        <v>504</v>
      </c>
      <c r="B394" t="s">
        <v>15</v>
      </c>
      <c r="D394" s="8">
        <v>30</v>
      </c>
      <c r="E394" t="s">
        <v>17</v>
      </c>
      <c r="F394">
        <v>100</v>
      </c>
      <c r="M394">
        <v>30</v>
      </c>
      <c r="N394">
        <v>40</v>
      </c>
      <c r="O394">
        <v>110</v>
      </c>
      <c r="P394">
        <v>140</v>
      </c>
      <c r="Q394">
        <v>30</v>
      </c>
      <c r="R394">
        <v>10</v>
      </c>
      <c r="S394">
        <v>10</v>
      </c>
      <c r="T394">
        <v>0</v>
      </c>
      <c r="U394">
        <v>10</v>
      </c>
      <c r="V394">
        <v>10</v>
      </c>
      <c r="W394">
        <v>10</v>
      </c>
      <c r="X394">
        <v>10</v>
      </c>
      <c r="Y394">
        <v>20</v>
      </c>
      <c r="Z394">
        <v>20</v>
      </c>
      <c r="AA394">
        <v>70</v>
      </c>
      <c r="AB394">
        <v>110</v>
      </c>
      <c r="AC394">
        <v>20</v>
      </c>
      <c r="AD394">
        <v>10</v>
      </c>
      <c r="AE394">
        <v>10</v>
      </c>
      <c r="AF394">
        <v>10</v>
      </c>
      <c r="AG394">
        <v>10</v>
      </c>
      <c r="AH394">
        <v>10</v>
      </c>
      <c r="AI394">
        <v>10</v>
      </c>
      <c r="AJ394">
        <v>30</v>
      </c>
      <c r="AK394">
        <v>50</v>
      </c>
      <c r="AL394">
        <v>140</v>
      </c>
      <c r="AM394">
        <v>110</v>
      </c>
      <c r="AN394">
        <v>70</v>
      </c>
      <c r="AO394">
        <v>40</v>
      </c>
      <c r="AP394">
        <v>10</v>
      </c>
      <c r="AQ394">
        <v>20</v>
      </c>
      <c r="AR394">
        <v>10</v>
      </c>
      <c r="AS394">
        <v>10</v>
      </c>
      <c r="AT394">
        <v>20</v>
      </c>
      <c r="AU394">
        <v>20</v>
      </c>
      <c r="AV394">
        <v>40</v>
      </c>
      <c r="AW394">
        <v>110</v>
      </c>
      <c r="AX394">
        <v>50</v>
      </c>
      <c r="AY394">
        <v>50</v>
      </c>
      <c r="AZ394">
        <v>50</v>
      </c>
      <c r="BA394">
        <v>20</v>
      </c>
      <c r="BB394">
        <v>10</v>
      </c>
      <c r="BC394">
        <v>10</v>
      </c>
      <c r="BD394">
        <v>20</v>
      </c>
      <c r="BE394">
        <v>20</v>
      </c>
      <c r="BF394">
        <v>30</v>
      </c>
      <c r="BG394">
        <v>20</v>
      </c>
      <c r="BH394">
        <v>10</v>
      </c>
      <c r="BI394" s="9">
        <f>AVERAGE(keyword_stats[[#This Row],[Searches: Apr 2015]:[Searches: Mar 2016]])</f>
        <v>34.166666666666664</v>
      </c>
      <c r="BJ394" s="9">
        <f>AVERAGE(keyword_stats[[#This Row],[Searches: Apr 2016]:[Searches: Mar 2017]])</f>
        <v>27.5</v>
      </c>
      <c r="BK394" s="9">
        <f>AVERAGE(keyword_stats[[#This Row],[Searches: Apr 2017]:[Searches: Mar 2018]])</f>
        <v>45</v>
      </c>
      <c r="BL394" s="9">
        <f>AVERAGE(keyword_stats[[#This Row],[Searches: Apr 2018]:[Searches: Mar 2019]])</f>
        <v>33.333333333333336</v>
      </c>
      <c r="BM394" s="9">
        <f>SUM(keyword_stats[[#This Row],[Searches: Apr 2018]:[Searches: Mar 2019]])</f>
        <v>400</v>
      </c>
      <c r="BN394" s="9">
        <f>keyword_stats[[#This Row],[R1]]-keyword_stats[[#This Row],[R4]]</f>
        <v>-0.8333333333333286</v>
      </c>
      <c r="BO394" s="9" t="str">
        <f>INDEX('keyword-forecasts'!G:K,MATCH(keyword_stats[[#This Row],[Keyword]],'keyword-forecasts'!K:K,0),1)</f>
        <v>Kąpielowy Majtki</v>
      </c>
    </row>
    <row r="395" spans="1:67" x14ac:dyDescent="0.25">
      <c r="A395" t="s">
        <v>505</v>
      </c>
      <c r="B395" t="s">
        <v>15</v>
      </c>
      <c r="D395" s="8">
        <v>320</v>
      </c>
      <c r="E395" t="s">
        <v>17</v>
      </c>
      <c r="F395">
        <v>100</v>
      </c>
      <c r="G395">
        <v>0.75</v>
      </c>
      <c r="H395">
        <v>2.95</v>
      </c>
      <c r="M395">
        <v>110</v>
      </c>
      <c r="N395">
        <v>170</v>
      </c>
      <c r="O395">
        <v>260</v>
      </c>
      <c r="P395">
        <v>260</v>
      </c>
      <c r="Q395">
        <v>70</v>
      </c>
      <c r="R395">
        <v>30</v>
      </c>
      <c r="S395">
        <v>50</v>
      </c>
      <c r="T395">
        <v>50</v>
      </c>
      <c r="U395">
        <v>50</v>
      </c>
      <c r="V395">
        <v>90</v>
      </c>
      <c r="W395">
        <v>70</v>
      </c>
      <c r="X395">
        <v>90</v>
      </c>
      <c r="Y395">
        <v>140</v>
      </c>
      <c r="Z395">
        <v>170</v>
      </c>
      <c r="AA395">
        <v>260</v>
      </c>
      <c r="AB395">
        <v>480</v>
      </c>
      <c r="AC395">
        <v>210</v>
      </c>
      <c r="AD395">
        <v>90</v>
      </c>
      <c r="AE395">
        <v>50</v>
      </c>
      <c r="AF395">
        <v>40</v>
      </c>
      <c r="AG395">
        <v>50</v>
      </c>
      <c r="AH395">
        <v>140</v>
      </c>
      <c r="AI395">
        <v>170</v>
      </c>
      <c r="AJ395">
        <v>170</v>
      </c>
      <c r="AK395">
        <v>210</v>
      </c>
      <c r="AL395">
        <v>480</v>
      </c>
      <c r="AM395">
        <v>590</v>
      </c>
      <c r="AN395">
        <v>480</v>
      </c>
      <c r="AO395">
        <v>210</v>
      </c>
      <c r="AP395">
        <v>70</v>
      </c>
      <c r="AQ395">
        <v>50</v>
      </c>
      <c r="AR395">
        <v>50</v>
      </c>
      <c r="AS395">
        <v>70</v>
      </c>
      <c r="AT395">
        <v>170</v>
      </c>
      <c r="AU395">
        <v>260</v>
      </c>
      <c r="AV395">
        <v>260</v>
      </c>
      <c r="AW395">
        <v>260</v>
      </c>
      <c r="AX395">
        <v>390</v>
      </c>
      <c r="AY395">
        <v>720</v>
      </c>
      <c r="AZ395">
        <v>720</v>
      </c>
      <c r="BA395">
        <v>320</v>
      </c>
      <c r="BB395">
        <v>90</v>
      </c>
      <c r="BC395">
        <v>90</v>
      </c>
      <c r="BD395">
        <v>90</v>
      </c>
      <c r="BE395">
        <v>90</v>
      </c>
      <c r="BF395">
        <v>480</v>
      </c>
      <c r="BG395">
        <v>210</v>
      </c>
      <c r="BH395">
        <v>390</v>
      </c>
      <c r="BI395" s="9">
        <f>AVERAGE(keyword_stats[[#This Row],[Searches: Apr 2015]:[Searches: Mar 2016]])</f>
        <v>108.33333333333333</v>
      </c>
      <c r="BJ395" s="9">
        <f>AVERAGE(keyword_stats[[#This Row],[Searches: Apr 2016]:[Searches: Mar 2017]])</f>
        <v>164.16666666666666</v>
      </c>
      <c r="BK395" s="9">
        <f>AVERAGE(keyword_stats[[#This Row],[Searches: Apr 2017]:[Searches: Mar 2018]])</f>
        <v>241.66666666666666</v>
      </c>
      <c r="BL395" s="9">
        <f>AVERAGE(keyword_stats[[#This Row],[Searches: Apr 2018]:[Searches: Mar 2019]])</f>
        <v>320.83333333333331</v>
      </c>
      <c r="BM395" s="9">
        <f>SUM(keyword_stats[[#This Row],[Searches: Apr 2018]:[Searches: Mar 2019]])</f>
        <v>3850</v>
      </c>
      <c r="BN395" s="9">
        <f>keyword_stats[[#This Row],[R1]]-keyword_stats[[#This Row],[R4]]</f>
        <v>212.5</v>
      </c>
      <c r="BO395" s="9" t="str">
        <f>INDEX('keyword-forecasts'!G:K,MATCH(keyword_stats[[#This Row],[Keyword]],'keyword-forecasts'!K:K,0),1)</f>
        <v>Kąpielowy Wyszczuplający</v>
      </c>
    </row>
    <row r="396" spans="1:67" x14ac:dyDescent="0.25">
      <c r="A396" t="s">
        <v>506</v>
      </c>
      <c r="B396" t="s">
        <v>15</v>
      </c>
      <c r="D396" s="8">
        <v>110</v>
      </c>
      <c r="E396" t="s">
        <v>17</v>
      </c>
      <c r="F396">
        <v>100</v>
      </c>
      <c r="G396">
        <v>0.92</v>
      </c>
      <c r="H396">
        <v>7.59</v>
      </c>
      <c r="M396">
        <v>40</v>
      </c>
      <c r="N396">
        <v>40</v>
      </c>
      <c r="O396">
        <v>110</v>
      </c>
      <c r="P396">
        <v>140</v>
      </c>
      <c r="Q396">
        <v>50</v>
      </c>
      <c r="R396">
        <v>10</v>
      </c>
      <c r="S396">
        <v>20</v>
      </c>
      <c r="T396">
        <v>10</v>
      </c>
      <c r="U396">
        <v>10</v>
      </c>
      <c r="V396">
        <v>20</v>
      </c>
      <c r="W396">
        <v>30</v>
      </c>
      <c r="X396">
        <v>40</v>
      </c>
      <c r="Y396">
        <v>40</v>
      </c>
      <c r="Z396">
        <v>70</v>
      </c>
      <c r="AA396">
        <v>210</v>
      </c>
      <c r="AB396">
        <v>170</v>
      </c>
      <c r="AC396">
        <v>50</v>
      </c>
      <c r="AD396">
        <v>10</v>
      </c>
      <c r="AE396">
        <v>10</v>
      </c>
      <c r="AF396">
        <v>10</v>
      </c>
      <c r="AG396">
        <v>10</v>
      </c>
      <c r="AH396">
        <v>30</v>
      </c>
      <c r="AI396">
        <v>50</v>
      </c>
      <c r="AJ396">
        <v>70</v>
      </c>
      <c r="AK396">
        <v>70</v>
      </c>
      <c r="AL396">
        <v>110</v>
      </c>
      <c r="AM396">
        <v>170</v>
      </c>
      <c r="AN396">
        <v>210</v>
      </c>
      <c r="AO396">
        <v>90</v>
      </c>
      <c r="AP396">
        <v>20</v>
      </c>
      <c r="AQ396">
        <v>10</v>
      </c>
      <c r="AR396">
        <v>20</v>
      </c>
      <c r="AS396">
        <v>10</v>
      </c>
      <c r="AT396">
        <v>50</v>
      </c>
      <c r="AU396">
        <v>70</v>
      </c>
      <c r="AV396">
        <v>50</v>
      </c>
      <c r="AW396">
        <v>70</v>
      </c>
      <c r="AX396">
        <v>140</v>
      </c>
      <c r="AY396">
        <v>260</v>
      </c>
      <c r="AZ396">
        <v>320</v>
      </c>
      <c r="BA396">
        <v>140</v>
      </c>
      <c r="BB396">
        <v>30</v>
      </c>
      <c r="BC396">
        <v>30</v>
      </c>
      <c r="BD396">
        <v>30</v>
      </c>
      <c r="BE396">
        <v>90</v>
      </c>
      <c r="BF396">
        <v>50</v>
      </c>
      <c r="BG396">
        <v>70</v>
      </c>
      <c r="BH396">
        <v>90</v>
      </c>
      <c r="BI396" s="9">
        <f>AVERAGE(keyword_stats[[#This Row],[Searches: Apr 2015]:[Searches: Mar 2016]])</f>
        <v>43.333333333333336</v>
      </c>
      <c r="BJ396" s="9">
        <f>AVERAGE(keyword_stats[[#This Row],[Searches: Apr 2016]:[Searches: Mar 2017]])</f>
        <v>60.833333333333336</v>
      </c>
      <c r="BK396" s="9">
        <f>AVERAGE(keyword_stats[[#This Row],[Searches: Apr 2017]:[Searches: Mar 2018]])</f>
        <v>73.333333333333329</v>
      </c>
      <c r="BL396" s="9">
        <f>AVERAGE(keyword_stats[[#This Row],[Searches: Apr 2018]:[Searches: Mar 2019]])</f>
        <v>110</v>
      </c>
      <c r="BM396" s="9">
        <f>SUM(keyword_stats[[#This Row],[Searches: Apr 2018]:[Searches: Mar 2019]])</f>
        <v>1320</v>
      </c>
      <c r="BN396" s="9">
        <f>keyword_stats[[#This Row],[R1]]-keyword_stats[[#This Row],[R4]]</f>
        <v>66.666666666666657</v>
      </c>
      <c r="BO396" s="9" t="str">
        <f>INDEX('keyword-forecasts'!G:K,MATCH(keyword_stats[[#This Row],[Keyword]],'keyword-forecasts'!K:K,0),1)</f>
        <v>Xxl</v>
      </c>
    </row>
    <row r="397" spans="1:67" x14ac:dyDescent="0.25">
      <c r="A397" t="s">
        <v>507</v>
      </c>
      <c r="B397" t="s">
        <v>15</v>
      </c>
      <c r="D397" s="8">
        <v>10</v>
      </c>
      <c r="E397" t="s">
        <v>17</v>
      </c>
      <c r="F397">
        <v>100</v>
      </c>
      <c r="G397">
        <v>0.35</v>
      </c>
      <c r="H397">
        <v>1.57</v>
      </c>
      <c r="M397">
        <v>10</v>
      </c>
      <c r="N397">
        <v>10</v>
      </c>
      <c r="O397">
        <v>20</v>
      </c>
      <c r="P397">
        <v>20</v>
      </c>
      <c r="Q397">
        <v>10</v>
      </c>
      <c r="R397">
        <v>0</v>
      </c>
      <c r="S397">
        <v>10</v>
      </c>
      <c r="T397">
        <v>0</v>
      </c>
      <c r="U397">
        <v>10</v>
      </c>
      <c r="V397">
        <v>10</v>
      </c>
      <c r="W397">
        <v>10</v>
      </c>
      <c r="X397">
        <v>10</v>
      </c>
      <c r="Y397">
        <v>10</v>
      </c>
      <c r="Z397">
        <v>10</v>
      </c>
      <c r="AA397">
        <v>30</v>
      </c>
      <c r="AB397">
        <v>10</v>
      </c>
      <c r="AC397">
        <v>10</v>
      </c>
      <c r="AD397">
        <v>10</v>
      </c>
      <c r="AE397">
        <v>0</v>
      </c>
      <c r="AF397">
        <v>10</v>
      </c>
      <c r="AG397">
        <v>0</v>
      </c>
      <c r="AH397">
        <v>10</v>
      </c>
      <c r="AI397">
        <v>10</v>
      </c>
      <c r="AJ397">
        <v>10</v>
      </c>
      <c r="AK397">
        <v>10</v>
      </c>
      <c r="AL397">
        <v>20</v>
      </c>
      <c r="AM397">
        <v>20</v>
      </c>
      <c r="AN397">
        <v>20</v>
      </c>
      <c r="AO397">
        <v>10</v>
      </c>
      <c r="AP397">
        <v>0</v>
      </c>
      <c r="AQ397">
        <v>10</v>
      </c>
      <c r="AR397">
        <v>10</v>
      </c>
      <c r="AS397">
        <v>0</v>
      </c>
      <c r="AT397">
        <v>10</v>
      </c>
      <c r="AU397">
        <v>10</v>
      </c>
      <c r="AV397">
        <v>10</v>
      </c>
      <c r="AW397">
        <v>20</v>
      </c>
      <c r="AX397">
        <v>20</v>
      </c>
      <c r="AY397">
        <v>30</v>
      </c>
      <c r="AZ397">
        <v>20</v>
      </c>
      <c r="BA397">
        <v>20</v>
      </c>
      <c r="BB397">
        <v>0</v>
      </c>
      <c r="BC397">
        <v>10</v>
      </c>
      <c r="BD397">
        <v>10</v>
      </c>
      <c r="BE397">
        <v>10</v>
      </c>
      <c r="BF397">
        <v>10</v>
      </c>
      <c r="BG397">
        <v>10</v>
      </c>
      <c r="BH397">
        <v>10</v>
      </c>
      <c r="BI397" s="9">
        <f>AVERAGE(keyword_stats[[#This Row],[Searches: Apr 2015]:[Searches: Mar 2016]])</f>
        <v>10</v>
      </c>
      <c r="BJ397" s="9">
        <f>AVERAGE(keyword_stats[[#This Row],[Searches: Apr 2016]:[Searches: Mar 2017]])</f>
        <v>10</v>
      </c>
      <c r="BK397" s="9">
        <f>AVERAGE(keyword_stats[[#This Row],[Searches: Apr 2017]:[Searches: Mar 2018]])</f>
        <v>10.833333333333334</v>
      </c>
      <c r="BL397" s="9">
        <f>AVERAGE(keyword_stats[[#This Row],[Searches: Apr 2018]:[Searches: Mar 2019]])</f>
        <v>14.166666666666666</v>
      </c>
      <c r="BM397" s="9">
        <f>SUM(keyword_stats[[#This Row],[Searches: Apr 2018]:[Searches: Mar 2019]])</f>
        <v>170</v>
      </c>
      <c r="BN397" s="9">
        <f>keyword_stats[[#This Row],[R1]]-keyword_stats[[#This Row],[R4]]</f>
        <v>4.1666666666666661</v>
      </c>
      <c r="BO397" s="9" t="str">
        <f>INDEX('keyword-forecasts'!G:K,MATCH(keyword_stats[[#This Row],[Keyword]],'keyword-forecasts'!K:K,0),1)</f>
        <v>Bokserkami</v>
      </c>
    </row>
    <row r="398" spans="1:67" x14ac:dyDescent="0.25">
      <c r="A398" t="s">
        <v>508</v>
      </c>
      <c r="B398" t="s">
        <v>15</v>
      </c>
      <c r="D398" s="8">
        <v>210</v>
      </c>
      <c r="E398" t="s">
        <v>17</v>
      </c>
      <c r="F398">
        <v>100</v>
      </c>
      <c r="G398">
        <v>0.39</v>
      </c>
      <c r="H398">
        <v>1.33</v>
      </c>
      <c r="M398">
        <v>30</v>
      </c>
      <c r="N398">
        <v>50</v>
      </c>
      <c r="O398">
        <v>70</v>
      </c>
      <c r="P398">
        <v>110</v>
      </c>
      <c r="Q398">
        <v>50</v>
      </c>
      <c r="R398">
        <v>10</v>
      </c>
      <c r="S398">
        <v>10</v>
      </c>
      <c r="T398">
        <v>10</v>
      </c>
      <c r="U398">
        <v>10</v>
      </c>
      <c r="V398">
        <v>20</v>
      </c>
      <c r="W398">
        <v>30</v>
      </c>
      <c r="X398">
        <v>20</v>
      </c>
      <c r="Y398">
        <v>40</v>
      </c>
      <c r="Z398">
        <v>90</v>
      </c>
      <c r="AA398">
        <v>110</v>
      </c>
      <c r="AB398">
        <v>170</v>
      </c>
      <c r="AC398">
        <v>70</v>
      </c>
      <c r="AD398">
        <v>20</v>
      </c>
      <c r="AE398">
        <v>10</v>
      </c>
      <c r="AF398">
        <v>10</v>
      </c>
      <c r="AG398">
        <v>20</v>
      </c>
      <c r="AH398">
        <v>40</v>
      </c>
      <c r="AI398">
        <v>70</v>
      </c>
      <c r="AJ398">
        <v>70</v>
      </c>
      <c r="AK398">
        <v>70</v>
      </c>
      <c r="AL398">
        <v>140</v>
      </c>
      <c r="AM398">
        <v>210</v>
      </c>
      <c r="AN398">
        <v>210</v>
      </c>
      <c r="AO398">
        <v>140</v>
      </c>
      <c r="AP398">
        <v>20</v>
      </c>
      <c r="AQ398">
        <v>10</v>
      </c>
      <c r="AR398">
        <v>30</v>
      </c>
      <c r="AS398">
        <v>30</v>
      </c>
      <c r="AT398">
        <v>70</v>
      </c>
      <c r="AU398">
        <v>70</v>
      </c>
      <c r="AV398">
        <v>90</v>
      </c>
      <c r="AW398">
        <v>170</v>
      </c>
      <c r="AX398">
        <v>320</v>
      </c>
      <c r="AY398">
        <v>480</v>
      </c>
      <c r="AZ398">
        <v>590</v>
      </c>
      <c r="BA398">
        <v>320</v>
      </c>
      <c r="BB398">
        <v>70</v>
      </c>
      <c r="BC398">
        <v>40</v>
      </c>
      <c r="BD398">
        <v>70</v>
      </c>
      <c r="BE398">
        <v>70</v>
      </c>
      <c r="BF398">
        <v>140</v>
      </c>
      <c r="BG398">
        <v>140</v>
      </c>
      <c r="BH398">
        <v>170</v>
      </c>
      <c r="BI398" s="9">
        <f>AVERAGE(keyword_stats[[#This Row],[Searches: Apr 2015]:[Searches: Mar 2016]])</f>
        <v>35</v>
      </c>
      <c r="BJ398" s="9">
        <f>AVERAGE(keyword_stats[[#This Row],[Searches: Apr 2016]:[Searches: Mar 2017]])</f>
        <v>60</v>
      </c>
      <c r="BK398" s="9">
        <f>AVERAGE(keyword_stats[[#This Row],[Searches: Apr 2017]:[Searches: Mar 2018]])</f>
        <v>90.833333333333329</v>
      </c>
      <c r="BL398" s="9">
        <f>AVERAGE(keyword_stats[[#This Row],[Searches: Apr 2018]:[Searches: Mar 2019]])</f>
        <v>215</v>
      </c>
      <c r="BM398" s="9">
        <f>SUM(keyword_stats[[#This Row],[Searches: Apr 2018]:[Searches: Mar 2019]])</f>
        <v>2580</v>
      </c>
      <c r="BN398" s="9">
        <f>keyword_stats[[#This Row],[R1]]-keyword_stats[[#This Row],[R4]]</f>
        <v>180</v>
      </c>
      <c r="BO398" s="9" t="str">
        <f>INDEX('keyword-forecasts'!G:K,MATCH(keyword_stats[[#This Row],[Keyword]],'keyword-forecasts'!K:K,0),1)</f>
        <v>Falbanką</v>
      </c>
    </row>
    <row r="399" spans="1:67" x14ac:dyDescent="0.25">
      <c r="A399" t="s">
        <v>509</v>
      </c>
      <c r="B399" t="s">
        <v>15</v>
      </c>
      <c r="D399" s="8">
        <v>20</v>
      </c>
      <c r="E399" t="s">
        <v>17</v>
      </c>
      <c r="F399">
        <v>100</v>
      </c>
      <c r="M399">
        <v>10</v>
      </c>
      <c r="N399">
        <v>20</v>
      </c>
      <c r="O399">
        <v>40</v>
      </c>
      <c r="P399">
        <v>40</v>
      </c>
      <c r="Q399">
        <v>10</v>
      </c>
      <c r="R399">
        <v>10</v>
      </c>
      <c r="S399">
        <v>10</v>
      </c>
      <c r="T399">
        <v>10</v>
      </c>
      <c r="U399">
        <v>10</v>
      </c>
      <c r="V399">
        <v>10</v>
      </c>
      <c r="W399">
        <v>10</v>
      </c>
      <c r="X399">
        <v>10</v>
      </c>
      <c r="Y399">
        <v>10</v>
      </c>
      <c r="Z399">
        <v>20</v>
      </c>
      <c r="AA399">
        <v>40</v>
      </c>
      <c r="AB399">
        <v>40</v>
      </c>
      <c r="AC399">
        <v>10</v>
      </c>
      <c r="AD399">
        <v>10</v>
      </c>
      <c r="AE399">
        <v>10</v>
      </c>
      <c r="AF399">
        <v>10</v>
      </c>
      <c r="AG399">
        <v>10</v>
      </c>
      <c r="AH399">
        <v>10</v>
      </c>
      <c r="AI399">
        <v>10</v>
      </c>
      <c r="AJ399">
        <v>10</v>
      </c>
      <c r="AK399">
        <v>20</v>
      </c>
      <c r="AL399">
        <v>50</v>
      </c>
      <c r="AM399">
        <v>40</v>
      </c>
      <c r="AN399">
        <v>50</v>
      </c>
      <c r="AO399">
        <v>20</v>
      </c>
      <c r="AP399">
        <v>10</v>
      </c>
      <c r="AQ399">
        <v>10</v>
      </c>
      <c r="AR399">
        <v>10</v>
      </c>
      <c r="AS399">
        <v>10</v>
      </c>
      <c r="AT399">
        <v>10</v>
      </c>
      <c r="AU399">
        <v>10</v>
      </c>
      <c r="AV399">
        <v>10</v>
      </c>
      <c r="AW399">
        <v>20</v>
      </c>
      <c r="AX399">
        <v>40</v>
      </c>
      <c r="AY399">
        <v>40</v>
      </c>
      <c r="AZ399">
        <v>50</v>
      </c>
      <c r="BA399">
        <v>20</v>
      </c>
      <c r="BB399">
        <v>10</v>
      </c>
      <c r="BC399">
        <v>10</v>
      </c>
      <c r="BD399">
        <v>0</v>
      </c>
      <c r="BE399">
        <v>10</v>
      </c>
      <c r="BF399">
        <v>10</v>
      </c>
      <c r="BG399">
        <v>10</v>
      </c>
      <c r="BH399">
        <v>10</v>
      </c>
      <c r="BI399" s="9">
        <f>AVERAGE(keyword_stats[[#This Row],[Searches: Apr 2015]:[Searches: Mar 2016]])</f>
        <v>15.833333333333334</v>
      </c>
      <c r="BJ399" s="9">
        <f>AVERAGE(keyword_stats[[#This Row],[Searches: Apr 2016]:[Searches: Mar 2017]])</f>
        <v>15.833333333333334</v>
      </c>
      <c r="BK399" s="9">
        <f>AVERAGE(keyword_stats[[#This Row],[Searches: Apr 2017]:[Searches: Mar 2018]])</f>
        <v>20.833333333333332</v>
      </c>
      <c r="BL399" s="9">
        <f>AVERAGE(keyword_stats[[#This Row],[Searches: Apr 2018]:[Searches: Mar 2019]])</f>
        <v>19.166666666666668</v>
      </c>
      <c r="BM399" s="9">
        <f>SUM(keyword_stats[[#This Row],[Searches: Apr 2018]:[Searches: Mar 2019]])</f>
        <v>230</v>
      </c>
      <c r="BN399" s="9">
        <f>keyword_stats[[#This Row],[R1]]-keyword_stats[[#This Row],[R4]]</f>
        <v>3.3333333333333339</v>
      </c>
      <c r="BO399" s="9" t="str">
        <f>INDEX('keyword-forecasts'!G:K,MATCH(keyword_stats[[#This Row],[Keyword]],'keyword-forecasts'!K:K,0),1)</f>
        <v>Koszulka</v>
      </c>
    </row>
    <row r="400" spans="1:67" x14ac:dyDescent="0.25">
      <c r="A400" t="s">
        <v>510</v>
      </c>
      <c r="B400" t="s">
        <v>15</v>
      </c>
      <c r="D400" s="8">
        <v>70</v>
      </c>
      <c r="E400" t="s">
        <v>17</v>
      </c>
      <c r="F400">
        <v>100</v>
      </c>
      <c r="G400">
        <v>0.3</v>
      </c>
      <c r="H400">
        <v>1.23</v>
      </c>
      <c r="M400">
        <v>30</v>
      </c>
      <c r="N400">
        <v>20</v>
      </c>
      <c r="O400">
        <v>70</v>
      </c>
      <c r="P400">
        <v>50</v>
      </c>
      <c r="Q400">
        <v>40</v>
      </c>
      <c r="R400">
        <v>10</v>
      </c>
      <c r="S400">
        <v>20</v>
      </c>
      <c r="T400">
        <v>20</v>
      </c>
      <c r="U400">
        <v>20</v>
      </c>
      <c r="V400">
        <v>50</v>
      </c>
      <c r="W400">
        <v>40</v>
      </c>
      <c r="X400">
        <v>50</v>
      </c>
      <c r="Y400">
        <v>40</v>
      </c>
      <c r="Z400">
        <v>50</v>
      </c>
      <c r="AA400">
        <v>50</v>
      </c>
      <c r="AB400">
        <v>50</v>
      </c>
      <c r="AC400">
        <v>50</v>
      </c>
      <c r="AD400">
        <v>50</v>
      </c>
      <c r="AE400">
        <v>30</v>
      </c>
      <c r="AF400">
        <v>20</v>
      </c>
      <c r="AG400">
        <v>20</v>
      </c>
      <c r="AH400">
        <v>50</v>
      </c>
      <c r="AI400">
        <v>50</v>
      </c>
      <c r="AJ400">
        <v>50</v>
      </c>
      <c r="AK400">
        <v>50</v>
      </c>
      <c r="AL400">
        <v>70</v>
      </c>
      <c r="AM400">
        <v>70</v>
      </c>
      <c r="AN400">
        <v>70</v>
      </c>
      <c r="AO400">
        <v>90</v>
      </c>
      <c r="AP400">
        <v>30</v>
      </c>
      <c r="AQ400">
        <v>30</v>
      </c>
      <c r="AR400">
        <v>30</v>
      </c>
      <c r="AS400">
        <v>30</v>
      </c>
      <c r="AT400">
        <v>50</v>
      </c>
      <c r="AU400">
        <v>50</v>
      </c>
      <c r="AV400">
        <v>70</v>
      </c>
      <c r="AW400">
        <v>70</v>
      </c>
      <c r="AX400">
        <v>50</v>
      </c>
      <c r="AY400">
        <v>110</v>
      </c>
      <c r="AZ400">
        <v>70</v>
      </c>
      <c r="BA400">
        <v>70</v>
      </c>
      <c r="BB400">
        <v>30</v>
      </c>
      <c r="BC400">
        <v>20</v>
      </c>
      <c r="BD400">
        <v>50</v>
      </c>
      <c r="BE400">
        <v>40</v>
      </c>
      <c r="BF400">
        <v>90</v>
      </c>
      <c r="BG400">
        <v>110</v>
      </c>
      <c r="BH400">
        <v>110</v>
      </c>
      <c r="BI400" s="9">
        <f>AVERAGE(keyword_stats[[#This Row],[Searches: Apr 2015]:[Searches: Mar 2016]])</f>
        <v>35</v>
      </c>
      <c r="BJ400" s="9">
        <f>AVERAGE(keyword_stats[[#This Row],[Searches: Apr 2016]:[Searches: Mar 2017]])</f>
        <v>42.5</v>
      </c>
      <c r="BK400" s="9">
        <f>AVERAGE(keyword_stats[[#This Row],[Searches: Apr 2017]:[Searches: Mar 2018]])</f>
        <v>53.333333333333336</v>
      </c>
      <c r="BL400" s="9">
        <f>AVERAGE(keyword_stats[[#This Row],[Searches: Apr 2018]:[Searches: Mar 2019]])</f>
        <v>68.333333333333329</v>
      </c>
      <c r="BM400" s="9">
        <f>SUM(keyword_stats[[#This Row],[Searches: Apr 2018]:[Searches: Mar 2019]])</f>
        <v>820</v>
      </c>
      <c r="BN400" s="9">
        <f>keyword_stats[[#This Row],[R1]]-keyword_stats[[#This Row],[R4]]</f>
        <v>33.333333333333329</v>
      </c>
      <c r="BO400" s="9" t="str">
        <f>INDEX('keyword-forecasts'!G:K,MATCH(keyword_stats[[#This Row],[Keyword]],'keyword-forecasts'!K:K,0),1)</f>
        <v>Kostium Kąpielowy</v>
      </c>
    </row>
    <row r="401" spans="1:67" x14ac:dyDescent="0.25">
      <c r="A401" t="s">
        <v>511</v>
      </c>
      <c r="B401" t="s">
        <v>15</v>
      </c>
      <c r="D401" s="8">
        <v>20</v>
      </c>
      <c r="E401" t="s">
        <v>17</v>
      </c>
      <c r="F401">
        <v>100</v>
      </c>
      <c r="M401">
        <v>10</v>
      </c>
      <c r="N401">
        <v>10</v>
      </c>
      <c r="O401">
        <v>10</v>
      </c>
      <c r="P401">
        <v>20</v>
      </c>
      <c r="Q401">
        <v>10</v>
      </c>
      <c r="R401">
        <v>0</v>
      </c>
      <c r="S401">
        <v>10</v>
      </c>
      <c r="T401">
        <v>0</v>
      </c>
      <c r="U401">
        <v>10</v>
      </c>
      <c r="V401">
        <v>10</v>
      </c>
      <c r="W401">
        <v>10</v>
      </c>
      <c r="X401">
        <v>10</v>
      </c>
      <c r="Y401">
        <v>50</v>
      </c>
      <c r="Z401">
        <v>70</v>
      </c>
      <c r="AA401">
        <v>90</v>
      </c>
      <c r="AB401">
        <v>50</v>
      </c>
      <c r="AC401">
        <v>40</v>
      </c>
      <c r="AD401">
        <v>10</v>
      </c>
      <c r="AE401">
        <v>10</v>
      </c>
      <c r="AF401">
        <v>10</v>
      </c>
      <c r="AG401">
        <v>10</v>
      </c>
      <c r="AH401">
        <v>30</v>
      </c>
      <c r="AI401">
        <v>20</v>
      </c>
      <c r="AJ401">
        <v>50</v>
      </c>
      <c r="AK401">
        <v>50</v>
      </c>
      <c r="AL401">
        <v>50</v>
      </c>
      <c r="AM401">
        <v>70</v>
      </c>
      <c r="AN401">
        <v>70</v>
      </c>
      <c r="AO401">
        <v>30</v>
      </c>
      <c r="AP401">
        <v>10</v>
      </c>
      <c r="AQ401">
        <v>10</v>
      </c>
      <c r="AR401">
        <v>10</v>
      </c>
      <c r="AS401">
        <v>10</v>
      </c>
      <c r="AT401">
        <v>20</v>
      </c>
      <c r="AU401">
        <v>20</v>
      </c>
      <c r="AV401">
        <v>30</v>
      </c>
      <c r="AW401">
        <v>30</v>
      </c>
      <c r="AX401">
        <v>30</v>
      </c>
      <c r="AY401">
        <v>40</v>
      </c>
      <c r="AZ401">
        <v>50</v>
      </c>
      <c r="BA401">
        <v>40</v>
      </c>
      <c r="BB401">
        <v>10</v>
      </c>
      <c r="BC401">
        <v>10</v>
      </c>
      <c r="BD401">
        <v>10</v>
      </c>
      <c r="BE401">
        <v>10</v>
      </c>
      <c r="BF401">
        <v>10</v>
      </c>
      <c r="BG401">
        <v>20</v>
      </c>
      <c r="BH401">
        <v>30</v>
      </c>
      <c r="BI401" s="9">
        <f>AVERAGE(keyword_stats[[#This Row],[Searches: Apr 2015]:[Searches: Mar 2016]])</f>
        <v>9.1666666666666661</v>
      </c>
      <c r="BJ401" s="9">
        <f>AVERAGE(keyword_stats[[#This Row],[Searches: Apr 2016]:[Searches: Mar 2017]])</f>
        <v>36.666666666666664</v>
      </c>
      <c r="BK401" s="9">
        <f>AVERAGE(keyword_stats[[#This Row],[Searches: Apr 2017]:[Searches: Mar 2018]])</f>
        <v>31.666666666666668</v>
      </c>
      <c r="BL401" s="9">
        <f>AVERAGE(keyword_stats[[#This Row],[Searches: Apr 2018]:[Searches: Mar 2019]])</f>
        <v>24.166666666666668</v>
      </c>
      <c r="BM401" s="9">
        <f>SUM(keyword_stats[[#This Row],[Searches: Apr 2018]:[Searches: Mar 2019]])</f>
        <v>290</v>
      </c>
      <c r="BN401" s="9">
        <f>keyword_stats[[#This Row],[R1]]-keyword_stats[[#This Row],[R4]]</f>
        <v>15.000000000000002</v>
      </c>
      <c r="BO401" s="9" t="str">
        <f>INDEX('keyword-forecasts'!G:K,MATCH(keyword_stats[[#This Row],[Keyword]],'keyword-forecasts'!K:K,0),1)</f>
        <v>Paskami</v>
      </c>
    </row>
    <row r="402" spans="1:67" x14ac:dyDescent="0.25">
      <c r="A402" t="s">
        <v>512</v>
      </c>
      <c r="B402" t="s">
        <v>15</v>
      </c>
      <c r="D402" s="8">
        <v>10</v>
      </c>
      <c r="E402" t="s">
        <v>17</v>
      </c>
      <c r="F402">
        <v>100</v>
      </c>
      <c r="M402">
        <v>10</v>
      </c>
      <c r="N402">
        <v>10</v>
      </c>
      <c r="O402">
        <v>20</v>
      </c>
      <c r="P402">
        <v>20</v>
      </c>
      <c r="Q402">
        <v>10</v>
      </c>
      <c r="R402">
        <v>0</v>
      </c>
      <c r="S402">
        <v>10</v>
      </c>
      <c r="T402">
        <v>10</v>
      </c>
      <c r="U402">
        <v>10</v>
      </c>
      <c r="V402">
        <v>10</v>
      </c>
      <c r="W402">
        <v>10</v>
      </c>
      <c r="X402">
        <v>20</v>
      </c>
      <c r="Y402">
        <v>10</v>
      </c>
      <c r="Z402">
        <v>10</v>
      </c>
      <c r="AA402">
        <v>10</v>
      </c>
      <c r="AB402">
        <v>10</v>
      </c>
      <c r="AC402">
        <v>10</v>
      </c>
      <c r="AD402">
        <v>10</v>
      </c>
      <c r="AE402">
        <v>10</v>
      </c>
      <c r="AF402">
        <v>10</v>
      </c>
      <c r="AG402">
        <v>10</v>
      </c>
      <c r="AH402">
        <v>10</v>
      </c>
      <c r="AI402">
        <v>10</v>
      </c>
      <c r="AJ402">
        <v>10</v>
      </c>
      <c r="AK402">
        <v>20</v>
      </c>
      <c r="AL402">
        <v>20</v>
      </c>
      <c r="AM402">
        <v>30</v>
      </c>
      <c r="AN402">
        <v>30</v>
      </c>
      <c r="AO402">
        <v>10</v>
      </c>
      <c r="AP402">
        <v>10</v>
      </c>
      <c r="AQ402">
        <v>10</v>
      </c>
      <c r="AR402">
        <v>0</v>
      </c>
      <c r="AS402">
        <v>10</v>
      </c>
      <c r="AT402">
        <v>10</v>
      </c>
      <c r="AU402">
        <v>10</v>
      </c>
      <c r="AV402">
        <v>10</v>
      </c>
      <c r="AW402">
        <v>20</v>
      </c>
      <c r="AX402">
        <v>20</v>
      </c>
      <c r="AY402">
        <v>40</v>
      </c>
      <c r="AZ402">
        <v>30</v>
      </c>
      <c r="BA402">
        <v>30</v>
      </c>
      <c r="BB402">
        <v>0</v>
      </c>
      <c r="BC402">
        <v>10</v>
      </c>
      <c r="BD402">
        <v>10</v>
      </c>
      <c r="BE402">
        <v>10</v>
      </c>
      <c r="BF402">
        <v>10</v>
      </c>
      <c r="BG402">
        <v>10</v>
      </c>
      <c r="BH402">
        <v>10</v>
      </c>
      <c r="BI402" s="9">
        <f>AVERAGE(keyword_stats[[#This Row],[Searches: Apr 2015]:[Searches: Mar 2016]])</f>
        <v>11.666666666666666</v>
      </c>
      <c r="BJ402" s="9">
        <f>AVERAGE(keyword_stats[[#This Row],[Searches: Apr 2016]:[Searches: Mar 2017]])</f>
        <v>10</v>
      </c>
      <c r="BK402" s="9">
        <f>AVERAGE(keyword_stats[[#This Row],[Searches: Apr 2017]:[Searches: Mar 2018]])</f>
        <v>14.166666666666666</v>
      </c>
      <c r="BL402" s="9">
        <f>AVERAGE(keyword_stats[[#This Row],[Searches: Apr 2018]:[Searches: Mar 2019]])</f>
        <v>16.666666666666668</v>
      </c>
      <c r="BM402" s="9">
        <f>SUM(keyword_stats[[#This Row],[Searches: Apr 2018]:[Searches: Mar 2019]])</f>
        <v>200</v>
      </c>
      <c r="BN402" s="9">
        <f>keyword_stats[[#This Row],[R1]]-keyword_stats[[#This Row],[R4]]</f>
        <v>5.0000000000000018</v>
      </c>
      <c r="BO402" s="9" t="str">
        <f>INDEX('keyword-forecasts'!G:K,MATCH(keyword_stats[[#This Row],[Keyword]],'keyword-forecasts'!K:K,0),1)</f>
        <v>Sukienka</v>
      </c>
    </row>
    <row r="403" spans="1:67" x14ac:dyDescent="0.25">
      <c r="A403" t="s">
        <v>513</v>
      </c>
      <c r="B403" t="s">
        <v>15</v>
      </c>
      <c r="D403" s="8">
        <v>90</v>
      </c>
      <c r="E403" t="s">
        <v>17</v>
      </c>
      <c r="F403">
        <v>100</v>
      </c>
      <c r="G403">
        <v>0.42</v>
      </c>
      <c r="H403">
        <v>1.56</v>
      </c>
      <c r="M403">
        <v>70</v>
      </c>
      <c r="N403">
        <v>90</v>
      </c>
      <c r="O403">
        <v>140</v>
      </c>
      <c r="P403">
        <v>170</v>
      </c>
      <c r="Q403">
        <v>40</v>
      </c>
      <c r="R403">
        <v>10</v>
      </c>
      <c r="S403">
        <v>10</v>
      </c>
      <c r="T403">
        <v>20</v>
      </c>
      <c r="U403">
        <v>10</v>
      </c>
      <c r="V403">
        <v>40</v>
      </c>
      <c r="W403">
        <v>40</v>
      </c>
      <c r="X403">
        <v>30</v>
      </c>
      <c r="Y403">
        <v>50</v>
      </c>
      <c r="Z403">
        <v>140</v>
      </c>
      <c r="AA403">
        <v>170</v>
      </c>
      <c r="AB403">
        <v>140</v>
      </c>
      <c r="AC403">
        <v>40</v>
      </c>
      <c r="AD403">
        <v>10</v>
      </c>
      <c r="AE403">
        <v>10</v>
      </c>
      <c r="AF403">
        <v>10</v>
      </c>
      <c r="AG403">
        <v>10</v>
      </c>
      <c r="AH403">
        <v>30</v>
      </c>
      <c r="AI403">
        <v>20</v>
      </c>
      <c r="AJ403">
        <v>50</v>
      </c>
      <c r="AK403">
        <v>50</v>
      </c>
      <c r="AL403">
        <v>90</v>
      </c>
      <c r="AM403">
        <v>170</v>
      </c>
      <c r="AN403">
        <v>210</v>
      </c>
      <c r="AO403">
        <v>70</v>
      </c>
      <c r="AP403">
        <v>20</v>
      </c>
      <c r="AQ403">
        <v>10</v>
      </c>
      <c r="AR403">
        <v>20</v>
      </c>
      <c r="AS403">
        <v>10</v>
      </c>
      <c r="AT403">
        <v>20</v>
      </c>
      <c r="AU403">
        <v>40</v>
      </c>
      <c r="AV403">
        <v>30</v>
      </c>
      <c r="AW403">
        <v>50</v>
      </c>
      <c r="AX403">
        <v>110</v>
      </c>
      <c r="AY403">
        <v>260</v>
      </c>
      <c r="AZ403">
        <v>260</v>
      </c>
      <c r="BA403">
        <v>110</v>
      </c>
      <c r="BB403">
        <v>20</v>
      </c>
      <c r="BC403">
        <v>20</v>
      </c>
      <c r="BD403">
        <v>30</v>
      </c>
      <c r="BE403">
        <v>40</v>
      </c>
      <c r="BF403">
        <v>70</v>
      </c>
      <c r="BG403">
        <v>70</v>
      </c>
      <c r="BH403">
        <v>70</v>
      </c>
      <c r="BI403" s="9">
        <f>AVERAGE(keyword_stats[[#This Row],[Searches: Apr 2015]:[Searches: Mar 2016]])</f>
        <v>55.833333333333336</v>
      </c>
      <c r="BJ403" s="9">
        <f>AVERAGE(keyword_stats[[#This Row],[Searches: Apr 2016]:[Searches: Mar 2017]])</f>
        <v>56.666666666666664</v>
      </c>
      <c r="BK403" s="9">
        <f>AVERAGE(keyword_stats[[#This Row],[Searches: Apr 2017]:[Searches: Mar 2018]])</f>
        <v>61.666666666666664</v>
      </c>
      <c r="BL403" s="9">
        <f>AVERAGE(keyword_stats[[#This Row],[Searches: Apr 2018]:[Searches: Mar 2019]])</f>
        <v>92.5</v>
      </c>
      <c r="BM403" s="9">
        <f>SUM(keyword_stats[[#This Row],[Searches: Apr 2018]:[Searches: Mar 2019]])</f>
        <v>1110</v>
      </c>
      <c r="BN403" s="9">
        <f>keyword_stats[[#This Row],[R1]]-keyword_stats[[#This Row],[R4]]</f>
        <v>36.666666666666664</v>
      </c>
      <c r="BO403" s="9" t="str">
        <f>INDEX('keyword-forecasts'!G:K,MATCH(keyword_stats[[#This Row],[Keyword]],'keyword-forecasts'!K:K,0),1)</f>
        <v>Szortami</v>
      </c>
    </row>
    <row r="404" spans="1:67" x14ac:dyDescent="0.25">
      <c r="A404" t="s">
        <v>514</v>
      </c>
      <c r="B404" t="s">
        <v>15</v>
      </c>
      <c r="D404" s="8">
        <v>390</v>
      </c>
      <c r="E404" t="s">
        <v>17</v>
      </c>
      <c r="F404">
        <v>100</v>
      </c>
      <c r="G404">
        <v>0.17</v>
      </c>
      <c r="H404">
        <v>0.86</v>
      </c>
      <c r="M404">
        <v>170</v>
      </c>
      <c r="N404">
        <v>210</v>
      </c>
      <c r="O404">
        <v>320</v>
      </c>
      <c r="P404">
        <v>320</v>
      </c>
      <c r="Q404">
        <v>90</v>
      </c>
      <c r="R404">
        <v>20</v>
      </c>
      <c r="S404">
        <v>10</v>
      </c>
      <c r="T404">
        <v>10</v>
      </c>
      <c r="U404">
        <v>20</v>
      </c>
      <c r="V404">
        <v>70</v>
      </c>
      <c r="W404">
        <v>110</v>
      </c>
      <c r="X404">
        <v>140</v>
      </c>
      <c r="Y404">
        <v>210</v>
      </c>
      <c r="Z404">
        <v>320</v>
      </c>
      <c r="AA404">
        <v>480</v>
      </c>
      <c r="AB404">
        <v>390</v>
      </c>
      <c r="AC404">
        <v>90</v>
      </c>
      <c r="AD404">
        <v>30</v>
      </c>
      <c r="AE404">
        <v>20</v>
      </c>
      <c r="AF404">
        <v>40</v>
      </c>
      <c r="AG404">
        <v>30</v>
      </c>
      <c r="AH404">
        <v>110</v>
      </c>
      <c r="AI404">
        <v>110</v>
      </c>
      <c r="AJ404">
        <v>210</v>
      </c>
      <c r="AK404">
        <v>260</v>
      </c>
      <c r="AL404">
        <v>480</v>
      </c>
      <c r="AM404">
        <v>720</v>
      </c>
      <c r="AN404">
        <v>720</v>
      </c>
      <c r="AO404">
        <v>260</v>
      </c>
      <c r="AP404">
        <v>70</v>
      </c>
      <c r="AQ404">
        <v>50</v>
      </c>
      <c r="AR404">
        <v>70</v>
      </c>
      <c r="AS404">
        <v>70</v>
      </c>
      <c r="AT404">
        <v>170</v>
      </c>
      <c r="AU404">
        <v>140</v>
      </c>
      <c r="AV404">
        <v>260</v>
      </c>
      <c r="AW404">
        <v>480</v>
      </c>
      <c r="AX404">
        <v>590</v>
      </c>
      <c r="AY404">
        <v>1000</v>
      </c>
      <c r="AZ404">
        <v>880</v>
      </c>
      <c r="BA404">
        <v>390</v>
      </c>
      <c r="BB404">
        <v>110</v>
      </c>
      <c r="BC404">
        <v>90</v>
      </c>
      <c r="BD404">
        <v>90</v>
      </c>
      <c r="BE404">
        <v>140</v>
      </c>
      <c r="BF404">
        <v>260</v>
      </c>
      <c r="BG404">
        <v>210</v>
      </c>
      <c r="BH404">
        <v>480</v>
      </c>
      <c r="BI404" s="9">
        <f>AVERAGE(keyword_stats[[#This Row],[Searches: Apr 2015]:[Searches: Mar 2016]])</f>
        <v>124.16666666666667</v>
      </c>
      <c r="BJ404" s="9">
        <f>AVERAGE(keyword_stats[[#This Row],[Searches: Apr 2016]:[Searches: Mar 2017]])</f>
        <v>170</v>
      </c>
      <c r="BK404" s="9">
        <f>AVERAGE(keyword_stats[[#This Row],[Searches: Apr 2017]:[Searches: Mar 2018]])</f>
        <v>272.5</v>
      </c>
      <c r="BL404" s="9">
        <f>AVERAGE(keyword_stats[[#This Row],[Searches: Apr 2018]:[Searches: Mar 2019]])</f>
        <v>393.33333333333331</v>
      </c>
      <c r="BM404" s="9">
        <f>SUM(keyword_stats[[#This Row],[Searches: Apr 2018]:[Searches: Mar 2019]])</f>
        <v>4720</v>
      </c>
      <c r="BN404" s="9">
        <f>keyword_stats[[#This Row],[R1]]-keyword_stats[[#This Row],[R4]]</f>
        <v>269.16666666666663</v>
      </c>
      <c r="BO404" s="9" t="str">
        <f>INDEX('keyword-forecasts'!G:K,MATCH(keyword_stats[[#This Row],[Keyword]],'keyword-forecasts'!K:K,0),1)</f>
        <v>Kostium Kąpielowy</v>
      </c>
    </row>
    <row r="405" spans="1:67" x14ac:dyDescent="0.25">
      <c r="A405" t="s">
        <v>515</v>
      </c>
      <c r="B405" t="s">
        <v>15</v>
      </c>
      <c r="D405" s="8">
        <v>40</v>
      </c>
      <c r="E405" t="s">
        <v>17</v>
      </c>
      <c r="F405">
        <v>93</v>
      </c>
      <c r="G405">
        <v>0.32</v>
      </c>
      <c r="H405">
        <v>1.01</v>
      </c>
      <c r="M405">
        <v>30</v>
      </c>
      <c r="N405">
        <v>90</v>
      </c>
      <c r="O405">
        <v>140</v>
      </c>
      <c r="P405">
        <v>110</v>
      </c>
      <c r="Q405">
        <v>30</v>
      </c>
      <c r="R405">
        <v>20</v>
      </c>
      <c r="S405">
        <v>10</v>
      </c>
      <c r="T405">
        <v>0</v>
      </c>
      <c r="U405">
        <v>10</v>
      </c>
      <c r="V405">
        <v>10</v>
      </c>
      <c r="W405">
        <v>10</v>
      </c>
      <c r="X405">
        <v>10</v>
      </c>
      <c r="Y405">
        <v>40</v>
      </c>
      <c r="Z405">
        <v>50</v>
      </c>
      <c r="AA405">
        <v>140</v>
      </c>
      <c r="AB405">
        <v>110</v>
      </c>
      <c r="AC405">
        <v>50</v>
      </c>
      <c r="AD405">
        <v>10</v>
      </c>
      <c r="AE405">
        <v>10</v>
      </c>
      <c r="AF405">
        <v>10</v>
      </c>
      <c r="AG405">
        <v>10</v>
      </c>
      <c r="AH405">
        <v>10</v>
      </c>
      <c r="AI405">
        <v>20</v>
      </c>
      <c r="AJ405">
        <v>20</v>
      </c>
      <c r="AK405">
        <v>50</v>
      </c>
      <c r="AL405">
        <v>40</v>
      </c>
      <c r="AM405">
        <v>110</v>
      </c>
      <c r="AN405">
        <v>110</v>
      </c>
      <c r="AO405">
        <v>90</v>
      </c>
      <c r="AP405">
        <v>10</v>
      </c>
      <c r="AQ405">
        <v>10</v>
      </c>
      <c r="AR405">
        <v>10</v>
      </c>
      <c r="AS405">
        <v>10</v>
      </c>
      <c r="AT405">
        <v>30</v>
      </c>
      <c r="AU405">
        <v>20</v>
      </c>
      <c r="AV405">
        <v>20</v>
      </c>
      <c r="AW405">
        <v>30</v>
      </c>
      <c r="AX405">
        <v>50</v>
      </c>
      <c r="AY405">
        <v>70</v>
      </c>
      <c r="AZ405">
        <v>40</v>
      </c>
      <c r="BA405">
        <v>20</v>
      </c>
      <c r="BB405">
        <v>10</v>
      </c>
      <c r="BC405">
        <v>10</v>
      </c>
      <c r="BD405">
        <v>20</v>
      </c>
      <c r="BE405">
        <v>30</v>
      </c>
      <c r="BF405">
        <v>70</v>
      </c>
      <c r="BG405">
        <v>90</v>
      </c>
      <c r="BH405">
        <v>10</v>
      </c>
      <c r="BI405" s="9">
        <f>AVERAGE(keyword_stats[[#This Row],[Searches: Apr 2015]:[Searches: Mar 2016]])</f>
        <v>39.166666666666664</v>
      </c>
      <c r="BJ405" s="9">
        <f>AVERAGE(keyword_stats[[#This Row],[Searches: Apr 2016]:[Searches: Mar 2017]])</f>
        <v>40</v>
      </c>
      <c r="BK405" s="9">
        <f>AVERAGE(keyword_stats[[#This Row],[Searches: Apr 2017]:[Searches: Mar 2018]])</f>
        <v>42.5</v>
      </c>
      <c r="BL405" s="9">
        <f>AVERAGE(keyword_stats[[#This Row],[Searches: Apr 2018]:[Searches: Mar 2019]])</f>
        <v>37.5</v>
      </c>
      <c r="BM405" s="9">
        <f>SUM(keyword_stats[[#This Row],[Searches: Apr 2018]:[Searches: Mar 2019]])</f>
        <v>450</v>
      </c>
      <c r="BN405" s="9">
        <f>keyword_stats[[#This Row],[R1]]-keyword_stats[[#This Row],[R4]]</f>
        <v>-1.6666666666666643</v>
      </c>
      <c r="BO405" s="9" t="str">
        <f>INDEX('keyword-forecasts'!G:K,MATCH(keyword_stats[[#This Row],[Keyword]],'keyword-forecasts'!K:K,0),1)</f>
        <v>Majtkami</v>
      </c>
    </row>
    <row r="406" spans="1:67" x14ac:dyDescent="0.25">
      <c r="A406" t="s">
        <v>516</v>
      </c>
      <c r="B406" t="s">
        <v>15</v>
      </c>
      <c r="D406" s="8">
        <v>10</v>
      </c>
      <c r="E406" t="s">
        <v>17</v>
      </c>
      <c r="F406">
        <v>100</v>
      </c>
      <c r="M406">
        <v>10</v>
      </c>
      <c r="N406">
        <v>10</v>
      </c>
      <c r="O406">
        <v>20</v>
      </c>
      <c r="P406">
        <v>20</v>
      </c>
      <c r="Q406">
        <v>10</v>
      </c>
      <c r="R406">
        <v>10</v>
      </c>
      <c r="S406">
        <v>10</v>
      </c>
      <c r="T406">
        <v>0</v>
      </c>
      <c r="U406">
        <v>10</v>
      </c>
      <c r="V406">
        <v>10</v>
      </c>
      <c r="W406">
        <v>0</v>
      </c>
      <c r="X406">
        <v>10</v>
      </c>
      <c r="Y406">
        <v>10</v>
      </c>
      <c r="Z406">
        <v>10</v>
      </c>
      <c r="AA406">
        <v>10</v>
      </c>
      <c r="AB406">
        <v>10</v>
      </c>
      <c r="AC406">
        <v>10</v>
      </c>
      <c r="AD406">
        <v>10</v>
      </c>
      <c r="AE406">
        <v>10</v>
      </c>
      <c r="AF406">
        <v>0</v>
      </c>
      <c r="AG406">
        <v>0</v>
      </c>
      <c r="AH406">
        <v>10</v>
      </c>
      <c r="AI406">
        <v>10</v>
      </c>
      <c r="AJ406">
        <v>10</v>
      </c>
      <c r="AK406">
        <v>10</v>
      </c>
      <c r="AL406">
        <v>10</v>
      </c>
      <c r="AM406">
        <v>20</v>
      </c>
      <c r="AN406">
        <v>20</v>
      </c>
      <c r="AO406">
        <v>10</v>
      </c>
      <c r="AP406">
        <v>0</v>
      </c>
      <c r="AQ406">
        <v>0</v>
      </c>
      <c r="AR406">
        <v>10</v>
      </c>
      <c r="AS406">
        <v>0</v>
      </c>
      <c r="AT406">
        <v>10</v>
      </c>
      <c r="AU406">
        <v>10</v>
      </c>
      <c r="AV406">
        <v>10</v>
      </c>
      <c r="AW406">
        <v>10</v>
      </c>
      <c r="AX406">
        <v>30</v>
      </c>
      <c r="AY406">
        <v>20</v>
      </c>
      <c r="AZ406">
        <v>20</v>
      </c>
      <c r="BA406">
        <v>10</v>
      </c>
      <c r="BB406">
        <v>0</v>
      </c>
      <c r="BC406">
        <v>0</v>
      </c>
      <c r="BD406">
        <v>10</v>
      </c>
      <c r="BE406">
        <v>10</v>
      </c>
      <c r="BF406">
        <v>10</v>
      </c>
      <c r="BG406">
        <v>10</v>
      </c>
      <c r="BH406">
        <v>10</v>
      </c>
      <c r="BI406" s="9">
        <f>AVERAGE(keyword_stats[[#This Row],[Searches: Apr 2015]:[Searches: Mar 2016]])</f>
        <v>10</v>
      </c>
      <c r="BJ406" s="9">
        <f>AVERAGE(keyword_stats[[#This Row],[Searches: Apr 2016]:[Searches: Mar 2017]])</f>
        <v>8.3333333333333339</v>
      </c>
      <c r="BK406" s="9">
        <f>AVERAGE(keyword_stats[[#This Row],[Searches: Apr 2017]:[Searches: Mar 2018]])</f>
        <v>9.1666666666666661</v>
      </c>
      <c r="BL406" s="9">
        <f>AVERAGE(keyword_stats[[#This Row],[Searches: Apr 2018]:[Searches: Mar 2019]])</f>
        <v>11.666666666666666</v>
      </c>
      <c r="BM406" s="9">
        <f>SUM(keyword_stats[[#This Row],[Searches: Apr 2018]:[Searches: Mar 2019]])</f>
        <v>140</v>
      </c>
      <c r="BN406" s="9">
        <f>keyword_stats[[#This Row],[R1]]-keyword_stats[[#This Row],[R4]]</f>
        <v>1.6666666666666661</v>
      </c>
      <c r="BO406" s="9" t="str">
        <f>INDEX('keyword-forecasts'!G:K,MATCH(keyword_stats[[#This Row],[Keyword]],'keyword-forecasts'!K:K,0),1)</f>
        <v>Kąpielowy Majtki</v>
      </c>
    </row>
    <row r="407" spans="1:67" x14ac:dyDescent="0.25">
      <c r="A407" t="s">
        <v>517</v>
      </c>
      <c r="B407" t="s">
        <v>15</v>
      </c>
      <c r="D407" s="8">
        <v>20</v>
      </c>
      <c r="E407" t="s">
        <v>17</v>
      </c>
      <c r="F407">
        <v>100</v>
      </c>
      <c r="G407">
        <v>1.03</v>
      </c>
      <c r="H407">
        <v>2.97</v>
      </c>
      <c r="M407">
        <v>10</v>
      </c>
      <c r="N407">
        <v>10</v>
      </c>
      <c r="O407">
        <v>20</v>
      </c>
      <c r="P407">
        <v>20</v>
      </c>
      <c r="Q407">
        <v>10</v>
      </c>
      <c r="R407">
        <v>10</v>
      </c>
      <c r="S407">
        <v>10</v>
      </c>
      <c r="T407">
        <v>20</v>
      </c>
      <c r="U407">
        <v>10</v>
      </c>
      <c r="V407">
        <v>10</v>
      </c>
      <c r="W407">
        <v>10</v>
      </c>
      <c r="X407">
        <v>10</v>
      </c>
      <c r="Y407">
        <v>10</v>
      </c>
      <c r="Z407">
        <v>10</v>
      </c>
      <c r="AA407">
        <v>10</v>
      </c>
      <c r="AB407">
        <v>10</v>
      </c>
      <c r="AC407">
        <v>10</v>
      </c>
      <c r="AD407">
        <v>10</v>
      </c>
      <c r="AE407">
        <v>10</v>
      </c>
      <c r="AF407">
        <v>10</v>
      </c>
      <c r="AG407">
        <v>10</v>
      </c>
      <c r="AH407">
        <v>10</v>
      </c>
      <c r="AI407">
        <v>10</v>
      </c>
      <c r="AJ407">
        <v>10</v>
      </c>
      <c r="AK407">
        <v>10</v>
      </c>
      <c r="AL407">
        <v>10</v>
      </c>
      <c r="AM407">
        <v>30</v>
      </c>
      <c r="AN407">
        <v>20</v>
      </c>
      <c r="AO407">
        <v>10</v>
      </c>
      <c r="AP407">
        <v>10</v>
      </c>
      <c r="AQ407">
        <v>10</v>
      </c>
      <c r="AR407">
        <v>10</v>
      </c>
      <c r="AS407">
        <v>10</v>
      </c>
      <c r="AT407">
        <v>20</v>
      </c>
      <c r="AU407">
        <v>10</v>
      </c>
      <c r="AV407">
        <v>20</v>
      </c>
      <c r="AW407">
        <v>10</v>
      </c>
      <c r="AX407">
        <v>30</v>
      </c>
      <c r="AY407">
        <v>30</v>
      </c>
      <c r="AZ407">
        <v>30</v>
      </c>
      <c r="BA407">
        <v>20</v>
      </c>
      <c r="BB407">
        <v>10</v>
      </c>
      <c r="BC407">
        <v>10</v>
      </c>
      <c r="BD407">
        <v>10</v>
      </c>
      <c r="BE407">
        <v>10</v>
      </c>
      <c r="BF407">
        <v>20</v>
      </c>
      <c r="BG407">
        <v>20</v>
      </c>
      <c r="BH407">
        <v>20</v>
      </c>
      <c r="BI407" s="9">
        <f>AVERAGE(keyword_stats[[#This Row],[Searches: Apr 2015]:[Searches: Mar 2016]])</f>
        <v>12.5</v>
      </c>
      <c r="BJ407" s="9">
        <f>AVERAGE(keyword_stats[[#This Row],[Searches: Apr 2016]:[Searches: Mar 2017]])</f>
        <v>10</v>
      </c>
      <c r="BK407" s="9">
        <f>AVERAGE(keyword_stats[[#This Row],[Searches: Apr 2017]:[Searches: Mar 2018]])</f>
        <v>14.166666666666666</v>
      </c>
      <c r="BL407" s="9">
        <f>AVERAGE(keyword_stats[[#This Row],[Searches: Apr 2018]:[Searches: Mar 2019]])</f>
        <v>18.333333333333332</v>
      </c>
      <c r="BM407" s="9">
        <f>SUM(keyword_stats[[#This Row],[Searches: Apr 2018]:[Searches: Mar 2019]])</f>
        <v>220</v>
      </c>
      <c r="BN407" s="9">
        <f>keyword_stats[[#This Row],[R1]]-keyword_stats[[#This Row],[R4]]</f>
        <v>5.8333333333333321</v>
      </c>
      <c r="BO407" s="9" t="str">
        <f>INDEX('keyword-forecasts'!G:K,MATCH(keyword_stats[[#This Row],[Keyword]],'keyword-forecasts'!K:K,0),1)</f>
        <v>Kostium Kąpielowy</v>
      </c>
    </row>
    <row r="408" spans="1:67" x14ac:dyDescent="0.25">
      <c r="A408" t="s">
        <v>518</v>
      </c>
      <c r="B408" t="s">
        <v>15</v>
      </c>
      <c r="D408" s="8">
        <v>50</v>
      </c>
      <c r="E408" t="s">
        <v>17</v>
      </c>
      <c r="F408">
        <v>93</v>
      </c>
      <c r="G408">
        <v>0.35</v>
      </c>
      <c r="H408">
        <v>1.58</v>
      </c>
      <c r="M408">
        <v>10</v>
      </c>
      <c r="N408">
        <v>10</v>
      </c>
      <c r="O408">
        <v>20</v>
      </c>
      <c r="P408">
        <v>30</v>
      </c>
      <c r="Q408">
        <v>20</v>
      </c>
      <c r="R408">
        <v>10</v>
      </c>
      <c r="S408">
        <v>10</v>
      </c>
      <c r="T408">
        <v>10</v>
      </c>
      <c r="U408">
        <v>10</v>
      </c>
      <c r="V408">
        <v>20</v>
      </c>
      <c r="W408">
        <v>20</v>
      </c>
      <c r="X408">
        <v>20</v>
      </c>
      <c r="Y408">
        <v>30</v>
      </c>
      <c r="Z408">
        <v>30</v>
      </c>
      <c r="AA408">
        <v>40</v>
      </c>
      <c r="AB408">
        <v>70</v>
      </c>
      <c r="AC408">
        <v>40</v>
      </c>
      <c r="AD408">
        <v>10</v>
      </c>
      <c r="AE408">
        <v>20</v>
      </c>
      <c r="AF408">
        <v>20</v>
      </c>
      <c r="AG408">
        <v>10</v>
      </c>
      <c r="AH408">
        <v>40</v>
      </c>
      <c r="AI408">
        <v>30</v>
      </c>
      <c r="AJ408">
        <v>40</v>
      </c>
      <c r="AK408">
        <v>40</v>
      </c>
      <c r="AL408">
        <v>50</v>
      </c>
      <c r="AM408">
        <v>50</v>
      </c>
      <c r="AN408">
        <v>70</v>
      </c>
      <c r="AO408">
        <v>70</v>
      </c>
      <c r="AP408">
        <v>20</v>
      </c>
      <c r="AQ408">
        <v>30</v>
      </c>
      <c r="AR408">
        <v>20</v>
      </c>
      <c r="AS408">
        <v>20</v>
      </c>
      <c r="AT408">
        <v>70</v>
      </c>
      <c r="AU408">
        <v>50</v>
      </c>
      <c r="AV408">
        <v>40</v>
      </c>
      <c r="AW408">
        <v>50</v>
      </c>
      <c r="AX408">
        <v>70</v>
      </c>
      <c r="AY408">
        <v>70</v>
      </c>
      <c r="AZ408">
        <v>90</v>
      </c>
      <c r="BA408">
        <v>90</v>
      </c>
      <c r="BB408">
        <v>30</v>
      </c>
      <c r="BC408">
        <v>20</v>
      </c>
      <c r="BD408">
        <v>30</v>
      </c>
      <c r="BE408">
        <v>20</v>
      </c>
      <c r="BF408">
        <v>70</v>
      </c>
      <c r="BG408">
        <v>50</v>
      </c>
      <c r="BH408">
        <v>70</v>
      </c>
      <c r="BI408" s="9">
        <f>AVERAGE(keyword_stats[[#This Row],[Searches: Apr 2015]:[Searches: Mar 2016]])</f>
        <v>15.833333333333334</v>
      </c>
      <c r="BJ408" s="9">
        <f>AVERAGE(keyword_stats[[#This Row],[Searches: Apr 2016]:[Searches: Mar 2017]])</f>
        <v>31.666666666666668</v>
      </c>
      <c r="BK408" s="9">
        <f>AVERAGE(keyword_stats[[#This Row],[Searches: Apr 2017]:[Searches: Mar 2018]])</f>
        <v>44.166666666666664</v>
      </c>
      <c r="BL408" s="9">
        <f>AVERAGE(keyword_stats[[#This Row],[Searches: Apr 2018]:[Searches: Mar 2019]])</f>
        <v>55</v>
      </c>
      <c r="BM408" s="9">
        <f>SUM(keyword_stats[[#This Row],[Searches: Apr 2018]:[Searches: Mar 2019]])</f>
        <v>660</v>
      </c>
      <c r="BN408" s="9">
        <f>keyword_stats[[#This Row],[R1]]-keyword_stats[[#This Row],[R4]]</f>
        <v>39.166666666666664</v>
      </c>
      <c r="BO408" s="9" t="str">
        <f>INDEX('keyword-forecasts'!G:K,MATCH(keyword_stats[[#This Row],[Keyword]],'keyword-forecasts'!K:K,0),1)</f>
        <v>Kostium Kąpielowy</v>
      </c>
    </row>
    <row r="409" spans="1:67" x14ac:dyDescent="0.25">
      <c r="A409" t="s">
        <v>519</v>
      </c>
      <c r="B409" t="s">
        <v>15</v>
      </c>
      <c r="D409" s="8">
        <v>170</v>
      </c>
      <c r="E409" t="s">
        <v>17</v>
      </c>
      <c r="F409">
        <v>100</v>
      </c>
      <c r="G409">
        <v>0.39</v>
      </c>
      <c r="H409">
        <v>1.65</v>
      </c>
      <c r="M409">
        <v>40</v>
      </c>
      <c r="N409">
        <v>70</v>
      </c>
      <c r="O409">
        <v>140</v>
      </c>
      <c r="P409">
        <v>210</v>
      </c>
      <c r="Q409">
        <v>90</v>
      </c>
      <c r="R409">
        <v>70</v>
      </c>
      <c r="S409">
        <v>20</v>
      </c>
      <c r="T409">
        <v>20</v>
      </c>
      <c r="U409">
        <v>10</v>
      </c>
      <c r="V409">
        <v>30</v>
      </c>
      <c r="W409">
        <v>40</v>
      </c>
      <c r="X409">
        <v>20</v>
      </c>
      <c r="Y409">
        <v>70</v>
      </c>
      <c r="Z409">
        <v>110</v>
      </c>
      <c r="AA409">
        <v>170</v>
      </c>
      <c r="AB409">
        <v>170</v>
      </c>
      <c r="AC409">
        <v>70</v>
      </c>
      <c r="AD409">
        <v>30</v>
      </c>
      <c r="AE409">
        <v>20</v>
      </c>
      <c r="AF409">
        <v>20</v>
      </c>
      <c r="AG409">
        <v>20</v>
      </c>
      <c r="AH409">
        <v>70</v>
      </c>
      <c r="AI409">
        <v>70</v>
      </c>
      <c r="AJ409">
        <v>70</v>
      </c>
      <c r="AK409">
        <v>90</v>
      </c>
      <c r="AL409">
        <v>170</v>
      </c>
      <c r="AM409">
        <v>320</v>
      </c>
      <c r="AN409">
        <v>320</v>
      </c>
      <c r="AO409">
        <v>110</v>
      </c>
      <c r="AP409">
        <v>50</v>
      </c>
      <c r="AQ409">
        <v>30</v>
      </c>
      <c r="AR409">
        <v>40</v>
      </c>
      <c r="AS409">
        <v>20</v>
      </c>
      <c r="AT409">
        <v>40</v>
      </c>
      <c r="AU409">
        <v>50</v>
      </c>
      <c r="AV409">
        <v>70</v>
      </c>
      <c r="AW409">
        <v>140</v>
      </c>
      <c r="AX409">
        <v>260</v>
      </c>
      <c r="AY409">
        <v>390</v>
      </c>
      <c r="AZ409">
        <v>390</v>
      </c>
      <c r="BA409">
        <v>320</v>
      </c>
      <c r="BB409">
        <v>40</v>
      </c>
      <c r="BC409">
        <v>40</v>
      </c>
      <c r="BD409">
        <v>50</v>
      </c>
      <c r="BE409">
        <v>70</v>
      </c>
      <c r="BF409">
        <v>70</v>
      </c>
      <c r="BG409">
        <v>110</v>
      </c>
      <c r="BH409">
        <v>110</v>
      </c>
      <c r="BI409" s="9">
        <f>AVERAGE(keyword_stats[[#This Row],[Searches: Apr 2015]:[Searches: Mar 2016]])</f>
        <v>63.333333333333336</v>
      </c>
      <c r="BJ409" s="9">
        <f>AVERAGE(keyword_stats[[#This Row],[Searches: Apr 2016]:[Searches: Mar 2017]])</f>
        <v>74.166666666666671</v>
      </c>
      <c r="BK409" s="9">
        <f>AVERAGE(keyword_stats[[#This Row],[Searches: Apr 2017]:[Searches: Mar 2018]])</f>
        <v>109.16666666666667</v>
      </c>
      <c r="BL409" s="9">
        <f>AVERAGE(keyword_stats[[#This Row],[Searches: Apr 2018]:[Searches: Mar 2019]])</f>
        <v>165.83333333333334</v>
      </c>
      <c r="BM409" s="9">
        <f>SUM(keyword_stats[[#This Row],[Searches: Apr 2018]:[Searches: Mar 2019]])</f>
        <v>1990</v>
      </c>
      <c r="BN409" s="9">
        <f>keyword_stats[[#This Row],[R1]]-keyword_stats[[#This Row],[R4]]</f>
        <v>102.5</v>
      </c>
      <c r="BO409" s="9" t="str">
        <f>INDEX('keyword-forecasts'!G:K,MATCH(keyword_stats[[#This Row],[Keyword]],'keyword-forecasts'!K:K,0),1)</f>
        <v>Spodenkami</v>
      </c>
    </row>
    <row r="410" spans="1:67" x14ac:dyDescent="0.25">
      <c r="A410" t="s">
        <v>520</v>
      </c>
      <c r="B410" t="s">
        <v>15</v>
      </c>
      <c r="D410" s="8">
        <v>140</v>
      </c>
      <c r="E410" t="s">
        <v>17</v>
      </c>
      <c r="F410">
        <v>100</v>
      </c>
      <c r="G410">
        <v>0.39</v>
      </c>
      <c r="H410">
        <v>1.86</v>
      </c>
      <c r="M410">
        <v>70</v>
      </c>
      <c r="N410">
        <v>140</v>
      </c>
      <c r="O410">
        <v>210</v>
      </c>
      <c r="P410">
        <v>210</v>
      </c>
      <c r="Q410">
        <v>90</v>
      </c>
      <c r="R410">
        <v>20</v>
      </c>
      <c r="S410">
        <v>10</v>
      </c>
      <c r="T410">
        <v>10</v>
      </c>
      <c r="U410">
        <v>20</v>
      </c>
      <c r="V410">
        <v>50</v>
      </c>
      <c r="W410">
        <v>50</v>
      </c>
      <c r="X410">
        <v>70</v>
      </c>
      <c r="Y410">
        <v>70</v>
      </c>
      <c r="Z410">
        <v>140</v>
      </c>
      <c r="AA410">
        <v>210</v>
      </c>
      <c r="AB410">
        <v>210</v>
      </c>
      <c r="AC410">
        <v>90</v>
      </c>
      <c r="AD410">
        <v>30</v>
      </c>
      <c r="AE410">
        <v>30</v>
      </c>
      <c r="AF410">
        <v>30</v>
      </c>
      <c r="AG410">
        <v>20</v>
      </c>
      <c r="AH410">
        <v>70</v>
      </c>
      <c r="AI410">
        <v>90</v>
      </c>
      <c r="AJ410">
        <v>90</v>
      </c>
      <c r="AK410">
        <v>110</v>
      </c>
      <c r="AL410">
        <v>170</v>
      </c>
      <c r="AM410">
        <v>320</v>
      </c>
      <c r="AN410">
        <v>210</v>
      </c>
      <c r="AO410">
        <v>90</v>
      </c>
      <c r="AP410">
        <v>20</v>
      </c>
      <c r="AQ410">
        <v>40</v>
      </c>
      <c r="AR410">
        <v>30</v>
      </c>
      <c r="AS410">
        <v>20</v>
      </c>
      <c r="AT410">
        <v>50</v>
      </c>
      <c r="AU410">
        <v>50</v>
      </c>
      <c r="AV410">
        <v>70</v>
      </c>
      <c r="AW410">
        <v>110</v>
      </c>
      <c r="AX410">
        <v>210</v>
      </c>
      <c r="AY410">
        <v>260</v>
      </c>
      <c r="AZ410">
        <v>320</v>
      </c>
      <c r="BA410">
        <v>210</v>
      </c>
      <c r="BB410">
        <v>40</v>
      </c>
      <c r="BC410">
        <v>40</v>
      </c>
      <c r="BD410">
        <v>50</v>
      </c>
      <c r="BE410">
        <v>50</v>
      </c>
      <c r="BF410">
        <v>110</v>
      </c>
      <c r="BG410">
        <v>110</v>
      </c>
      <c r="BH410">
        <v>210</v>
      </c>
      <c r="BI410" s="9">
        <f>AVERAGE(keyword_stats[[#This Row],[Searches: Apr 2015]:[Searches: Mar 2016]])</f>
        <v>79.166666666666671</v>
      </c>
      <c r="BJ410" s="9">
        <f>AVERAGE(keyword_stats[[#This Row],[Searches: Apr 2016]:[Searches: Mar 2017]])</f>
        <v>90</v>
      </c>
      <c r="BK410" s="9">
        <f>AVERAGE(keyword_stats[[#This Row],[Searches: Apr 2017]:[Searches: Mar 2018]])</f>
        <v>98.333333333333329</v>
      </c>
      <c r="BL410" s="9">
        <f>AVERAGE(keyword_stats[[#This Row],[Searches: Apr 2018]:[Searches: Mar 2019]])</f>
        <v>143.33333333333334</v>
      </c>
      <c r="BM410" s="9">
        <f>SUM(keyword_stats[[#This Row],[Searches: Apr 2018]:[Searches: Mar 2019]])</f>
        <v>1720</v>
      </c>
      <c r="BN410" s="9">
        <f>keyword_stats[[#This Row],[R1]]-keyword_stats[[#This Row],[R4]]</f>
        <v>64.166666666666671</v>
      </c>
      <c r="BO410" s="9" t="str">
        <f>INDEX('keyword-forecasts'!G:K,MATCH(keyword_stats[[#This Row],[Keyword]],'keyword-forecasts'!K:K,0),1)</f>
        <v>Kostium Kąpielowy</v>
      </c>
    </row>
    <row r="411" spans="1:67" x14ac:dyDescent="0.25">
      <c r="A411" t="s">
        <v>521</v>
      </c>
      <c r="B411" t="s">
        <v>15</v>
      </c>
      <c r="D411" s="8">
        <v>30</v>
      </c>
      <c r="E411" t="s">
        <v>17</v>
      </c>
      <c r="F411">
        <v>97</v>
      </c>
      <c r="G411">
        <v>0.31</v>
      </c>
      <c r="H411">
        <v>0.99</v>
      </c>
      <c r="M411">
        <v>50</v>
      </c>
      <c r="N411">
        <v>40</v>
      </c>
      <c r="O411">
        <v>70</v>
      </c>
      <c r="P411">
        <v>50</v>
      </c>
      <c r="Q411">
        <v>40</v>
      </c>
      <c r="R411">
        <v>10</v>
      </c>
      <c r="S411">
        <v>10</v>
      </c>
      <c r="T411">
        <v>10</v>
      </c>
      <c r="U411">
        <v>10</v>
      </c>
      <c r="V411">
        <v>10</v>
      </c>
      <c r="W411">
        <v>20</v>
      </c>
      <c r="X411">
        <v>10</v>
      </c>
      <c r="Y411">
        <v>20</v>
      </c>
      <c r="Z411">
        <v>40</v>
      </c>
      <c r="AA411">
        <v>50</v>
      </c>
      <c r="AB411">
        <v>50</v>
      </c>
      <c r="AC411">
        <v>20</v>
      </c>
      <c r="AD411">
        <v>20</v>
      </c>
      <c r="AE411">
        <v>10</v>
      </c>
      <c r="AF411">
        <v>10</v>
      </c>
      <c r="AG411">
        <v>20</v>
      </c>
      <c r="AH411">
        <v>20</v>
      </c>
      <c r="AI411">
        <v>10</v>
      </c>
      <c r="AJ411">
        <v>10</v>
      </c>
      <c r="AK411">
        <v>30</v>
      </c>
      <c r="AL411">
        <v>50</v>
      </c>
      <c r="AM411">
        <v>30</v>
      </c>
      <c r="AN411">
        <v>50</v>
      </c>
      <c r="AO411">
        <v>30</v>
      </c>
      <c r="AP411">
        <v>10</v>
      </c>
      <c r="AQ411">
        <v>10</v>
      </c>
      <c r="AR411">
        <v>10</v>
      </c>
      <c r="AS411">
        <v>10</v>
      </c>
      <c r="AT411">
        <v>20</v>
      </c>
      <c r="AU411">
        <v>10</v>
      </c>
      <c r="AV411">
        <v>20</v>
      </c>
      <c r="AW411">
        <v>20</v>
      </c>
      <c r="AX411">
        <v>50</v>
      </c>
      <c r="AY411">
        <v>50</v>
      </c>
      <c r="AZ411">
        <v>70</v>
      </c>
      <c r="BA411">
        <v>30</v>
      </c>
      <c r="BB411">
        <v>30</v>
      </c>
      <c r="BC411">
        <v>10</v>
      </c>
      <c r="BD411">
        <v>10</v>
      </c>
      <c r="BE411">
        <v>10</v>
      </c>
      <c r="BF411">
        <v>20</v>
      </c>
      <c r="BG411">
        <v>20</v>
      </c>
      <c r="BH411">
        <v>20</v>
      </c>
      <c r="BI411" s="9">
        <f>AVERAGE(keyword_stats[[#This Row],[Searches: Apr 2015]:[Searches: Mar 2016]])</f>
        <v>27.5</v>
      </c>
      <c r="BJ411" s="9">
        <f>AVERAGE(keyword_stats[[#This Row],[Searches: Apr 2016]:[Searches: Mar 2017]])</f>
        <v>23.333333333333332</v>
      </c>
      <c r="BK411" s="9">
        <f>AVERAGE(keyword_stats[[#This Row],[Searches: Apr 2017]:[Searches: Mar 2018]])</f>
        <v>23.333333333333332</v>
      </c>
      <c r="BL411" s="9">
        <f>AVERAGE(keyword_stats[[#This Row],[Searches: Apr 2018]:[Searches: Mar 2019]])</f>
        <v>28.333333333333332</v>
      </c>
      <c r="BM411" s="9">
        <f>SUM(keyword_stats[[#This Row],[Searches: Apr 2018]:[Searches: Mar 2019]])</f>
        <v>340</v>
      </c>
      <c r="BN411" s="9">
        <f>keyword_stats[[#This Row],[R1]]-keyword_stats[[#This Row],[R4]]</f>
        <v>0.83333333333333215</v>
      </c>
      <c r="BO411" s="9" t="str">
        <f>INDEX('keyword-forecasts'!G:K,MATCH(keyword_stats[[#This Row],[Keyword]],'keyword-forecasts'!K:K,0),1)</f>
        <v>Kostium Kąpielowy</v>
      </c>
    </row>
    <row r="412" spans="1:67" x14ac:dyDescent="0.25">
      <c r="A412" t="s">
        <v>431</v>
      </c>
      <c r="B412" t="s">
        <v>15</v>
      </c>
      <c r="D412" s="8">
        <v>170</v>
      </c>
      <c r="E412" t="s">
        <v>17</v>
      </c>
      <c r="F412">
        <v>100</v>
      </c>
      <c r="G412">
        <v>0.7</v>
      </c>
      <c r="H412">
        <v>2.04</v>
      </c>
      <c r="M412">
        <v>140</v>
      </c>
      <c r="N412">
        <v>140</v>
      </c>
      <c r="O412">
        <v>260</v>
      </c>
      <c r="P412">
        <v>260</v>
      </c>
      <c r="Q412">
        <v>110</v>
      </c>
      <c r="R412">
        <v>40</v>
      </c>
      <c r="S412">
        <v>40</v>
      </c>
      <c r="T412">
        <v>50</v>
      </c>
      <c r="U412">
        <v>70</v>
      </c>
      <c r="V412">
        <v>90</v>
      </c>
      <c r="W412">
        <v>90</v>
      </c>
      <c r="X412">
        <v>90</v>
      </c>
      <c r="Y412">
        <v>110</v>
      </c>
      <c r="Z412">
        <v>170</v>
      </c>
      <c r="AA412">
        <v>260</v>
      </c>
      <c r="AB412">
        <v>210</v>
      </c>
      <c r="AC412">
        <v>110</v>
      </c>
      <c r="AD412">
        <v>70</v>
      </c>
      <c r="AE412">
        <v>50</v>
      </c>
      <c r="AF412">
        <v>40</v>
      </c>
      <c r="AG412">
        <v>50</v>
      </c>
      <c r="AH412">
        <v>90</v>
      </c>
      <c r="AI412">
        <v>90</v>
      </c>
      <c r="AJ412">
        <v>140</v>
      </c>
      <c r="AK412">
        <v>90</v>
      </c>
      <c r="AL412">
        <v>170</v>
      </c>
      <c r="AM412">
        <v>260</v>
      </c>
      <c r="AN412">
        <v>260</v>
      </c>
      <c r="AO412">
        <v>170</v>
      </c>
      <c r="AP412">
        <v>50</v>
      </c>
      <c r="AQ412">
        <v>40</v>
      </c>
      <c r="AR412">
        <v>70</v>
      </c>
      <c r="AS412">
        <v>50</v>
      </c>
      <c r="AT412">
        <v>140</v>
      </c>
      <c r="AU412">
        <v>110</v>
      </c>
      <c r="AV412">
        <v>110</v>
      </c>
      <c r="AW412">
        <v>170</v>
      </c>
      <c r="AX412">
        <v>260</v>
      </c>
      <c r="AY412">
        <v>320</v>
      </c>
      <c r="AZ412">
        <v>320</v>
      </c>
      <c r="BA412">
        <v>210</v>
      </c>
      <c r="BB412">
        <v>70</v>
      </c>
      <c r="BC412">
        <v>50</v>
      </c>
      <c r="BD412">
        <v>50</v>
      </c>
      <c r="BE412">
        <v>70</v>
      </c>
      <c r="BF412">
        <v>170</v>
      </c>
      <c r="BG412">
        <v>110</v>
      </c>
      <c r="BH412">
        <v>170</v>
      </c>
      <c r="BI412" s="9">
        <f>AVERAGE(keyword_stats[[#This Row],[Searches: Apr 2015]:[Searches: Mar 2016]])</f>
        <v>115</v>
      </c>
      <c r="BJ412" s="9">
        <f>AVERAGE(keyword_stats[[#This Row],[Searches: Apr 2016]:[Searches: Mar 2017]])</f>
        <v>115.83333333333333</v>
      </c>
      <c r="BK412" s="9">
        <f>AVERAGE(keyword_stats[[#This Row],[Searches: Apr 2017]:[Searches: Mar 2018]])</f>
        <v>126.66666666666667</v>
      </c>
      <c r="BL412" s="9">
        <f>AVERAGE(keyword_stats[[#This Row],[Searches: Apr 2018]:[Searches: Mar 2019]])</f>
        <v>164.16666666666666</v>
      </c>
      <c r="BM412" s="9">
        <f>SUM(keyword_stats[[#This Row],[Searches: Apr 2018]:[Searches: Mar 2019]])</f>
        <v>1970</v>
      </c>
      <c r="BN412" s="9">
        <f>keyword_stats[[#This Row],[R1]]-keyword_stats[[#This Row],[R4]]</f>
        <v>49.166666666666657</v>
      </c>
      <c r="BO412" s="9" t="str">
        <f>INDEX('keyword-forecasts'!G:K,MATCH(keyword_stats[[#This Row],[Keyword]],'keyword-forecasts'!K:K,0),1)</f>
        <v>Kostium</v>
      </c>
    </row>
    <row r="413" spans="1:67" x14ac:dyDescent="0.25">
      <c r="A413" t="s">
        <v>522</v>
      </c>
      <c r="B413" t="s">
        <v>15</v>
      </c>
      <c r="D413" s="8">
        <v>110</v>
      </c>
      <c r="E413" t="s">
        <v>17</v>
      </c>
      <c r="F413">
        <v>100</v>
      </c>
      <c r="G413">
        <v>0.53</v>
      </c>
      <c r="H413">
        <v>2.04</v>
      </c>
      <c r="M413">
        <v>110</v>
      </c>
      <c r="N413">
        <v>110</v>
      </c>
      <c r="O413">
        <v>70</v>
      </c>
      <c r="P413">
        <v>90</v>
      </c>
      <c r="Q413">
        <v>90</v>
      </c>
      <c r="R413">
        <v>110</v>
      </c>
      <c r="S413">
        <v>110</v>
      </c>
      <c r="T413">
        <v>90</v>
      </c>
      <c r="U413">
        <v>110</v>
      </c>
      <c r="V413">
        <v>140</v>
      </c>
      <c r="W413">
        <v>170</v>
      </c>
      <c r="X413">
        <v>110</v>
      </c>
      <c r="Y413">
        <v>70</v>
      </c>
      <c r="Z413">
        <v>70</v>
      </c>
      <c r="AA413">
        <v>50</v>
      </c>
      <c r="AB413">
        <v>70</v>
      </c>
      <c r="AC413">
        <v>170</v>
      </c>
      <c r="AD413">
        <v>260</v>
      </c>
      <c r="AE413">
        <v>210</v>
      </c>
      <c r="AF413">
        <v>320</v>
      </c>
      <c r="AG413">
        <v>170</v>
      </c>
      <c r="AH413">
        <v>210</v>
      </c>
      <c r="AI413">
        <v>140</v>
      </c>
      <c r="AJ413">
        <v>210</v>
      </c>
      <c r="AK413">
        <v>140</v>
      </c>
      <c r="AL413">
        <v>90</v>
      </c>
      <c r="AM413">
        <v>90</v>
      </c>
      <c r="AN413">
        <v>110</v>
      </c>
      <c r="AO413">
        <v>110</v>
      </c>
      <c r="AP413">
        <v>140</v>
      </c>
      <c r="AQ413">
        <v>110</v>
      </c>
      <c r="AR413">
        <v>110</v>
      </c>
      <c r="AS413">
        <v>70</v>
      </c>
      <c r="AT413">
        <v>170</v>
      </c>
      <c r="AU413">
        <v>140</v>
      </c>
      <c r="AV413">
        <v>90</v>
      </c>
      <c r="AW413">
        <v>70</v>
      </c>
      <c r="AX413">
        <v>50</v>
      </c>
      <c r="AY413">
        <v>70</v>
      </c>
      <c r="AZ413">
        <v>110</v>
      </c>
      <c r="BA413">
        <v>140</v>
      </c>
      <c r="BB413">
        <v>110</v>
      </c>
      <c r="BC413">
        <v>110</v>
      </c>
      <c r="BD413">
        <v>110</v>
      </c>
      <c r="BE413">
        <v>90</v>
      </c>
      <c r="BF413">
        <v>210</v>
      </c>
      <c r="BG413">
        <v>170</v>
      </c>
      <c r="BH413">
        <v>110</v>
      </c>
      <c r="BI413" s="9">
        <f>AVERAGE(keyword_stats[[#This Row],[Searches: Apr 2015]:[Searches: Mar 2016]])</f>
        <v>109.16666666666667</v>
      </c>
      <c r="BJ413" s="9">
        <f>AVERAGE(keyword_stats[[#This Row],[Searches: Apr 2016]:[Searches: Mar 2017]])</f>
        <v>162.5</v>
      </c>
      <c r="BK413" s="9">
        <f>AVERAGE(keyword_stats[[#This Row],[Searches: Apr 2017]:[Searches: Mar 2018]])</f>
        <v>114.16666666666667</v>
      </c>
      <c r="BL413" s="9">
        <f>AVERAGE(keyword_stats[[#This Row],[Searches: Apr 2018]:[Searches: Mar 2019]])</f>
        <v>112.5</v>
      </c>
      <c r="BM413" s="9">
        <f>SUM(keyword_stats[[#This Row],[Searches: Apr 2018]:[Searches: Mar 2019]])</f>
        <v>1350</v>
      </c>
      <c r="BN413" s="9">
        <f>keyword_stats[[#This Row],[R1]]-keyword_stats[[#This Row],[R4]]</f>
        <v>3.3333333333333286</v>
      </c>
      <c r="BO413" s="9" t="str">
        <f>INDEX('keyword-forecasts'!G:K,MATCH(keyword_stats[[#This Row],[Keyword]],'keyword-forecasts'!K:K,0),1)</f>
        <v>Kostium</v>
      </c>
    </row>
    <row r="414" spans="1:67" x14ac:dyDescent="0.25">
      <c r="A414" t="s">
        <v>523</v>
      </c>
      <c r="B414" t="s">
        <v>15</v>
      </c>
      <c r="D414" s="8">
        <v>50</v>
      </c>
      <c r="E414" t="s">
        <v>17</v>
      </c>
      <c r="F414">
        <v>100</v>
      </c>
      <c r="G414">
        <v>0.37</v>
      </c>
      <c r="H414">
        <v>1.2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10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20</v>
      </c>
      <c r="AC414">
        <v>30</v>
      </c>
      <c r="AD414">
        <v>30</v>
      </c>
      <c r="AE414">
        <v>10</v>
      </c>
      <c r="AF414">
        <v>30</v>
      </c>
      <c r="AG414">
        <v>30</v>
      </c>
      <c r="AH414">
        <v>20</v>
      </c>
      <c r="AI414">
        <v>30</v>
      </c>
      <c r="AJ414">
        <v>20</v>
      </c>
      <c r="AK414">
        <v>30</v>
      </c>
      <c r="AL414">
        <v>20</v>
      </c>
      <c r="AM414">
        <v>10</v>
      </c>
      <c r="AN414">
        <v>50</v>
      </c>
      <c r="AO414">
        <v>30</v>
      </c>
      <c r="AP414">
        <v>10</v>
      </c>
      <c r="AQ414">
        <v>30</v>
      </c>
      <c r="AR414">
        <v>40</v>
      </c>
      <c r="AS414">
        <v>20</v>
      </c>
      <c r="AT414">
        <v>40</v>
      </c>
      <c r="AU414">
        <v>40</v>
      </c>
      <c r="AV414">
        <v>30</v>
      </c>
      <c r="AW414">
        <v>30</v>
      </c>
      <c r="AX414">
        <v>40</v>
      </c>
      <c r="AY414">
        <v>20</v>
      </c>
      <c r="AZ414">
        <v>20</v>
      </c>
      <c r="BA414">
        <v>40</v>
      </c>
      <c r="BB414">
        <v>40</v>
      </c>
      <c r="BC414">
        <v>70</v>
      </c>
      <c r="BD414">
        <v>50</v>
      </c>
      <c r="BE414">
        <v>50</v>
      </c>
      <c r="BF414">
        <v>90</v>
      </c>
      <c r="BG414">
        <v>90</v>
      </c>
      <c r="BH414">
        <v>70</v>
      </c>
      <c r="BI414" s="9">
        <f>AVERAGE(keyword_stats[[#This Row],[Searches: Apr 2015]:[Searches: Mar 2016]])</f>
        <v>0.83333333333333337</v>
      </c>
      <c r="BJ414" s="9">
        <f>AVERAGE(keyword_stats[[#This Row],[Searches: Apr 2016]:[Searches: Mar 2017]])</f>
        <v>18.333333333333332</v>
      </c>
      <c r="BK414" s="9">
        <f>AVERAGE(keyword_stats[[#This Row],[Searches: Apr 2017]:[Searches: Mar 2018]])</f>
        <v>29.166666666666668</v>
      </c>
      <c r="BL414" s="9">
        <f>AVERAGE(keyword_stats[[#This Row],[Searches: Apr 2018]:[Searches: Mar 2019]])</f>
        <v>50.833333333333336</v>
      </c>
      <c r="BM414" s="9">
        <f>SUM(keyword_stats[[#This Row],[Searches: Apr 2018]:[Searches: Mar 2019]])</f>
        <v>610</v>
      </c>
      <c r="BN414" s="9">
        <f>keyword_stats[[#This Row],[R1]]-keyword_stats[[#This Row],[R4]]</f>
        <v>50</v>
      </c>
      <c r="BO414" s="9" t="str">
        <f>INDEX('keyword-forecasts'!G:K,MATCH(keyword_stats[[#This Row],[Keyword]],'keyword-forecasts'!K:K,0),1)</f>
        <v>Damski Kostium</v>
      </c>
    </row>
    <row r="415" spans="1:67" x14ac:dyDescent="0.25">
      <c r="A415" t="s">
        <v>524</v>
      </c>
      <c r="B415" t="s">
        <v>15</v>
      </c>
      <c r="D415" s="8">
        <v>50</v>
      </c>
      <c r="E415" t="s">
        <v>17</v>
      </c>
      <c r="F415">
        <v>81</v>
      </c>
      <c r="G415">
        <v>0.3</v>
      </c>
      <c r="H415">
        <v>1.22</v>
      </c>
      <c r="M415">
        <v>30</v>
      </c>
      <c r="N415">
        <v>20</v>
      </c>
      <c r="O415">
        <v>50</v>
      </c>
      <c r="P415">
        <v>30</v>
      </c>
      <c r="Q415">
        <v>20</v>
      </c>
      <c r="R415">
        <v>10</v>
      </c>
      <c r="S415">
        <v>30</v>
      </c>
      <c r="T415">
        <v>40</v>
      </c>
      <c r="U415">
        <v>20</v>
      </c>
      <c r="V415">
        <v>20</v>
      </c>
      <c r="W415">
        <v>90</v>
      </c>
      <c r="X415">
        <v>40</v>
      </c>
      <c r="Y415">
        <v>40</v>
      </c>
      <c r="Z415">
        <v>20</v>
      </c>
      <c r="AA415">
        <v>40</v>
      </c>
      <c r="AB415">
        <v>40</v>
      </c>
      <c r="AC415">
        <v>10</v>
      </c>
      <c r="AD415">
        <v>20</v>
      </c>
      <c r="AE415">
        <v>50</v>
      </c>
      <c r="AF415">
        <v>50</v>
      </c>
      <c r="AG415">
        <v>20</v>
      </c>
      <c r="AH415">
        <v>30</v>
      </c>
      <c r="AI415">
        <v>170</v>
      </c>
      <c r="AJ415">
        <v>70</v>
      </c>
      <c r="AK415">
        <v>50</v>
      </c>
      <c r="AL415">
        <v>30</v>
      </c>
      <c r="AM415">
        <v>50</v>
      </c>
      <c r="AN415">
        <v>50</v>
      </c>
      <c r="AO415">
        <v>30</v>
      </c>
      <c r="AP415">
        <v>10</v>
      </c>
      <c r="AQ415">
        <v>20</v>
      </c>
      <c r="AR415">
        <v>30</v>
      </c>
      <c r="AS415">
        <v>10</v>
      </c>
      <c r="AT415">
        <v>40</v>
      </c>
      <c r="AU415">
        <v>90</v>
      </c>
      <c r="AV415">
        <v>50</v>
      </c>
      <c r="AW415">
        <v>40</v>
      </c>
      <c r="AX415">
        <v>50</v>
      </c>
      <c r="AY415">
        <v>90</v>
      </c>
      <c r="AZ415">
        <v>50</v>
      </c>
      <c r="BA415">
        <v>90</v>
      </c>
      <c r="BB415">
        <v>50</v>
      </c>
      <c r="BC415">
        <v>50</v>
      </c>
      <c r="BD415">
        <v>30</v>
      </c>
      <c r="BE415">
        <v>40</v>
      </c>
      <c r="BF415">
        <v>50</v>
      </c>
      <c r="BG415">
        <v>30</v>
      </c>
      <c r="BH415">
        <v>30</v>
      </c>
      <c r="BI415" s="9">
        <f>AVERAGE(keyword_stats[[#This Row],[Searches: Apr 2015]:[Searches: Mar 2016]])</f>
        <v>33.333333333333336</v>
      </c>
      <c r="BJ415" s="9">
        <f>AVERAGE(keyword_stats[[#This Row],[Searches: Apr 2016]:[Searches: Mar 2017]])</f>
        <v>46.666666666666664</v>
      </c>
      <c r="BK415" s="9">
        <f>AVERAGE(keyword_stats[[#This Row],[Searches: Apr 2017]:[Searches: Mar 2018]])</f>
        <v>38.333333333333336</v>
      </c>
      <c r="BL415" s="9">
        <f>AVERAGE(keyword_stats[[#This Row],[Searches: Apr 2018]:[Searches: Mar 2019]])</f>
        <v>50</v>
      </c>
      <c r="BM415" s="9">
        <f>SUM(keyword_stats[[#This Row],[Searches: Apr 2018]:[Searches: Mar 2019]])</f>
        <v>600</v>
      </c>
      <c r="BN415" s="9">
        <f>keyword_stats[[#This Row],[R1]]-keyword_stats[[#This Row],[R4]]</f>
        <v>16.666666666666664</v>
      </c>
      <c r="BO415" s="9" t="str">
        <f>INDEX('keyword-forecasts'!G:K,MATCH(keyword_stats[[#This Row],[Keyword]],'keyword-forecasts'!K:K,0),1)</f>
        <v>Plażowy</v>
      </c>
    </row>
    <row r="416" spans="1:67" x14ac:dyDescent="0.25">
      <c r="A416" t="s">
        <v>525</v>
      </c>
      <c r="B416" t="s">
        <v>15</v>
      </c>
      <c r="D416" s="8">
        <v>10</v>
      </c>
      <c r="M416">
        <v>0</v>
      </c>
      <c r="N416">
        <v>10</v>
      </c>
      <c r="O416">
        <v>10</v>
      </c>
      <c r="P416">
        <v>10</v>
      </c>
      <c r="Q416">
        <v>0</v>
      </c>
      <c r="R416">
        <v>0</v>
      </c>
      <c r="S416">
        <v>10</v>
      </c>
      <c r="T416">
        <v>10</v>
      </c>
      <c r="U416">
        <v>10</v>
      </c>
      <c r="V416">
        <v>10</v>
      </c>
      <c r="W416">
        <v>10</v>
      </c>
      <c r="X416">
        <v>10</v>
      </c>
      <c r="Y416">
        <v>20</v>
      </c>
      <c r="Z416">
        <v>10</v>
      </c>
      <c r="AA416">
        <v>50</v>
      </c>
      <c r="AB416">
        <v>10</v>
      </c>
      <c r="AC416">
        <v>10</v>
      </c>
      <c r="AD416">
        <v>10</v>
      </c>
      <c r="AE416">
        <v>10</v>
      </c>
      <c r="AF416">
        <v>0</v>
      </c>
      <c r="AG416">
        <v>10</v>
      </c>
      <c r="AH416">
        <v>10</v>
      </c>
      <c r="AI416">
        <v>10</v>
      </c>
      <c r="AJ416">
        <v>0</v>
      </c>
      <c r="AK416">
        <v>0</v>
      </c>
      <c r="AL416">
        <v>10</v>
      </c>
      <c r="AM416">
        <v>10</v>
      </c>
      <c r="AN416">
        <v>10</v>
      </c>
      <c r="AO416">
        <v>10</v>
      </c>
      <c r="AP416">
        <v>0</v>
      </c>
      <c r="AQ416">
        <v>0</v>
      </c>
      <c r="AR416">
        <v>0</v>
      </c>
      <c r="AS416">
        <v>10</v>
      </c>
      <c r="AT416">
        <v>10</v>
      </c>
      <c r="AU416">
        <v>10</v>
      </c>
      <c r="AV416">
        <v>10</v>
      </c>
      <c r="AW416">
        <v>10</v>
      </c>
      <c r="AX416">
        <v>10</v>
      </c>
      <c r="AY416">
        <v>10</v>
      </c>
      <c r="AZ416">
        <v>10</v>
      </c>
      <c r="BA416">
        <v>10</v>
      </c>
      <c r="BB416">
        <v>10</v>
      </c>
      <c r="BC416">
        <v>10</v>
      </c>
      <c r="BD416">
        <v>0</v>
      </c>
      <c r="BE416">
        <v>0</v>
      </c>
      <c r="BF416">
        <v>10</v>
      </c>
      <c r="BG416">
        <v>30</v>
      </c>
      <c r="BH416">
        <v>0</v>
      </c>
      <c r="BI416" s="9">
        <f>AVERAGE(keyword_stats[[#This Row],[Searches: Apr 2015]:[Searches: Mar 2016]])</f>
        <v>7.5</v>
      </c>
      <c r="BJ416" s="9">
        <f>AVERAGE(keyword_stats[[#This Row],[Searches: Apr 2016]:[Searches: Mar 2017]])</f>
        <v>12.5</v>
      </c>
      <c r="BK416" s="9">
        <f>AVERAGE(keyword_stats[[#This Row],[Searches: Apr 2017]:[Searches: Mar 2018]])</f>
        <v>6.666666666666667</v>
      </c>
      <c r="BL416" s="9">
        <f>AVERAGE(keyword_stats[[#This Row],[Searches: Apr 2018]:[Searches: Mar 2019]])</f>
        <v>9.1666666666666661</v>
      </c>
      <c r="BM416" s="9">
        <f>SUM(keyword_stats[[#This Row],[Searches: Apr 2018]:[Searches: Mar 2019]])</f>
        <v>110</v>
      </c>
      <c r="BN416" s="9">
        <f>keyword_stats[[#This Row],[R1]]-keyword_stats[[#This Row],[R4]]</f>
        <v>1.6666666666666661</v>
      </c>
      <c r="BO416" s="9" t="str">
        <f>INDEX('keyword-forecasts'!G:K,MATCH(keyword_stats[[#This Row],[Keyword]],'keyword-forecasts'!K:K,0),1)</f>
        <v>Damski Kostium</v>
      </c>
    </row>
    <row r="417" spans="1:67" x14ac:dyDescent="0.25">
      <c r="A417" t="s">
        <v>526</v>
      </c>
      <c r="B417" t="s">
        <v>15</v>
      </c>
      <c r="D417" s="8">
        <v>320</v>
      </c>
      <c r="E417" t="s">
        <v>17</v>
      </c>
      <c r="F417">
        <v>73</v>
      </c>
      <c r="G417">
        <v>0.3</v>
      </c>
      <c r="H417">
        <v>1.4</v>
      </c>
      <c r="M417">
        <v>90</v>
      </c>
      <c r="N417">
        <v>110</v>
      </c>
      <c r="O417">
        <v>260</v>
      </c>
      <c r="P417">
        <v>140</v>
      </c>
      <c r="Q417">
        <v>110</v>
      </c>
      <c r="R417">
        <v>40</v>
      </c>
      <c r="S417">
        <v>70</v>
      </c>
      <c r="T417">
        <v>140</v>
      </c>
      <c r="U417">
        <v>70</v>
      </c>
      <c r="V417">
        <v>90</v>
      </c>
      <c r="W417">
        <v>480</v>
      </c>
      <c r="X417">
        <v>170</v>
      </c>
      <c r="Y417">
        <v>210</v>
      </c>
      <c r="Z417">
        <v>110</v>
      </c>
      <c r="AA417">
        <v>170</v>
      </c>
      <c r="AB417">
        <v>170</v>
      </c>
      <c r="AC417">
        <v>140</v>
      </c>
      <c r="AD417">
        <v>70</v>
      </c>
      <c r="AE417">
        <v>260</v>
      </c>
      <c r="AF417">
        <v>390</v>
      </c>
      <c r="AG417">
        <v>70</v>
      </c>
      <c r="AH417">
        <v>210</v>
      </c>
      <c r="AI417">
        <v>880</v>
      </c>
      <c r="AJ417">
        <v>320</v>
      </c>
      <c r="AK417">
        <v>320</v>
      </c>
      <c r="AL417">
        <v>170</v>
      </c>
      <c r="AM417">
        <v>260</v>
      </c>
      <c r="AN417">
        <v>210</v>
      </c>
      <c r="AO417">
        <v>110</v>
      </c>
      <c r="AP417">
        <v>50</v>
      </c>
      <c r="AQ417">
        <v>90</v>
      </c>
      <c r="AR417">
        <v>110</v>
      </c>
      <c r="AS417">
        <v>90</v>
      </c>
      <c r="AT417">
        <v>210</v>
      </c>
      <c r="AU417">
        <v>480</v>
      </c>
      <c r="AV417">
        <v>210</v>
      </c>
      <c r="AW417">
        <v>170</v>
      </c>
      <c r="AX417">
        <v>260</v>
      </c>
      <c r="AY417">
        <v>390</v>
      </c>
      <c r="AZ417">
        <v>320</v>
      </c>
      <c r="BA417">
        <v>480</v>
      </c>
      <c r="BB417">
        <v>320</v>
      </c>
      <c r="BC417">
        <v>390</v>
      </c>
      <c r="BD417">
        <v>210</v>
      </c>
      <c r="BE417">
        <v>320</v>
      </c>
      <c r="BF417">
        <v>260</v>
      </c>
      <c r="BG417">
        <v>210</v>
      </c>
      <c r="BH417">
        <v>170</v>
      </c>
      <c r="BI417" s="9">
        <f>AVERAGE(keyword_stats[[#This Row],[Searches: Apr 2015]:[Searches: Mar 2016]])</f>
        <v>147.5</v>
      </c>
      <c r="BJ417" s="9">
        <f>AVERAGE(keyword_stats[[#This Row],[Searches: Apr 2016]:[Searches: Mar 2017]])</f>
        <v>250</v>
      </c>
      <c r="BK417" s="9">
        <f>AVERAGE(keyword_stats[[#This Row],[Searches: Apr 2017]:[Searches: Mar 2018]])</f>
        <v>192.5</v>
      </c>
      <c r="BL417" s="9">
        <f>AVERAGE(keyword_stats[[#This Row],[Searches: Apr 2018]:[Searches: Mar 2019]])</f>
        <v>291.66666666666669</v>
      </c>
      <c r="BM417" s="9">
        <f>SUM(keyword_stats[[#This Row],[Searches: Apr 2018]:[Searches: Mar 2019]])</f>
        <v>3500</v>
      </c>
      <c r="BN417" s="9">
        <f>keyword_stats[[#This Row],[R1]]-keyword_stats[[#This Row],[R4]]</f>
        <v>144.16666666666669</v>
      </c>
      <c r="BO417" s="9" t="str">
        <f>INDEX('keyword-forecasts'!G:K,MATCH(keyword_stats[[#This Row],[Keyword]],'keyword-forecasts'!K:K,0),1)</f>
        <v>Plażowy</v>
      </c>
    </row>
    <row r="418" spans="1:67" x14ac:dyDescent="0.25">
      <c r="A418" t="s">
        <v>527</v>
      </c>
      <c r="B418" t="s">
        <v>15</v>
      </c>
      <c r="D418" s="8">
        <v>10</v>
      </c>
      <c r="E418" t="s">
        <v>18</v>
      </c>
      <c r="F418">
        <v>24</v>
      </c>
      <c r="M418">
        <v>0</v>
      </c>
      <c r="N418">
        <v>10</v>
      </c>
      <c r="O418">
        <v>10</v>
      </c>
      <c r="P418">
        <v>10</v>
      </c>
      <c r="Q418">
        <v>10</v>
      </c>
      <c r="R418">
        <v>10</v>
      </c>
      <c r="S418">
        <v>10</v>
      </c>
      <c r="T418">
        <v>10</v>
      </c>
      <c r="U418">
        <v>10</v>
      </c>
      <c r="V418">
        <v>10</v>
      </c>
      <c r="W418">
        <v>10</v>
      </c>
      <c r="X418">
        <v>10</v>
      </c>
      <c r="Y418">
        <v>30</v>
      </c>
      <c r="Z418">
        <v>30</v>
      </c>
      <c r="AA418">
        <v>320</v>
      </c>
      <c r="AB418">
        <v>10</v>
      </c>
      <c r="AC418">
        <v>10</v>
      </c>
      <c r="AD418">
        <v>10</v>
      </c>
      <c r="AE418">
        <v>10</v>
      </c>
      <c r="AF418">
        <v>0</v>
      </c>
      <c r="AG418">
        <v>10</v>
      </c>
      <c r="AH418">
        <v>10</v>
      </c>
      <c r="AI418">
        <v>10</v>
      </c>
      <c r="AJ418">
        <v>10</v>
      </c>
      <c r="AK418">
        <v>10</v>
      </c>
      <c r="AL418">
        <v>10</v>
      </c>
      <c r="AM418">
        <v>10</v>
      </c>
      <c r="AN418">
        <v>0</v>
      </c>
      <c r="AO418">
        <v>10</v>
      </c>
      <c r="AP418">
        <v>0</v>
      </c>
      <c r="AQ418">
        <v>0</v>
      </c>
      <c r="AR418">
        <v>0</v>
      </c>
      <c r="AS418">
        <v>10</v>
      </c>
      <c r="AT418">
        <v>0</v>
      </c>
      <c r="AU418">
        <v>10</v>
      </c>
      <c r="AV418">
        <v>10</v>
      </c>
      <c r="AW418">
        <v>10</v>
      </c>
      <c r="AX418">
        <v>10</v>
      </c>
      <c r="AY418">
        <v>10</v>
      </c>
      <c r="AZ418">
        <v>10</v>
      </c>
      <c r="BA418">
        <v>10</v>
      </c>
      <c r="BB418">
        <v>0</v>
      </c>
      <c r="BC418">
        <v>10</v>
      </c>
      <c r="BD418">
        <v>10</v>
      </c>
      <c r="BE418">
        <v>10</v>
      </c>
      <c r="BF418">
        <v>10</v>
      </c>
      <c r="BG418">
        <v>0</v>
      </c>
      <c r="BH418">
        <v>10</v>
      </c>
      <c r="BI418" s="9">
        <f>AVERAGE(keyword_stats[[#This Row],[Searches: Apr 2015]:[Searches: Mar 2016]])</f>
        <v>9.1666666666666661</v>
      </c>
      <c r="BJ418" s="9">
        <f>AVERAGE(keyword_stats[[#This Row],[Searches: Apr 2016]:[Searches: Mar 2017]])</f>
        <v>38.333333333333336</v>
      </c>
      <c r="BK418" s="9">
        <f>AVERAGE(keyword_stats[[#This Row],[Searches: Apr 2017]:[Searches: Mar 2018]])</f>
        <v>5.833333333333333</v>
      </c>
      <c r="BL418" s="9">
        <f>AVERAGE(keyword_stats[[#This Row],[Searches: Apr 2018]:[Searches: Mar 2019]])</f>
        <v>8.3333333333333339</v>
      </c>
      <c r="BM418" s="9">
        <f>SUM(keyword_stats[[#This Row],[Searches: Apr 2018]:[Searches: Mar 2019]])</f>
        <v>100</v>
      </c>
      <c r="BN418" s="9">
        <f>keyword_stats[[#This Row],[R1]]-keyword_stats[[#This Row],[R4]]</f>
        <v>-0.83333333333333215</v>
      </c>
      <c r="BO418" s="9" t="str">
        <f>INDEX('keyword-forecasts'!G:K,MATCH(keyword_stats[[#This Row],[Keyword]],'keyword-forecasts'!K:K,0),1)</f>
        <v>Damski Kostium</v>
      </c>
    </row>
    <row r="419" spans="1:67" x14ac:dyDescent="0.25">
      <c r="A419" t="s">
        <v>528</v>
      </c>
      <c r="B419" t="s">
        <v>15</v>
      </c>
      <c r="D419" s="8">
        <v>30</v>
      </c>
      <c r="E419" t="s">
        <v>17</v>
      </c>
      <c r="F419">
        <v>100</v>
      </c>
      <c r="G419">
        <v>0.24</v>
      </c>
      <c r="H419">
        <v>1.46</v>
      </c>
      <c r="M419">
        <v>10</v>
      </c>
      <c r="N419">
        <v>20</v>
      </c>
      <c r="O419">
        <v>50</v>
      </c>
      <c r="P419">
        <v>30</v>
      </c>
      <c r="Q419">
        <v>10</v>
      </c>
      <c r="R419">
        <v>0</v>
      </c>
      <c r="S419">
        <v>10</v>
      </c>
      <c r="T419">
        <v>0</v>
      </c>
      <c r="U419">
        <v>0</v>
      </c>
      <c r="V419">
        <v>10</v>
      </c>
      <c r="W419">
        <v>10</v>
      </c>
      <c r="X419">
        <v>10</v>
      </c>
      <c r="Y419">
        <v>10</v>
      </c>
      <c r="Z419">
        <v>10</v>
      </c>
      <c r="AA419">
        <v>40</v>
      </c>
      <c r="AB419">
        <v>10</v>
      </c>
      <c r="AC419">
        <v>10</v>
      </c>
      <c r="AD419">
        <v>10</v>
      </c>
      <c r="AE419">
        <v>10</v>
      </c>
      <c r="AF419">
        <v>10</v>
      </c>
      <c r="AG419">
        <v>10</v>
      </c>
      <c r="AH419">
        <v>10</v>
      </c>
      <c r="AI419">
        <v>40</v>
      </c>
      <c r="AJ419">
        <v>20</v>
      </c>
      <c r="AK419">
        <v>20</v>
      </c>
      <c r="AL419">
        <v>40</v>
      </c>
      <c r="AM419">
        <v>50</v>
      </c>
      <c r="AN419">
        <v>40</v>
      </c>
      <c r="AO419">
        <v>30</v>
      </c>
      <c r="AP419">
        <v>10</v>
      </c>
      <c r="AQ419">
        <v>10</v>
      </c>
      <c r="AR419">
        <v>10</v>
      </c>
      <c r="AS419">
        <v>10</v>
      </c>
      <c r="AT419">
        <v>20</v>
      </c>
      <c r="AU419">
        <v>30</v>
      </c>
      <c r="AV419">
        <v>10</v>
      </c>
      <c r="AW419">
        <v>10</v>
      </c>
      <c r="AX419">
        <v>40</v>
      </c>
      <c r="AY419">
        <v>70</v>
      </c>
      <c r="AZ419">
        <v>30</v>
      </c>
      <c r="BA419">
        <v>20</v>
      </c>
      <c r="BB419">
        <v>10</v>
      </c>
      <c r="BC419">
        <v>20</v>
      </c>
      <c r="BD419">
        <v>20</v>
      </c>
      <c r="BE419">
        <v>10</v>
      </c>
      <c r="BF419">
        <v>30</v>
      </c>
      <c r="BG419">
        <v>20</v>
      </c>
      <c r="BH419">
        <v>20</v>
      </c>
      <c r="BI419" s="9">
        <f>AVERAGE(keyword_stats[[#This Row],[Searches: Apr 2015]:[Searches: Mar 2016]])</f>
        <v>13.333333333333334</v>
      </c>
      <c r="BJ419" s="9">
        <f>AVERAGE(keyword_stats[[#This Row],[Searches: Apr 2016]:[Searches: Mar 2017]])</f>
        <v>15.833333333333334</v>
      </c>
      <c r="BK419" s="9">
        <f>AVERAGE(keyword_stats[[#This Row],[Searches: Apr 2017]:[Searches: Mar 2018]])</f>
        <v>23.333333333333332</v>
      </c>
      <c r="BL419" s="9">
        <f>AVERAGE(keyword_stats[[#This Row],[Searches: Apr 2018]:[Searches: Mar 2019]])</f>
        <v>25</v>
      </c>
      <c r="BM419" s="9">
        <f>SUM(keyword_stats[[#This Row],[Searches: Apr 2018]:[Searches: Mar 2019]])</f>
        <v>300</v>
      </c>
      <c r="BN419" s="9">
        <f>keyword_stats[[#This Row],[R1]]-keyword_stats[[#This Row],[R4]]</f>
        <v>11.666666666666666</v>
      </c>
      <c r="BO419" s="9" t="str">
        <f>INDEX('keyword-forecasts'!G:K,MATCH(keyword_stats[[#This Row],[Keyword]],'keyword-forecasts'!K:K,0),1)</f>
        <v>Plażowy</v>
      </c>
    </row>
    <row r="420" spans="1:67" x14ac:dyDescent="0.25">
      <c r="A420" t="s">
        <v>529</v>
      </c>
      <c r="B420" t="s">
        <v>15</v>
      </c>
      <c r="D420" s="8">
        <v>40</v>
      </c>
      <c r="E420" t="s">
        <v>17</v>
      </c>
      <c r="F420">
        <v>100</v>
      </c>
      <c r="G420">
        <v>0.47</v>
      </c>
      <c r="H420">
        <v>2.2799999999999998</v>
      </c>
      <c r="M420">
        <v>30</v>
      </c>
      <c r="N420">
        <v>70</v>
      </c>
      <c r="O420">
        <v>50</v>
      </c>
      <c r="P420">
        <v>110</v>
      </c>
      <c r="Q420">
        <v>10</v>
      </c>
      <c r="R420">
        <v>10</v>
      </c>
      <c r="S420">
        <v>10</v>
      </c>
      <c r="T420">
        <v>10</v>
      </c>
      <c r="U420">
        <v>10</v>
      </c>
      <c r="V420">
        <v>10</v>
      </c>
      <c r="W420">
        <v>20</v>
      </c>
      <c r="X420">
        <v>20</v>
      </c>
      <c r="Y420">
        <v>30</v>
      </c>
      <c r="Z420">
        <v>40</v>
      </c>
      <c r="AA420">
        <v>50</v>
      </c>
      <c r="AB420">
        <v>50</v>
      </c>
      <c r="AC420">
        <v>10</v>
      </c>
      <c r="AD420">
        <v>30</v>
      </c>
      <c r="AE420">
        <v>30</v>
      </c>
      <c r="AF420">
        <v>40</v>
      </c>
      <c r="AG420">
        <v>40</v>
      </c>
      <c r="AH420">
        <v>70</v>
      </c>
      <c r="AI420">
        <v>50</v>
      </c>
      <c r="AJ420">
        <v>50</v>
      </c>
      <c r="AK420">
        <v>70</v>
      </c>
      <c r="AL420">
        <v>110</v>
      </c>
      <c r="AM420">
        <v>90</v>
      </c>
      <c r="AN420">
        <v>140</v>
      </c>
      <c r="AO420">
        <v>50</v>
      </c>
      <c r="AP420">
        <v>30</v>
      </c>
      <c r="AQ420">
        <v>10</v>
      </c>
      <c r="AR420">
        <v>10</v>
      </c>
      <c r="AS420">
        <v>10</v>
      </c>
      <c r="AT420">
        <v>10</v>
      </c>
      <c r="AU420">
        <v>40</v>
      </c>
      <c r="AV420">
        <v>20</v>
      </c>
      <c r="AW420">
        <v>30</v>
      </c>
      <c r="AX420">
        <v>50</v>
      </c>
      <c r="AY420">
        <v>70</v>
      </c>
      <c r="AZ420">
        <v>70</v>
      </c>
      <c r="BA420">
        <v>70</v>
      </c>
      <c r="BB420">
        <v>10</v>
      </c>
      <c r="BC420">
        <v>10</v>
      </c>
      <c r="BD420">
        <v>10</v>
      </c>
      <c r="BE420">
        <v>20</v>
      </c>
      <c r="BF420">
        <v>50</v>
      </c>
      <c r="BG420">
        <v>30</v>
      </c>
      <c r="BH420">
        <v>30</v>
      </c>
      <c r="BI420" s="9">
        <f>AVERAGE(keyword_stats[[#This Row],[Searches: Apr 2015]:[Searches: Mar 2016]])</f>
        <v>30</v>
      </c>
      <c r="BJ420" s="9">
        <f>AVERAGE(keyword_stats[[#This Row],[Searches: Apr 2016]:[Searches: Mar 2017]])</f>
        <v>40.833333333333336</v>
      </c>
      <c r="BK420" s="9">
        <f>AVERAGE(keyword_stats[[#This Row],[Searches: Apr 2017]:[Searches: Mar 2018]])</f>
        <v>49.166666666666664</v>
      </c>
      <c r="BL420" s="9">
        <f>AVERAGE(keyword_stats[[#This Row],[Searches: Apr 2018]:[Searches: Mar 2019]])</f>
        <v>37.5</v>
      </c>
      <c r="BM420" s="9">
        <f>SUM(keyword_stats[[#This Row],[Searches: Apr 2018]:[Searches: Mar 2019]])</f>
        <v>450</v>
      </c>
      <c r="BN420" s="9">
        <f>keyword_stats[[#This Row],[R1]]-keyword_stats[[#This Row],[R4]]</f>
        <v>7.5</v>
      </c>
      <c r="BO420" s="9" t="str">
        <f>INDEX('keyword-forecasts'!G:K,MATCH(keyword_stats[[#This Row],[Keyword]],'keyword-forecasts'!K:K,0),1)</f>
        <v>Plażowy</v>
      </c>
    </row>
    <row r="421" spans="1:67" x14ac:dyDescent="0.25">
      <c r="A421" t="s">
        <v>531</v>
      </c>
      <c r="B421" t="s">
        <v>15</v>
      </c>
      <c r="D421" s="8">
        <v>140</v>
      </c>
      <c r="E421" t="s">
        <v>17</v>
      </c>
      <c r="F421">
        <v>100</v>
      </c>
      <c r="G421">
        <v>0.49</v>
      </c>
      <c r="H421">
        <v>1.02</v>
      </c>
      <c r="M421">
        <v>110</v>
      </c>
      <c r="N421">
        <v>90</v>
      </c>
      <c r="O421">
        <v>110</v>
      </c>
      <c r="P421">
        <v>110</v>
      </c>
      <c r="Q421">
        <v>90</v>
      </c>
      <c r="R421">
        <v>90</v>
      </c>
      <c r="S421">
        <v>140</v>
      </c>
      <c r="T421">
        <v>170</v>
      </c>
      <c r="U421">
        <v>110</v>
      </c>
      <c r="V421">
        <v>170</v>
      </c>
      <c r="W421">
        <v>140</v>
      </c>
      <c r="X421">
        <v>140</v>
      </c>
      <c r="Y421">
        <v>110</v>
      </c>
      <c r="Z421">
        <v>90</v>
      </c>
      <c r="AA421">
        <v>70</v>
      </c>
      <c r="AB421">
        <v>90</v>
      </c>
      <c r="AC421">
        <v>140</v>
      </c>
      <c r="AD421">
        <v>140</v>
      </c>
      <c r="AE421">
        <v>110</v>
      </c>
      <c r="AF421">
        <v>210</v>
      </c>
      <c r="AG421">
        <v>110</v>
      </c>
      <c r="AH421">
        <v>210</v>
      </c>
      <c r="AI421">
        <v>140</v>
      </c>
      <c r="AJ421">
        <v>110</v>
      </c>
      <c r="AK421">
        <v>70</v>
      </c>
      <c r="AL421">
        <v>90</v>
      </c>
      <c r="AM421">
        <v>90</v>
      </c>
      <c r="AN421">
        <v>110</v>
      </c>
      <c r="AO421">
        <v>140</v>
      </c>
      <c r="AP421">
        <v>110</v>
      </c>
      <c r="AQ421">
        <v>90</v>
      </c>
      <c r="AR421">
        <v>90</v>
      </c>
      <c r="AS421">
        <v>110</v>
      </c>
      <c r="AT421">
        <v>140</v>
      </c>
      <c r="AU421">
        <v>140</v>
      </c>
      <c r="AV421">
        <v>110</v>
      </c>
      <c r="AW421">
        <v>90</v>
      </c>
      <c r="AX421">
        <v>90</v>
      </c>
      <c r="AY421">
        <v>90</v>
      </c>
      <c r="AZ421">
        <v>90</v>
      </c>
      <c r="BA421">
        <v>110</v>
      </c>
      <c r="BB421">
        <v>110</v>
      </c>
      <c r="BC421">
        <v>140</v>
      </c>
      <c r="BD421">
        <v>170</v>
      </c>
      <c r="BE421">
        <v>140</v>
      </c>
      <c r="BF421">
        <v>210</v>
      </c>
      <c r="BG421">
        <v>170</v>
      </c>
      <c r="BH421">
        <v>140</v>
      </c>
      <c r="BI421" s="9">
        <f>AVERAGE(keyword_stats[[#This Row],[Searches: Apr 2015]:[Searches: Mar 2016]])</f>
        <v>122.5</v>
      </c>
      <c r="BJ421" s="9">
        <f>AVERAGE(keyword_stats[[#This Row],[Searches: Apr 2016]:[Searches: Mar 2017]])</f>
        <v>127.5</v>
      </c>
      <c r="BK421" s="9">
        <f>AVERAGE(keyword_stats[[#This Row],[Searches: Apr 2017]:[Searches: Mar 2018]])</f>
        <v>107.5</v>
      </c>
      <c r="BL421" s="9">
        <f>AVERAGE(keyword_stats[[#This Row],[Searches: Apr 2018]:[Searches: Mar 2019]])</f>
        <v>129.16666666666666</v>
      </c>
      <c r="BM421" s="9">
        <f>SUM(keyword_stats[[#This Row],[Searches: Apr 2018]:[Searches: Mar 2019]])</f>
        <v>1550</v>
      </c>
      <c r="BN421" s="9">
        <f>keyword_stats[[#This Row],[R1]]-keyword_stats[[#This Row],[R4]]</f>
        <v>6.6666666666666572</v>
      </c>
      <c r="BO421" s="9" t="str">
        <f>INDEX('keyword-forecasts'!G:K,MATCH(keyword_stats[[#This Row],[Keyword]],'keyword-forecasts'!K:K,0),1)</f>
        <v>Kostium</v>
      </c>
    </row>
    <row r="422" spans="1:67" x14ac:dyDescent="0.25">
      <c r="A422" t="s">
        <v>532</v>
      </c>
      <c r="B422" t="s">
        <v>15</v>
      </c>
      <c r="D422" s="8">
        <v>90</v>
      </c>
      <c r="E422" t="s">
        <v>17</v>
      </c>
      <c r="F422">
        <v>100</v>
      </c>
      <c r="G422">
        <v>0.3</v>
      </c>
      <c r="H422">
        <v>0.65</v>
      </c>
      <c r="M422">
        <v>30</v>
      </c>
      <c r="N422">
        <v>30</v>
      </c>
      <c r="O422">
        <v>30</v>
      </c>
      <c r="P422">
        <v>70</v>
      </c>
      <c r="Q422">
        <v>90</v>
      </c>
      <c r="R422">
        <v>40</v>
      </c>
      <c r="S422">
        <v>40</v>
      </c>
      <c r="T422">
        <v>10</v>
      </c>
      <c r="U422">
        <v>10</v>
      </c>
      <c r="V422">
        <v>50</v>
      </c>
      <c r="W422">
        <v>70</v>
      </c>
      <c r="X422">
        <v>50</v>
      </c>
      <c r="Y422">
        <v>20</v>
      </c>
      <c r="Z422">
        <v>40</v>
      </c>
      <c r="AA422">
        <v>40</v>
      </c>
      <c r="AB422">
        <v>70</v>
      </c>
      <c r="AC422">
        <v>50</v>
      </c>
      <c r="AD422">
        <v>70</v>
      </c>
      <c r="AE422">
        <v>40</v>
      </c>
      <c r="AF422">
        <v>30</v>
      </c>
      <c r="AG422">
        <v>20</v>
      </c>
      <c r="AH422">
        <v>70</v>
      </c>
      <c r="AI422">
        <v>70</v>
      </c>
      <c r="AJ422">
        <v>50</v>
      </c>
      <c r="AK422">
        <v>30</v>
      </c>
      <c r="AL422">
        <v>40</v>
      </c>
      <c r="AM422">
        <v>10</v>
      </c>
      <c r="AN422">
        <v>40</v>
      </c>
      <c r="AO422">
        <v>20</v>
      </c>
      <c r="AP422">
        <v>40</v>
      </c>
      <c r="AQ422">
        <v>30</v>
      </c>
      <c r="AR422">
        <v>50</v>
      </c>
      <c r="AS422">
        <v>40</v>
      </c>
      <c r="AT422">
        <v>40</v>
      </c>
      <c r="AU422">
        <v>40</v>
      </c>
      <c r="AV422">
        <v>50</v>
      </c>
      <c r="AW422">
        <v>30</v>
      </c>
      <c r="AX422">
        <v>70</v>
      </c>
      <c r="AY422">
        <v>70</v>
      </c>
      <c r="AZ422">
        <v>50</v>
      </c>
      <c r="BA422">
        <v>50</v>
      </c>
      <c r="BB422">
        <v>70</v>
      </c>
      <c r="BC422">
        <v>90</v>
      </c>
      <c r="BD422">
        <v>110</v>
      </c>
      <c r="BE422">
        <v>110</v>
      </c>
      <c r="BF422">
        <v>140</v>
      </c>
      <c r="BG422">
        <v>110</v>
      </c>
      <c r="BH422">
        <v>90</v>
      </c>
      <c r="BI422" s="9">
        <f>AVERAGE(keyword_stats[[#This Row],[Searches: Apr 2015]:[Searches: Mar 2016]])</f>
        <v>43.333333333333336</v>
      </c>
      <c r="BJ422" s="9">
        <f>AVERAGE(keyword_stats[[#This Row],[Searches: Apr 2016]:[Searches: Mar 2017]])</f>
        <v>47.5</v>
      </c>
      <c r="BK422" s="9">
        <f>AVERAGE(keyword_stats[[#This Row],[Searches: Apr 2017]:[Searches: Mar 2018]])</f>
        <v>35.833333333333336</v>
      </c>
      <c r="BL422" s="9">
        <f>AVERAGE(keyword_stats[[#This Row],[Searches: Apr 2018]:[Searches: Mar 2019]])</f>
        <v>82.5</v>
      </c>
      <c r="BM422" s="9">
        <f>SUM(keyword_stats[[#This Row],[Searches: Apr 2018]:[Searches: Mar 2019]])</f>
        <v>990</v>
      </c>
      <c r="BN422" s="9">
        <f>keyword_stats[[#This Row],[R1]]-keyword_stats[[#This Row],[R4]]</f>
        <v>39.166666666666664</v>
      </c>
      <c r="BO422" s="9" t="str">
        <f>INDEX('keyword-forecasts'!G:K,MATCH(keyword_stats[[#This Row],[Keyword]],'keyword-forecasts'!K:K,0),1)</f>
        <v>Damski Kostium</v>
      </c>
    </row>
    <row r="423" spans="1:67" x14ac:dyDescent="0.25">
      <c r="A423" t="s">
        <v>530</v>
      </c>
      <c r="B423" t="s">
        <v>15</v>
      </c>
      <c r="D423" s="8">
        <v>140</v>
      </c>
      <c r="E423" t="s">
        <v>17</v>
      </c>
      <c r="F423">
        <v>100</v>
      </c>
      <c r="G423">
        <v>0.25</v>
      </c>
      <c r="H423">
        <v>0.99</v>
      </c>
      <c r="M423">
        <v>50</v>
      </c>
      <c r="N423">
        <v>70</v>
      </c>
      <c r="O423">
        <v>170</v>
      </c>
      <c r="P423">
        <v>140</v>
      </c>
      <c r="Q423">
        <v>70</v>
      </c>
      <c r="R423">
        <v>10</v>
      </c>
      <c r="S423">
        <v>20</v>
      </c>
      <c r="T423">
        <v>10</v>
      </c>
      <c r="U423">
        <v>10</v>
      </c>
      <c r="V423">
        <v>30</v>
      </c>
      <c r="W423">
        <v>50</v>
      </c>
      <c r="X423">
        <v>20</v>
      </c>
      <c r="Y423">
        <v>50</v>
      </c>
      <c r="Z423">
        <v>110</v>
      </c>
      <c r="AA423">
        <v>210</v>
      </c>
      <c r="AB423">
        <v>170</v>
      </c>
      <c r="AC423">
        <v>90</v>
      </c>
      <c r="AD423">
        <v>30</v>
      </c>
      <c r="AE423">
        <v>10</v>
      </c>
      <c r="AF423">
        <v>20</v>
      </c>
      <c r="AG423">
        <v>10</v>
      </c>
      <c r="AH423">
        <v>50</v>
      </c>
      <c r="AI423">
        <v>40</v>
      </c>
      <c r="AJ423">
        <v>50</v>
      </c>
      <c r="AK423">
        <v>110</v>
      </c>
      <c r="AL423">
        <v>170</v>
      </c>
      <c r="AM423">
        <v>260</v>
      </c>
      <c r="AN423">
        <v>210</v>
      </c>
      <c r="AO423">
        <v>110</v>
      </c>
      <c r="AP423">
        <v>20</v>
      </c>
      <c r="AQ423">
        <v>20</v>
      </c>
      <c r="AR423">
        <v>20</v>
      </c>
      <c r="AS423">
        <v>20</v>
      </c>
      <c r="AT423">
        <v>70</v>
      </c>
      <c r="AU423">
        <v>70</v>
      </c>
      <c r="AV423">
        <v>90</v>
      </c>
      <c r="AW423">
        <v>110</v>
      </c>
      <c r="AX423">
        <v>210</v>
      </c>
      <c r="AY423">
        <v>320</v>
      </c>
      <c r="AZ423">
        <v>260</v>
      </c>
      <c r="BA423">
        <v>140</v>
      </c>
      <c r="BB423">
        <v>40</v>
      </c>
      <c r="BC423">
        <v>40</v>
      </c>
      <c r="BD423">
        <v>70</v>
      </c>
      <c r="BE423">
        <v>70</v>
      </c>
      <c r="BF423">
        <v>110</v>
      </c>
      <c r="BG423">
        <v>90</v>
      </c>
      <c r="BH423">
        <v>110</v>
      </c>
      <c r="BI423" s="9">
        <f>AVERAGE(keyword_stats[[#This Row],[Searches: Apr 2015]:[Searches: Mar 2016]])</f>
        <v>54.166666666666664</v>
      </c>
      <c r="BJ423" s="9">
        <f>AVERAGE(keyword_stats[[#This Row],[Searches: Apr 2016]:[Searches: Mar 2017]])</f>
        <v>70</v>
      </c>
      <c r="BK423" s="9">
        <f>AVERAGE(keyword_stats[[#This Row],[Searches: Apr 2017]:[Searches: Mar 2018]])</f>
        <v>97.5</v>
      </c>
      <c r="BL423" s="9">
        <f>AVERAGE(keyword_stats[[#This Row],[Searches: Apr 2018]:[Searches: Mar 2019]])</f>
        <v>130.83333333333334</v>
      </c>
      <c r="BM423" s="9">
        <f>SUM(keyword_stats[[#This Row],[Searches: Apr 2018]:[Searches: Mar 2019]])</f>
        <v>1570</v>
      </c>
      <c r="BN423" s="9">
        <f>keyword_stats[[#This Row],[R1]]-keyword_stats[[#This Row],[R4]]</f>
        <v>76.666666666666686</v>
      </c>
      <c r="BO423" s="9" t="str">
        <f>INDEX('keyword-forecasts'!G:K,MATCH(keyword_stats[[#This Row],[Keyword]],'keyword-forecasts'!K:K,0),1)</f>
        <v>Kostium</v>
      </c>
    </row>
    <row r="424" spans="1:67" x14ac:dyDescent="0.25">
      <c r="A424" t="s">
        <v>533</v>
      </c>
      <c r="B424" t="s">
        <v>15</v>
      </c>
      <c r="D424" s="8">
        <v>10</v>
      </c>
      <c r="E424" t="s">
        <v>17</v>
      </c>
      <c r="F424">
        <v>76</v>
      </c>
      <c r="M424">
        <v>10</v>
      </c>
      <c r="N424">
        <v>10</v>
      </c>
      <c r="O424">
        <v>10</v>
      </c>
      <c r="P424">
        <v>10</v>
      </c>
      <c r="Q424">
        <v>10</v>
      </c>
      <c r="R424">
        <v>10</v>
      </c>
      <c r="S424">
        <v>10</v>
      </c>
      <c r="T424">
        <v>10</v>
      </c>
      <c r="U424">
        <v>10</v>
      </c>
      <c r="V424">
        <v>10</v>
      </c>
      <c r="W424">
        <v>10</v>
      </c>
      <c r="X424">
        <v>10</v>
      </c>
      <c r="Y424">
        <v>10</v>
      </c>
      <c r="Z424">
        <v>10</v>
      </c>
      <c r="AA424">
        <v>30</v>
      </c>
      <c r="AB424">
        <v>10</v>
      </c>
      <c r="AC424">
        <v>10</v>
      </c>
      <c r="AD424">
        <v>10</v>
      </c>
      <c r="AE424">
        <v>10</v>
      </c>
      <c r="AF424">
        <v>10</v>
      </c>
      <c r="AG424">
        <v>10</v>
      </c>
      <c r="AH424">
        <v>10</v>
      </c>
      <c r="AI424">
        <v>20</v>
      </c>
      <c r="AJ424">
        <v>10</v>
      </c>
      <c r="AK424">
        <v>10</v>
      </c>
      <c r="AL424">
        <v>40</v>
      </c>
      <c r="AM424">
        <v>20</v>
      </c>
      <c r="AN424">
        <v>30</v>
      </c>
      <c r="AO424">
        <v>10</v>
      </c>
      <c r="AP424">
        <v>10</v>
      </c>
      <c r="AQ424">
        <v>10</v>
      </c>
      <c r="AR424">
        <v>10</v>
      </c>
      <c r="AS424">
        <v>10</v>
      </c>
      <c r="AT424">
        <v>10</v>
      </c>
      <c r="AU424">
        <v>10</v>
      </c>
      <c r="AV424">
        <v>10</v>
      </c>
      <c r="AW424">
        <v>10</v>
      </c>
      <c r="AX424">
        <v>20</v>
      </c>
      <c r="AY424">
        <v>40</v>
      </c>
      <c r="AZ424">
        <v>40</v>
      </c>
      <c r="BA424">
        <v>10</v>
      </c>
      <c r="BB424">
        <v>10</v>
      </c>
      <c r="BC424">
        <v>10</v>
      </c>
      <c r="BD424">
        <v>0</v>
      </c>
      <c r="BE424">
        <v>10</v>
      </c>
      <c r="BF424">
        <v>10</v>
      </c>
      <c r="BG424">
        <v>10</v>
      </c>
      <c r="BH424">
        <v>10</v>
      </c>
      <c r="BI424" s="9">
        <f>AVERAGE(keyword_stats[[#This Row],[Searches: Apr 2015]:[Searches: Mar 2016]])</f>
        <v>10</v>
      </c>
      <c r="BJ424" s="9">
        <f>AVERAGE(keyword_stats[[#This Row],[Searches: Apr 2016]:[Searches: Mar 2017]])</f>
        <v>12.5</v>
      </c>
      <c r="BK424" s="9">
        <f>AVERAGE(keyword_stats[[#This Row],[Searches: Apr 2017]:[Searches: Mar 2018]])</f>
        <v>15</v>
      </c>
      <c r="BL424" s="9">
        <f>AVERAGE(keyword_stats[[#This Row],[Searches: Apr 2018]:[Searches: Mar 2019]])</f>
        <v>15</v>
      </c>
      <c r="BM424" s="9">
        <f>SUM(keyword_stats[[#This Row],[Searches: Apr 2018]:[Searches: Mar 2019]])</f>
        <v>180</v>
      </c>
      <c r="BN424" s="9">
        <f>keyword_stats[[#This Row],[R1]]-keyword_stats[[#This Row],[R4]]</f>
        <v>5</v>
      </c>
      <c r="BO424" s="9" t="str">
        <f>INDEX('keyword-forecasts'!G:K,MATCH(keyword_stats[[#This Row],[Keyword]],'keyword-forecasts'!K:K,0),1)</f>
        <v>2 Częściowe</v>
      </c>
    </row>
    <row r="425" spans="1:67" x14ac:dyDescent="0.25">
      <c r="A425" t="s">
        <v>534</v>
      </c>
      <c r="B425" t="s">
        <v>15</v>
      </c>
      <c r="D425" s="8">
        <v>10</v>
      </c>
      <c r="E425" t="s">
        <v>18</v>
      </c>
      <c r="F425">
        <v>0</v>
      </c>
      <c r="M425">
        <v>0</v>
      </c>
      <c r="N425">
        <v>0</v>
      </c>
      <c r="O425">
        <v>0</v>
      </c>
      <c r="P425">
        <v>0</v>
      </c>
      <c r="Q425">
        <v>10</v>
      </c>
      <c r="R425">
        <v>0</v>
      </c>
      <c r="S425">
        <v>0</v>
      </c>
      <c r="T425">
        <v>10</v>
      </c>
      <c r="U425">
        <v>10</v>
      </c>
      <c r="V425">
        <v>40</v>
      </c>
      <c r="W425">
        <v>50</v>
      </c>
      <c r="X425">
        <v>90</v>
      </c>
      <c r="Y425">
        <v>110</v>
      </c>
      <c r="Z425">
        <v>140</v>
      </c>
      <c r="AA425">
        <v>170</v>
      </c>
      <c r="AB425">
        <v>90</v>
      </c>
      <c r="AC425">
        <v>30</v>
      </c>
      <c r="AD425">
        <v>20</v>
      </c>
      <c r="AE425">
        <v>20</v>
      </c>
      <c r="AF425">
        <v>10</v>
      </c>
      <c r="AG425">
        <v>10</v>
      </c>
      <c r="AH425">
        <v>10</v>
      </c>
      <c r="AI425">
        <v>10</v>
      </c>
      <c r="AJ425">
        <v>10</v>
      </c>
      <c r="AK425">
        <v>10</v>
      </c>
      <c r="AL425">
        <v>10</v>
      </c>
      <c r="AM425">
        <v>0</v>
      </c>
      <c r="AN425">
        <v>10</v>
      </c>
      <c r="AO425">
        <v>10</v>
      </c>
      <c r="AP425">
        <v>10</v>
      </c>
      <c r="AQ425">
        <v>10</v>
      </c>
      <c r="AR425">
        <v>0</v>
      </c>
      <c r="AS425">
        <v>0</v>
      </c>
      <c r="AT425">
        <v>10</v>
      </c>
      <c r="AU425">
        <v>0</v>
      </c>
      <c r="AV425">
        <v>0</v>
      </c>
      <c r="AW425">
        <v>0</v>
      </c>
      <c r="AX425">
        <v>0</v>
      </c>
      <c r="AY425">
        <v>10</v>
      </c>
      <c r="AZ425">
        <v>10</v>
      </c>
      <c r="BA425">
        <v>10</v>
      </c>
      <c r="BB425">
        <v>10</v>
      </c>
      <c r="BC425">
        <v>10</v>
      </c>
      <c r="BD425">
        <v>10</v>
      </c>
      <c r="BE425">
        <v>0</v>
      </c>
      <c r="BF425">
        <v>0</v>
      </c>
      <c r="BG425">
        <v>10</v>
      </c>
      <c r="BH425">
        <v>10</v>
      </c>
      <c r="BI425" s="9">
        <f>AVERAGE(keyword_stats[[#This Row],[Searches: Apr 2015]:[Searches: Mar 2016]])</f>
        <v>17.5</v>
      </c>
      <c r="BJ425" s="9">
        <f>AVERAGE(keyword_stats[[#This Row],[Searches: Apr 2016]:[Searches: Mar 2017]])</f>
        <v>52.5</v>
      </c>
      <c r="BK425" s="9">
        <f>AVERAGE(keyword_stats[[#This Row],[Searches: Apr 2017]:[Searches: Mar 2018]])</f>
        <v>5.833333333333333</v>
      </c>
      <c r="BL425" s="9">
        <f>AVERAGE(keyword_stats[[#This Row],[Searches: Apr 2018]:[Searches: Mar 2019]])</f>
        <v>6.666666666666667</v>
      </c>
      <c r="BM425" s="9">
        <f>SUM(keyword_stats[[#This Row],[Searches: Apr 2018]:[Searches: Mar 2019]])</f>
        <v>80</v>
      </c>
      <c r="BN425" s="9">
        <f>keyword_stats[[#This Row],[R1]]-keyword_stats[[#This Row],[R4]]</f>
        <v>-10.833333333333332</v>
      </c>
      <c r="BO425" s="9" t="str">
        <f>INDEX('keyword-forecasts'!G:K,MATCH(keyword_stats[[#This Row],[Keyword]],'keyword-forecasts'!K:K,0),1)</f>
        <v>Kostiumy</v>
      </c>
    </row>
    <row r="426" spans="1:67" x14ac:dyDescent="0.25">
      <c r="A426" t="s">
        <v>535</v>
      </c>
      <c r="B426" t="s">
        <v>15</v>
      </c>
      <c r="D426" s="8">
        <v>2900</v>
      </c>
      <c r="E426" t="s">
        <v>17</v>
      </c>
      <c r="F426">
        <v>100</v>
      </c>
      <c r="G426">
        <v>0.13</v>
      </c>
      <c r="H426">
        <v>0.49</v>
      </c>
      <c r="M426">
        <v>2900</v>
      </c>
      <c r="N426">
        <v>2400</v>
      </c>
      <c r="O426">
        <v>1600</v>
      </c>
      <c r="P426">
        <v>720</v>
      </c>
      <c r="Q426">
        <v>880</v>
      </c>
      <c r="R426">
        <v>1000</v>
      </c>
      <c r="S426">
        <v>1300</v>
      </c>
      <c r="T426">
        <v>1300</v>
      </c>
      <c r="U426">
        <v>1000</v>
      </c>
      <c r="V426">
        <v>1600</v>
      </c>
      <c r="W426">
        <v>1900</v>
      </c>
      <c r="X426">
        <v>2400</v>
      </c>
      <c r="Y426">
        <v>2400</v>
      </c>
      <c r="Z426">
        <v>2400</v>
      </c>
      <c r="AA426">
        <v>1900</v>
      </c>
      <c r="AB426">
        <v>1600</v>
      </c>
      <c r="AC426">
        <v>1300</v>
      </c>
      <c r="AD426">
        <v>1300</v>
      </c>
      <c r="AE426">
        <v>1900</v>
      </c>
      <c r="AF426">
        <v>1900</v>
      </c>
      <c r="AG426">
        <v>1600</v>
      </c>
      <c r="AH426">
        <v>1900</v>
      </c>
      <c r="AI426">
        <v>1900</v>
      </c>
      <c r="AJ426">
        <v>3600</v>
      </c>
      <c r="AK426">
        <v>5400</v>
      </c>
      <c r="AL426">
        <v>3600</v>
      </c>
      <c r="AM426">
        <v>1300</v>
      </c>
      <c r="AN426">
        <v>1300</v>
      </c>
      <c r="AO426">
        <v>1300</v>
      </c>
      <c r="AP426">
        <v>1600</v>
      </c>
      <c r="AQ426">
        <v>1300</v>
      </c>
      <c r="AR426">
        <v>1600</v>
      </c>
      <c r="AS426">
        <v>1300</v>
      </c>
      <c r="AT426">
        <v>2400</v>
      </c>
      <c r="AU426">
        <v>2900</v>
      </c>
      <c r="AV426">
        <v>3600</v>
      </c>
      <c r="AW426">
        <v>5400</v>
      </c>
      <c r="AX426">
        <v>3600</v>
      </c>
      <c r="AY426">
        <v>2400</v>
      </c>
      <c r="AZ426">
        <v>1900</v>
      </c>
      <c r="BA426">
        <v>1600</v>
      </c>
      <c r="BB426">
        <v>2400</v>
      </c>
      <c r="BC426">
        <v>1900</v>
      </c>
      <c r="BD426">
        <v>2400</v>
      </c>
      <c r="BE426">
        <v>1600</v>
      </c>
      <c r="BF426">
        <v>2400</v>
      </c>
      <c r="BG426">
        <v>2900</v>
      </c>
      <c r="BH426">
        <v>4400</v>
      </c>
      <c r="BI426" s="9">
        <f>AVERAGE(keyword_stats[[#This Row],[Searches: Apr 2015]:[Searches: Mar 2016]])</f>
        <v>1583.3333333333333</v>
      </c>
      <c r="BJ426" s="9">
        <f>AVERAGE(keyword_stats[[#This Row],[Searches: Apr 2016]:[Searches: Mar 2017]])</f>
        <v>1975</v>
      </c>
      <c r="BK426" s="9">
        <f>AVERAGE(keyword_stats[[#This Row],[Searches: Apr 2017]:[Searches: Mar 2018]])</f>
        <v>2300</v>
      </c>
      <c r="BL426" s="9">
        <f>AVERAGE(keyword_stats[[#This Row],[Searches: Apr 2018]:[Searches: Mar 2019]])</f>
        <v>2741.6666666666665</v>
      </c>
      <c r="BM426" s="9">
        <f>SUM(keyword_stats[[#This Row],[Searches: Apr 2018]:[Searches: Mar 2019]])</f>
        <v>32900</v>
      </c>
      <c r="BN426" s="9">
        <f>keyword_stats[[#This Row],[R1]]-keyword_stats[[#This Row],[R4]]</f>
        <v>1158.3333333333333</v>
      </c>
      <c r="BO426" s="9" t="str">
        <f>INDEX('keyword-forecasts'!G:K,MATCH(keyword_stats[[#This Row],[Keyword]],'keyword-forecasts'!K:K,0),1)</f>
        <v>Kostiumy Damskie</v>
      </c>
    </row>
    <row r="427" spans="1:67" x14ac:dyDescent="0.25">
      <c r="A427" t="s">
        <v>536</v>
      </c>
      <c r="B427" t="s">
        <v>15</v>
      </c>
      <c r="D427" s="8">
        <v>30</v>
      </c>
      <c r="E427" t="s">
        <v>17</v>
      </c>
      <c r="F427">
        <v>100</v>
      </c>
      <c r="G427">
        <v>0.31</v>
      </c>
      <c r="H427">
        <v>1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10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50</v>
      </c>
      <c r="AB427">
        <v>20</v>
      </c>
      <c r="AC427">
        <v>10</v>
      </c>
      <c r="AD427">
        <v>10</v>
      </c>
      <c r="AE427">
        <v>10</v>
      </c>
      <c r="AF427">
        <v>10</v>
      </c>
      <c r="AG427">
        <v>0</v>
      </c>
      <c r="AH427">
        <v>0</v>
      </c>
      <c r="AI427">
        <v>10</v>
      </c>
      <c r="AJ427">
        <v>10</v>
      </c>
      <c r="AK427">
        <v>10</v>
      </c>
      <c r="AL427">
        <v>10</v>
      </c>
      <c r="AM427">
        <v>10</v>
      </c>
      <c r="AN427">
        <v>20</v>
      </c>
      <c r="AO427">
        <v>10</v>
      </c>
      <c r="AP427">
        <v>10</v>
      </c>
      <c r="AQ427">
        <v>0</v>
      </c>
      <c r="AR427">
        <v>10</v>
      </c>
      <c r="AS427">
        <v>10</v>
      </c>
      <c r="AT427">
        <v>10</v>
      </c>
      <c r="AU427">
        <v>10</v>
      </c>
      <c r="AV427">
        <v>10</v>
      </c>
      <c r="AW427">
        <v>10</v>
      </c>
      <c r="AX427">
        <v>40</v>
      </c>
      <c r="AY427">
        <v>110</v>
      </c>
      <c r="AZ427">
        <v>30</v>
      </c>
      <c r="BA427">
        <v>20</v>
      </c>
      <c r="BB427">
        <v>10</v>
      </c>
      <c r="BC427">
        <v>10</v>
      </c>
      <c r="BD427">
        <v>10</v>
      </c>
      <c r="BE427">
        <v>10</v>
      </c>
      <c r="BF427">
        <v>20</v>
      </c>
      <c r="BG427">
        <v>20</v>
      </c>
      <c r="BH427">
        <v>70</v>
      </c>
      <c r="BI427" s="9">
        <f>AVERAGE(keyword_stats[[#This Row],[Searches: Apr 2015]:[Searches: Mar 2016]])</f>
        <v>0.83333333333333337</v>
      </c>
      <c r="BJ427" s="9">
        <f>AVERAGE(keyword_stats[[#This Row],[Searches: Apr 2016]:[Searches: Mar 2017]])</f>
        <v>10.833333333333334</v>
      </c>
      <c r="BK427" s="9">
        <f>AVERAGE(keyword_stats[[#This Row],[Searches: Apr 2017]:[Searches: Mar 2018]])</f>
        <v>10</v>
      </c>
      <c r="BL427" s="9">
        <f>AVERAGE(keyword_stats[[#This Row],[Searches: Apr 2018]:[Searches: Mar 2019]])</f>
        <v>30</v>
      </c>
      <c r="BM427" s="9">
        <f>SUM(keyword_stats[[#This Row],[Searches: Apr 2018]:[Searches: Mar 2019]])</f>
        <v>360</v>
      </c>
      <c r="BN427" s="9">
        <f>keyword_stats[[#This Row],[R1]]-keyword_stats[[#This Row],[R4]]</f>
        <v>29.166666666666668</v>
      </c>
      <c r="BO427" s="9" t="str">
        <f>INDEX('keyword-forecasts'!G:K,MATCH(keyword_stats[[#This Row],[Keyword]],'keyword-forecasts'!K:K,0),1)</f>
        <v>Kostiumy Damskie</v>
      </c>
    </row>
    <row r="428" spans="1:67" x14ac:dyDescent="0.25">
      <c r="A428" t="s">
        <v>537</v>
      </c>
      <c r="B428" t="s">
        <v>15</v>
      </c>
      <c r="D428" s="8">
        <v>40</v>
      </c>
      <c r="E428" t="s">
        <v>17</v>
      </c>
      <c r="F428">
        <v>100</v>
      </c>
      <c r="G428">
        <v>0.35</v>
      </c>
      <c r="H428">
        <v>1.35</v>
      </c>
      <c r="M428">
        <v>10</v>
      </c>
      <c r="N428">
        <v>30</v>
      </c>
      <c r="O428">
        <v>70</v>
      </c>
      <c r="P428">
        <v>50</v>
      </c>
      <c r="Q428">
        <v>20</v>
      </c>
      <c r="R428">
        <v>10</v>
      </c>
      <c r="S428">
        <v>10</v>
      </c>
      <c r="T428">
        <v>0</v>
      </c>
      <c r="U428">
        <v>10</v>
      </c>
      <c r="V428">
        <v>10</v>
      </c>
      <c r="W428">
        <v>10</v>
      </c>
      <c r="X428">
        <v>10</v>
      </c>
      <c r="Y428">
        <v>10</v>
      </c>
      <c r="Z428">
        <v>50</v>
      </c>
      <c r="AA428">
        <v>50</v>
      </c>
      <c r="AB428">
        <v>30</v>
      </c>
      <c r="AC428">
        <v>20</v>
      </c>
      <c r="AD428">
        <v>20</v>
      </c>
      <c r="AE428">
        <v>10</v>
      </c>
      <c r="AF428">
        <v>10</v>
      </c>
      <c r="AG428">
        <v>10</v>
      </c>
      <c r="AH428">
        <v>10</v>
      </c>
      <c r="AI428">
        <v>10</v>
      </c>
      <c r="AJ428">
        <v>40</v>
      </c>
      <c r="AK428">
        <v>30</v>
      </c>
      <c r="AL428">
        <v>40</v>
      </c>
      <c r="AM428">
        <v>50</v>
      </c>
      <c r="AN428">
        <v>50</v>
      </c>
      <c r="AO428">
        <v>30</v>
      </c>
      <c r="AP428">
        <v>10</v>
      </c>
      <c r="AQ428">
        <v>10</v>
      </c>
      <c r="AR428">
        <v>10</v>
      </c>
      <c r="AS428">
        <v>10</v>
      </c>
      <c r="AT428">
        <v>10</v>
      </c>
      <c r="AU428">
        <v>10</v>
      </c>
      <c r="AV428">
        <v>30</v>
      </c>
      <c r="AW428">
        <v>30</v>
      </c>
      <c r="AX428">
        <v>70</v>
      </c>
      <c r="AY428">
        <v>110</v>
      </c>
      <c r="AZ428">
        <v>90</v>
      </c>
      <c r="BA428">
        <v>50</v>
      </c>
      <c r="BB428">
        <v>10</v>
      </c>
      <c r="BC428">
        <v>10</v>
      </c>
      <c r="BD428">
        <v>10</v>
      </c>
      <c r="BE428">
        <v>10</v>
      </c>
      <c r="BF428">
        <v>10</v>
      </c>
      <c r="BG428">
        <v>20</v>
      </c>
      <c r="BH428">
        <v>20</v>
      </c>
      <c r="BI428" s="9">
        <f>AVERAGE(keyword_stats[[#This Row],[Searches: Apr 2015]:[Searches: Mar 2016]])</f>
        <v>20</v>
      </c>
      <c r="BJ428" s="9">
        <f>AVERAGE(keyword_stats[[#This Row],[Searches: Apr 2016]:[Searches: Mar 2017]])</f>
        <v>22.5</v>
      </c>
      <c r="BK428" s="9">
        <f>AVERAGE(keyword_stats[[#This Row],[Searches: Apr 2017]:[Searches: Mar 2018]])</f>
        <v>24.166666666666668</v>
      </c>
      <c r="BL428" s="9">
        <f>AVERAGE(keyword_stats[[#This Row],[Searches: Apr 2018]:[Searches: Mar 2019]])</f>
        <v>36.666666666666664</v>
      </c>
      <c r="BM428" s="9">
        <f>SUM(keyword_stats[[#This Row],[Searches: Apr 2018]:[Searches: Mar 2019]])</f>
        <v>440</v>
      </c>
      <c r="BN428" s="9">
        <f>keyword_stats[[#This Row],[R1]]-keyword_stats[[#This Row],[R4]]</f>
        <v>16.666666666666664</v>
      </c>
      <c r="BO428" s="9" t="str">
        <f>INDEX('keyword-forecasts'!G:K,MATCH(keyword_stats[[#This Row],[Keyword]],'keyword-forecasts'!K:K,0),1)</f>
        <v>Kostiumy</v>
      </c>
    </row>
    <row r="429" spans="1:67" x14ac:dyDescent="0.25">
      <c r="A429" t="s">
        <v>538</v>
      </c>
      <c r="B429" t="s">
        <v>15</v>
      </c>
      <c r="D429" s="8">
        <v>20</v>
      </c>
      <c r="E429" t="s">
        <v>17</v>
      </c>
      <c r="F429">
        <v>100</v>
      </c>
      <c r="G429">
        <v>0.41</v>
      </c>
      <c r="H429">
        <v>1.44</v>
      </c>
      <c r="M429">
        <v>10</v>
      </c>
      <c r="N429">
        <v>20</v>
      </c>
      <c r="O429">
        <v>30</v>
      </c>
      <c r="P429">
        <v>30</v>
      </c>
      <c r="Q429">
        <v>20</v>
      </c>
      <c r="R429">
        <v>10</v>
      </c>
      <c r="S429">
        <v>0</v>
      </c>
      <c r="T429">
        <v>10</v>
      </c>
      <c r="U429">
        <v>10</v>
      </c>
      <c r="V429">
        <v>10</v>
      </c>
      <c r="W429">
        <v>20</v>
      </c>
      <c r="X429">
        <v>20</v>
      </c>
      <c r="Y429">
        <v>30</v>
      </c>
      <c r="Z429">
        <v>20</v>
      </c>
      <c r="AA429">
        <v>20</v>
      </c>
      <c r="AB429">
        <v>10</v>
      </c>
      <c r="AC429">
        <v>10</v>
      </c>
      <c r="AD429">
        <v>10</v>
      </c>
      <c r="AE429">
        <v>0</v>
      </c>
      <c r="AF429">
        <v>10</v>
      </c>
      <c r="AG429">
        <v>10</v>
      </c>
      <c r="AH429">
        <v>20</v>
      </c>
      <c r="AI429">
        <v>20</v>
      </c>
      <c r="AJ429">
        <v>40</v>
      </c>
      <c r="AK429">
        <v>50</v>
      </c>
      <c r="AL429">
        <v>40</v>
      </c>
      <c r="AM429">
        <v>90</v>
      </c>
      <c r="AN429">
        <v>20</v>
      </c>
      <c r="AO429">
        <v>10</v>
      </c>
      <c r="AP429">
        <v>0</v>
      </c>
      <c r="AQ429">
        <v>0</v>
      </c>
      <c r="AR429">
        <v>0</v>
      </c>
      <c r="AS429">
        <v>10</v>
      </c>
      <c r="AT429">
        <v>10</v>
      </c>
      <c r="AU429">
        <v>10</v>
      </c>
      <c r="AV429">
        <v>10</v>
      </c>
      <c r="AW429">
        <v>20</v>
      </c>
      <c r="AX429">
        <v>50</v>
      </c>
      <c r="AY429">
        <v>110</v>
      </c>
      <c r="AZ429">
        <v>10</v>
      </c>
      <c r="BA429">
        <v>10</v>
      </c>
      <c r="BB429">
        <v>10</v>
      </c>
      <c r="BC429">
        <v>0</v>
      </c>
      <c r="BD429">
        <v>0</v>
      </c>
      <c r="BE429">
        <v>10</v>
      </c>
      <c r="BF429">
        <v>20</v>
      </c>
      <c r="BG429">
        <v>40</v>
      </c>
      <c r="BH429">
        <v>40</v>
      </c>
      <c r="BI429" s="9">
        <f>AVERAGE(keyword_stats[[#This Row],[Searches: Apr 2015]:[Searches: Mar 2016]])</f>
        <v>15.833333333333334</v>
      </c>
      <c r="BJ429" s="9">
        <f>AVERAGE(keyword_stats[[#This Row],[Searches: Apr 2016]:[Searches: Mar 2017]])</f>
        <v>16.666666666666668</v>
      </c>
      <c r="BK429" s="9">
        <f>AVERAGE(keyword_stats[[#This Row],[Searches: Apr 2017]:[Searches: Mar 2018]])</f>
        <v>20.833333333333332</v>
      </c>
      <c r="BL429" s="9">
        <f>AVERAGE(keyword_stats[[#This Row],[Searches: Apr 2018]:[Searches: Mar 2019]])</f>
        <v>26.666666666666668</v>
      </c>
      <c r="BM429" s="9">
        <f>SUM(keyword_stats[[#This Row],[Searches: Apr 2018]:[Searches: Mar 2019]])</f>
        <v>320</v>
      </c>
      <c r="BN429" s="9">
        <f>keyword_stats[[#This Row],[R1]]-keyword_stats[[#This Row],[R4]]</f>
        <v>10.833333333333334</v>
      </c>
      <c r="BO429" s="9" t="str">
        <f>INDEX('keyword-forecasts'!G:K,MATCH(keyword_stats[[#This Row],[Keyword]],'keyword-forecasts'!K:K,0),1)</f>
        <v>Kąpielowe Dwuczęściowe</v>
      </c>
    </row>
    <row r="430" spans="1:67" x14ac:dyDescent="0.25">
      <c r="A430" t="s">
        <v>539</v>
      </c>
      <c r="B430" t="s">
        <v>15</v>
      </c>
      <c r="D430" s="8">
        <v>170</v>
      </c>
      <c r="E430" t="s">
        <v>17</v>
      </c>
      <c r="F430">
        <v>99</v>
      </c>
      <c r="G430">
        <v>0.13</v>
      </c>
      <c r="H430">
        <v>0.53</v>
      </c>
      <c r="M430">
        <v>390</v>
      </c>
      <c r="N430">
        <v>320</v>
      </c>
      <c r="O430">
        <v>260</v>
      </c>
      <c r="P430">
        <v>390</v>
      </c>
      <c r="Q430">
        <v>170</v>
      </c>
      <c r="R430">
        <v>50</v>
      </c>
      <c r="S430">
        <v>20</v>
      </c>
      <c r="T430">
        <v>10</v>
      </c>
      <c r="U430">
        <v>20</v>
      </c>
      <c r="V430">
        <v>50</v>
      </c>
      <c r="W430">
        <v>40</v>
      </c>
      <c r="X430">
        <v>50</v>
      </c>
      <c r="Y430">
        <v>110</v>
      </c>
      <c r="Z430">
        <v>170</v>
      </c>
      <c r="AA430">
        <v>320</v>
      </c>
      <c r="AB430">
        <v>260</v>
      </c>
      <c r="AC430">
        <v>110</v>
      </c>
      <c r="AD430">
        <v>40</v>
      </c>
      <c r="AE430">
        <v>20</v>
      </c>
      <c r="AF430">
        <v>20</v>
      </c>
      <c r="AG430">
        <v>10</v>
      </c>
      <c r="AH430">
        <v>40</v>
      </c>
      <c r="AI430">
        <v>50</v>
      </c>
      <c r="AJ430">
        <v>90</v>
      </c>
      <c r="AK430">
        <v>110</v>
      </c>
      <c r="AL430">
        <v>170</v>
      </c>
      <c r="AM430">
        <v>390</v>
      </c>
      <c r="AN430">
        <v>320</v>
      </c>
      <c r="AO430">
        <v>170</v>
      </c>
      <c r="AP430">
        <v>30</v>
      </c>
      <c r="AQ430">
        <v>20</v>
      </c>
      <c r="AR430">
        <v>30</v>
      </c>
      <c r="AS430">
        <v>50</v>
      </c>
      <c r="AT430">
        <v>90</v>
      </c>
      <c r="AU430">
        <v>110</v>
      </c>
      <c r="AV430">
        <v>110</v>
      </c>
      <c r="AW430">
        <v>210</v>
      </c>
      <c r="AX430">
        <v>320</v>
      </c>
      <c r="AY430">
        <v>480</v>
      </c>
      <c r="AZ430">
        <v>390</v>
      </c>
      <c r="BA430">
        <v>260</v>
      </c>
      <c r="BB430">
        <v>70</v>
      </c>
      <c r="BC430">
        <v>50</v>
      </c>
      <c r="BD430">
        <v>70</v>
      </c>
      <c r="BE430">
        <v>90</v>
      </c>
      <c r="BF430">
        <v>140</v>
      </c>
      <c r="BG430">
        <v>110</v>
      </c>
      <c r="BH430">
        <v>110</v>
      </c>
      <c r="BI430" s="9">
        <f>AVERAGE(keyword_stats[[#This Row],[Searches: Apr 2015]:[Searches: Mar 2016]])</f>
        <v>147.5</v>
      </c>
      <c r="BJ430" s="9">
        <f>AVERAGE(keyword_stats[[#This Row],[Searches: Apr 2016]:[Searches: Mar 2017]])</f>
        <v>103.33333333333333</v>
      </c>
      <c r="BK430" s="9">
        <f>AVERAGE(keyword_stats[[#This Row],[Searches: Apr 2017]:[Searches: Mar 2018]])</f>
        <v>133.33333333333334</v>
      </c>
      <c r="BL430" s="9">
        <f>AVERAGE(keyword_stats[[#This Row],[Searches: Apr 2018]:[Searches: Mar 2019]])</f>
        <v>191.66666666666666</v>
      </c>
      <c r="BM430" s="9">
        <f>SUM(keyword_stats[[#This Row],[Searches: Apr 2018]:[Searches: Mar 2019]])</f>
        <v>2300</v>
      </c>
      <c r="BN430" s="9">
        <f>keyword_stats[[#This Row],[R1]]-keyword_stats[[#This Row],[R4]]</f>
        <v>44.166666666666657</v>
      </c>
      <c r="BO430" s="9" t="str">
        <f>INDEX('keyword-forecasts'!G:K,MATCH(keyword_stats[[#This Row],[Keyword]],'keyword-forecasts'!K:K,0),1)</f>
        <v>Feba</v>
      </c>
    </row>
    <row r="431" spans="1:67" x14ac:dyDescent="0.25">
      <c r="A431" t="s">
        <v>540</v>
      </c>
      <c r="B431" t="s">
        <v>15</v>
      </c>
      <c r="D431" s="8">
        <v>10</v>
      </c>
      <c r="E431" t="s">
        <v>17</v>
      </c>
      <c r="F431">
        <v>100</v>
      </c>
      <c r="G431">
        <v>0.84</v>
      </c>
      <c r="H431">
        <v>1.95</v>
      </c>
      <c r="M431">
        <v>40</v>
      </c>
      <c r="N431">
        <v>20</v>
      </c>
      <c r="O431">
        <v>40</v>
      </c>
      <c r="P431">
        <v>20</v>
      </c>
      <c r="Q431">
        <v>10</v>
      </c>
      <c r="R431">
        <v>20</v>
      </c>
      <c r="S431">
        <v>20</v>
      </c>
      <c r="T431">
        <v>10</v>
      </c>
      <c r="U431">
        <v>0</v>
      </c>
      <c r="V431">
        <v>20</v>
      </c>
      <c r="W431">
        <v>20</v>
      </c>
      <c r="X431">
        <v>30</v>
      </c>
      <c r="Y431">
        <v>40</v>
      </c>
      <c r="Z431">
        <v>50</v>
      </c>
      <c r="AA431">
        <v>140</v>
      </c>
      <c r="AB431">
        <v>70</v>
      </c>
      <c r="AC431">
        <v>20</v>
      </c>
      <c r="AD431">
        <v>10</v>
      </c>
      <c r="AE431">
        <v>10</v>
      </c>
      <c r="AF431">
        <v>10</v>
      </c>
      <c r="AG431">
        <v>10</v>
      </c>
      <c r="AH431">
        <v>10</v>
      </c>
      <c r="AI431">
        <v>30</v>
      </c>
      <c r="AJ431">
        <v>40</v>
      </c>
      <c r="AK431">
        <v>10</v>
      </c>
      <c r="AL431">
        <v>10</v>
      </c>
      <c r="AM431">
        <v>20</v>
      </c>
      <c r="AN431">
        <v>10</v>
      </c>
      <c r="AO431">
        <v>10</v>
      </c>
      <c r="AP431">
        <v>0</v>
      </c>
      <c r="AQ431">
        <v>0</v>
      </c>
      <c r="AR431">
        <v>10</v>
      </c>
      <c r="AS431">
        <v>0</v>
      </c>
      <c r="AT431">
        <v>10</v>
      </c>
      <c r="AU431">
        <v>10</v>
      </c>
      <c r="AV431">
        <v>10</v>
      </c>
      <c r="AW431">
        <v>10</v>
      </c>
      <c r="AX431">
        <v>10</v>
      </c>
      <c r="AY431">
        <v>10</v>
      </c>
      <c r="AZ431">
        <v>10</v>
      </c>
      <c r="BA431">
        <v>30</v>
      </c>
      <c r="BB431">
        <v>10</v>
      </c>
      <c r="BC431">
        <v>10</v>
      </c>
      <c r="BD431">
        <v>10</v>
      </c>
      <c r="BE431">
        <v>10</v>
      </c>
      <c r="BF431">
        <v>10</v>
      </c>
      <c r="BG431">
        <v>10</v>
      </c>
      <c r="BH431">
        <v>30</v>
      </c>
      <c r="BI431" s="9">
        <f>AVERAGE(keyword_stats[[#This Row],[Searches: Apr 2015]:[Searches: Mar 2016]])</f>
        <v>20.833333333333332</v>
      </c>
      <c r="BJ431" s="9">
        <f>AVERAGE(keyword_stats[[#This Row],[Searches: Apr 2016]:[Searches: Mar 2017]])</f>
        <v>36.666666666666664</v>
      </c>
      <c r="BK431" s="9">
        <f>AVERAGE(keyword_stats[[#This Row],[Searches: Apr 2017]:[Searches: Mar 2018]])</f>
        <v>8.3333333333333339</v>
      </c>
      <c r="BL431" s="9">
        <f>AVERAGE(keyword_stats[[#This Row],[Searches: Apr 2018]:[Searches: Mar 2019]])</f>
        <v>13.333333333333334</v>
      </c>
      <c r="BM431" s="9">
        <f>SUM(keyword_stats[[#This Row],[Searches: Apr 2018]:[Searches: Mar 2019]])</f>
        <v>160</v>
      </c>
      <c r="BN431" s="9">
        <f>keyword_stats[[#This Row],[R1]]-keyword_stats[[#This Row],[R4]]</f>
        <v>-7.4999999999999982</v>
      </c>
      <c r="BO431" s="9" t="str">
        <f>INDEX('keyword-forecasts'!G:K,MATCH(keyword_stats[[#This Row],[Keyword]],'keyword-forecasts'!K:K,0),1)</f>
        <v>Kostiumy Jednoczęściowe</v>
      </c>
    </row>
    <row r="432" spans="1:67" x14ac:dyDescent="0.25">
      <c r="A432" t="s">
        <v>541</v>
      </c>
      <c r="B432" t="s">
        <v>15</v>
      </c>
      <c r="D432" s="8">
        <v>10</v>
      </c>
      <c r="E432" t="s">
        <v>17</v>
      </c>
      <c r="F432">
        <v>100</v>
      </c>
      <c r="M432">
        <v>10</v>
      </c>
      <c r="N432">
        <v>10</v>
      </c>
      <c r="O432">
        <v>10</v>
      </c>
      <c r="P432">
        <v>10</v>
      </c>
      <c r="Q432">
        <v>10</v>
      </c>
      <c r="R432">
        <v>0</v>
      </c>
      <c r="S432">
        <v>0</v>
      </c>
      <c r="T432">
        <v>0</v>
      </c>
      <c r="U432">
        <v>10</v>
      </c>
      <c r="V432">
        <v>10</v>
      </c>
      <c r="W432">
        <v>10</v>
      </c>
      <c r="X432">
        <v>10</v>
      </c>
      <c r="Y432">
        <v>0</v>
      </c>
      <c r="Z432">
        <v>10</v>
      </c>
      <c r="AA432">
        <v>10</v>
      </c>
      <c r="AB432">
        <v>10</v>
      </c>
      <c r="AC432">
        <v>10</v>
      </c>
      <c r="AD432">
        <v>0</v>
      </c>
      <c r="AE432">
        <v>0</v>
      </c>
      <c r="AF432">
        <v>10</v>
      </c>
      <c r="AG432">
        <v>0</v>
      </c>
      <c r="AH432">
        <v>10</v>
      </c>
      <c r="AI432">
        <v>10</v>
      </c>
      <c r="AJ432">
        <v>10</v>
      </c>
      <c r="AK432">
        <v>10</v>
      </c>
      <c r="AL432">
        <v>10</v>
      </c>
      <c r="AM432">
        <v>10</v>
      </c>
      <c r="AN432">
        <v>10</v>
      </c>
      <c r="AO432">
        <v>10</v>
      </c>
      <c r="AP432">
        <v>10</v>
      </c>
      <c r="AQ432">
        <v>0</v>
      </c>
      <c r="AR432">
        <v>0</v>
      </c>
      <c r="AS432">
        <v>10</v>
      </c>
      <c r="AT432">
        <v>10</v>
      </c>
      <c r="AU432">
        <v>10</v>
      </c>
      <c r="AV432">
        <v>10</v>
      </c>
      <c r="AW432">
        <v>10</v>
      </c>
      <c r="AX432">
        <v>10</v>
      </c>
      <c r="AY432">
        <v>10</v>
      </c>
      <c r="AZ432">
        <v>20</v>
      </c>
      <c r="BA432">
        <v>20</v>
      </c>
      <c r="BB432">
        <v>10</v>
      </c>
      <c r="BC432">
        <v>10</v>
      </c>
      <c r="BD432">
        <v>0</v>
      </c>
      <c r="BE432">
        <v>0</v>
      </c>
      <c r="BF432">
        <v>10</v>
      </c>
      <c r="BG432">
        <v>10</v>
      </c>
      <c r="BH432">
        <v>10</v>
      </c>
      <c r="BI432" s="9">
        <f>AVERAGE(keyword_stats[[#This Row],[Searches: Apr 2015]:[Searches: Mar 2016]])</f>
        <v>7.5</v>
      </c>
      <c r="BJ432" s="9">
        <f>AVERAGE(keyword_stats[[#This Row],[Searches: Apr 2016]:[Searches: Mar 2017]])</f>
        <v>6.666666666666667</v>
      </c>
      <c r="BK432" s="9">
        <f>AVERAGE(keyword_stats[[#This Row],[Searches: Apr 2017]:[Searches: Mar 2018]])</f>
        <v>8.3333333333333339</v>
      </c>
      <c r="BL432" s="9">
        <f>AVERAGE(keyword_stats[[#This Row],[Searches: Apr 2018]:[Searches: Mar 2019]])</f>
        <v>10</v>
      </c>
      <c r="BM432" s="9">
        <f>SUM(keyword_stats[[#This Row],[Searches: Apr 2018]:[Searches: Mar 2019]])</f>
        <v>120</v>
      </c>
      <c r="BN432" s="9">
        <f>keyword_stats[[#This Row],[R1]]-keyword_stats[[#This Row],[R4]]</f>
        <v>2.5</v>
      </c>
      <c r="BO432" s="9" t="str">
        <f>INDEX('keyword-forecasts'!G:K,MATCH(keyword_stats[[#This Row],[Keyword]],'keyword-forecasts'!K:K,0),1)</f>
        <v>Kostiumy Plażowe</v>
      </c>
    </row>
    <row r="433" spans="1:67" x14ac:dyDescent="0.25">
      <c r="A433" t="s">
        <v>542</v>
      </c>
      <c r="B433" t="s">
        <v>15</v>
      </c>
      <c r="D433" s="8">
        <v>20</v>
      </c>
      <c r="E433" t="s">
        <v>17</v>
      </c>
      <c r="F433">
        <v>100</v>
      </c>
      <c r="G433">
        <v>0.33</v>
      </c>
      <c r="H433">
        <v>0.82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20</v>
      </c>
      <c r="AH433">
        <v>30</v>
      </c>
      <c r="AI433">
        <v>10</v>
      </c>
      <c r="AJ433">
        <v>10</v>
      </c>
      <c r="AK433">
        <v>10</v>
      </c>
      <c r="AL433">
        <v>10</v>
      </c>
      <c r="AM433">
        <v>10</v>
      </c>
      <c r="AN433">
        <v>20</v>
      </c>
      <c r="AO433">
        <v>40</v>
      </c>
      <c r="AP433">
        <v>10</v>
      </c>
      <c r="AQ433">
        <v>10</v>
      </c>
      <c r="AR433">
        <v>10</v>
      </c>
      <c r="AS433">
        <v>10</v>
      </c>
      <c r="AT433">
        <v>10</v>
      </c>
      <c r="AU433">
        <v>10</v>
      </c>
      <c r="AV433">
        <v>20</v>
      </c>
      <c r="AW433">
        <v>10</v>
      </c>
      <c r="AX433">
        <v>10</v>
      </c>
      <c r="AY433">
        <v>10</v>
      </c>
      <c r="AZ433">
        <v>20</v>
      </c>
      <c r="BA433">
        <v>50</v>
      </c>
      <c r="BB433">
        <v>20</v>
      </c>
      <c r="BC433">
        <v>20</v>
      </c>
      <c r="BD433">
        <v>20</v>
      </c>
      <c r="BE433">
        <v>10</v>
      </c>
      <c r="BF433">
        <v>10</v>
      </c>
      <c r="BG433">
        <v>40</v>
      </c>
      <c r="BH433">
        <v>10</v>
      </c>
      <c r="BI433" s="9">
        <f>AVERAGE(keyword_stats[[#This Row],[Searches: Apr 2015]:[Searches: Mar 2016]])</f>
        <v>0</v>
      </c>
      <c r="BJ433" s="9">
        <f>AVERAGE(keyword_stats[[#This Row],[Searches: Apr 2016]:[Searches: Mar 2017]])</f>
        <v>5.833333333333333</v>
      </c>
      <c r="BK433" s="9">
        <f>AVERAGE(keyword_stats[[#This Row],[Searches: Apr 2017]:[Searches: Mar 2018]])</f>
        <v>14.166666666666666</v>
      </c>
      <c r="BL433" s="9">
        <f>AVERAGE(keyword_stats[[#This Row],[Searches: Apr 2018]:[Searches: Mar 2019]])</f>
        <v>19.166666666666668</v>
      </c>
      <c r="BM433" s="9">
        <f>SUM(keyword_stats[[#This Row],[Searches: Apr 2018]:[Searches: Mar 2019]])</f>
        <v>230</v>
      </c>
      <c r="BN433" s="9">
        <f>keyword_stats[[#This Row],[R1]]-keyword_stats[[#This Row],[R4]]</f>
        <v>19.166666666666668</v>
      </c>
      <c r="BO433" s="9" t="str">
        <f>INDEX('keyword-forecasts'!G:K,MATCH(keyword_stats[[#This Row],[Keyword]],'keyword-forecasts'!K:K,0),1)</f>
        <v>Kostiumy Jednoczęściowe</v>
      </c>
    </row>
    <row r="434" spans="1:67" x14ac:dyDescent="0.25">
      <c r="A434" t="s">
        <v>543</v>
      </c>
      <c r="B434" t="s">
        <v>15</v>
      </c>
      <c r="D434" s="8">
        <v>40</v>
      </c>
      <c r="E434" t="s">
        <v>17</v>
      </c>
      <c r="F434">
        <v>100</v>
      </c>
      <c r="G434">
        <v>0.28999999999999998</v>
      </c>
      <c r="H434">
        <v>0.82</v>
      </c>
      <c r="M434">
        <v>10</v>
      </c>
      <c r="N434">
        <v>30</v>
      </c>
      <c r="O434">
        <v>50</v>
      </c>
      <c r="P434">
        <v>70</v>
      </c>
      <c r="Q434">
        <v>40</v>
      </c>
      <c r="R434">
        <v>10</v>
      </c>
      <c r="S434">
        <v>10</v>
      </c>
      <c r="T434">
        <v>10</v>
      </c>
      <c r="U434">
        <v>10</v>
      </c>
      <c r="V434">
        <v>30</v>
      </c>
      <c r="W434">
        <v>30</v>
      </c>
      <c r="X434">
        <v>20</v>
      </c>
      <c r="Y434">
        <v>20</v>
      </c>
      <c r="Z434">
        <v>40</v>
      </c>
      <c r="AA434">
        <v>70</v>
      </c>
      <c r="AB434">
        <v>70</v>
      </c>
      <c r="AC434">
        <v>40</v>
      </c>
      <c r="AD434">
        <v>10</v>
      </c>
      <c r="AE434">
        <v>10</v>
      </c>
      <c r="AF434">
        <v>10</v>
      </c>
      <c r="AG434">
        <v>10</v>
      </c>
      <c r="AH434">
        <v>30</v>
      </c>
      <c r="AI434">
        <v>20</v>
      </c>
      <c r="AJ434">
        <v>20</v>
      </c>
      <c r="AK434">
        <v>10</v>
      </c>
      <c r="AL434">
        <v>40</v>
      </c>
      <c r="AM434">
        <v>90</v>
      </c>
      <c r="AN434">
        <v>90</v>
      </c>
      <c r="AO434">
        <v>40</v>
      </c>
      <c r="AP434">
        <v>30</v>
      </c>
      <c r="AQ434">
        <v>10</v>
      </c>
      <c r="AR434">
        <v>20</v>
      </c>
      <c r="AS434">
        <v>20</v>
      </c>
      <c r="AT434">
        <v>40</v>
      </c>
      <c r="AU434">
        <v>10</v>
      </c>
      <c r="AV434">
        <v>10</v>
      </c>
      <c r="AW434">
        <v>30</v>
      </c>
      <c r="AX434">
        <v>50</v>
      </c>
      <c r="AY434">
        <v>90</v>
      </c>
      <c r="AZ434">
        <v>140</v>
      </c>
      <c r="BA434">
        <v>70</v>
      </c>
      <c r="BB434">
        <v>20</v>
      </c>
      <c r="BC434">
        <v>10</v>
      </c>
      <c r="BD434">
        <v>10</v>
      </c>
      <c r="BE434">
        <v>10</v>
      </c>
      <c r="BF434">
        <v>20</v>
      </c>
      <c r="BG434">
        <v>30</v>
      </c>
      <c r="BH434">
        <v>10</v>
      </c>
      <c r="BI434" s="9">
        <f>AVERAGE(keyword_stats[[#This Row],[Searches: Apr 2015]:[Searches: Mar 2016]])</f>
        <v>26.666666666666668</v>
      </c>
      <c r="BJ434" s="9">
        <f>AVERAGE(keyword_stats[[#This Row],[Searches: Apr 2016]:[Searches: Mar 2017]])</f>
        <v>29.166666666666668</v>
      </c>
      <c r="BK434" s="9">
        <f>AVERAGE(keyword_stats[[#This Row],[Searches: Apr 2017]:[Searches: Mar 2018]])</f>
        <v>34.166666666666664</v>
      </c>
      <c r="BL434" s="9">
        <f>AVERAGE(keyword_stats[[#This Row],[Searches: Apr 2018]:[Searches: Mar 2019]])</f>
        <v>40.833333333333336</v>
      </c>
      <c r="BM434" s="9">
        <f>SUM(keyword_stats[[#This Row],[Searches: Apr 2018]:[Searches: Mar 2019]])</f>
        <v>490</v>
      </c>
      <c r="BN434" s="9">
        <f>keyword_stats[[#This Row],[R1]]-keyword_stats[[#This Row],[R4]]</f>
        <v>14.166666666666668</v>
      </c>
      <c r="BO434" s="9" t="str">
        <f>INDEX('keyword-forecasts'!G:K,MATCH(keyword_stats[[#This Row],[Keyword]],'keyword-forecasts'!K:K,0),1)</f>
        <v>Kostiumy Kąpielowe</v>
      </c>
    </row>
    <row r="435" spans="1:67" x14ac:dyDescent="0.25">
      <c r="A435" t="s">
        <v>544</v>
      </c>
      <c r="B435" t="s">
        <v>15</v>
      </c>
      <c r="D435" s="8">
        <v>10</v>
      </c>
      <c r="E435" t="s">
        <v>17</v>
      </c>
      <c r="F435">
        <v>100</v>
      </c>
      <c r="M435">
        <v>10</v>
      </c>
      <c r="N435">
        <v>10</v>
      </c>
      <c r="O435">
        <v>10</v>
      </c>
      <c r="P435">
        <v>10</v>
      </c>
      <c r="Q435">
        <v>10</v>
      </c>
      <c r="R435">
        <v>10</v>
      </c>
      <c r="S435">
        <v>10</v>
      </c>
      <c r="T435">
        <v>10</v>
      </c>
      <c r="U435">
        <v>10</v>
      </c>
      <c r="V435">
        <v>10</v>
      </c>
      <c r="W435">
        <v>10</v>
      </c>
      <c r="X435">
        <v>10</v>
      </c>
      <c r="Y435">
        <v>10</v>
      </c>
      <c r="Z435">
        <v>10</v>
      </c>
      <c r="AA435">
        <v>10</v>
      </c>
      <c r="AB435">
        <v>10</v>
      </c>
      <c r="AC435">
        <v>10</v>
      </c>
      <c r="AD435">
        <v>10</v>
      </c>
      <c r="AE435">
        <v>0</v>
      </c>
      <c r="AF435">
        <v>10</v>
      </c>
      <c r="AG435">
        <v>0</v>
      </c>
      <c r="AH435">
        <v>10</v>
      </c>
      <c r="AI435">
        <v>0</v>
      </c>
      <c r="AJ435">
        <v>0</v>
      </c>
      <c r="AK435">
        <v>10</v>
      </c>
      <c r="AL435">
        <v>10</v>
      </c>
      <c r="AM435">
        <v>10</v>
      </c>
      <c r="AN435">
        <v>10</v>
      </c>
      <c r="AO435">
        <v>10</v>
      </c>
      <c r="AP435">
        <v>10</v>
      </c>
      <c r="AQ435">
        <v>0</v>
      </c>
      <c r="AR435">
        <v>10</v>
      </c>
      <c r="AS435">
        <v>10</v>
      </c>
      <c r="AT435">
        <v>10</v>
      </c>
      <c r="AU435">
        <v>10</v>
      </c>
      <c r="AV435">
        <v>10</v>
      </c>
      <c r="AW435">
        <v>0</v>
      </c>
      <c r="AX435">
        <v>10</v>
      </c>
      <c r="AY435">
        <v>10</v>
      </c>
      <c r="AZ435">
        <v>10</v>
      </c>
      <c r="BA435">
        <v>10</v>
      </c>
      <c r="BB435">
        <v>10</v>
      </c>
      <c r="BC435">
        <v>0</v>
      </c>
      <c r="BD435">
        <v>0</v>
      </c>
      <c r="BE435">
        <v>0</v>
      </c>
      <c r="BF435">
        <v>10</v>
      </c>
      <c r="BG435">
        <v>10</v>
      </c>
      <c r="BH435">
        <v>10</v>
      </c>
      <c r="BI435" s="9">
        <f>AVERAGE(keyword_stats[[#This Row],[Searches: Apr 2015]:[Searches: Mar 2016]])</f>
        <v>10</v>
      </c>
      <c r="BJ435" s="9">
        <f>AVERAGE(keyword_stats[[#This Row],[Searches: Apr 2016]:[Searches: Mar 2017]])</f>
        <v>6.666666666666667</v>
      </c>
      <c r="BK435" s="9">
        <f>AVERAGE(keyword_stats[[#This Row],[Searches: Apr 2017]:[Searches: Mar 2018]])</f>
        <v>9.1666666666666661</v>
      </c>
      <c r="BL435" s="9">
        <f>AVERAGE(keyword_stats[[#This Row],[Searches: Apr 2018]:[Searches: Mar 2019]])</f>
        <v>6.666666666666667</v>
      </c>
      <c r="BM435" s="9">
        <f>SUM(keyword_stats[[#This Row],[Searches: Apr 2018]:[Searches: Mar 2019]])</f>
        <v>80</v>
      </c>
      <c r="BN435" s="9">
        <f>keyword_stats[[#This Row],[R1]]-keyword_stats[[#This Row],[R4]]</f>
        <v>-3.333333333333333</v>
      </c>
      <c r="BO435" s="9" t="str">
        <f>INDEX('keyword-forecasts'!G:K,MATCH(keyword_stats[[#This Row],[Keyword]],'keyword-forecasts'!K:K,0),1)</f>
        <v>Szortami</v>
      </c>
    </row>
    <row r="436" spans="1:67" x14ac:dyDescent="0.25">
      <c r="A436" t="s">
        <v>545</v>
      </c>
      <c r="B436" t="s">
        <v>15</v>
      </c>
      <c r="D436" s="8">
        <v>14800</v>
      </c>
      <c r="E436" t="s">
        <v>17</v>
      </c>
      <c r="F436">
        <v>100</v>
      </c>
      <c r="G436">
        <v>0.47</v>
      </c>
      <c r="H436">
        <v>1.52</v>
      </c>
      <c r="M436">
        <v>14800</v>
      </c>
      <c r="N436">
        <v>18100</v>
      </c>
      <c r="O436">
        <v>27100</v>
      </c>
      <c r="P436">
        <v>27100</v>
      </c>
      <c r="Q436">
        <v>14800</v>
      </c>
      <c r="R436">
        <v>3600</v>
      </c>
      <c r="S436">
        <v>3600</v>
      </c>
      <c r="T436">
        <v>3600</v>
      </c>
      <c r="U436">
        <v>2900</v>
      </c>
      <c r="V436">
        <v>8100</v>
      </c>
      <c r="W436">
        <v>9900</v>
      </c>
      <c r="X436">
        <v>6600</v>
      </c>
      <c r="Y436">
        <v>9900</v>
      </c>
      <c r="Z436">
        <v>18100</v>
      </c>
      <c r="AA436">
        <v>33100</v>
      </c>
      <c r="AB436">
        <v>18100</v>
      </c>
      <c r="AC436">
        <v>9900</v>
      </c>
      <c r="AD436">
        <v>5400</v>
      </c>
      <c r="AE436">
        <v>4400</v>
      </c>
      <c r="AF436">
        <v>5400</v>
      </c>
      <c r="AG436">
        <v>4400</v>
      </c>
      <c r="AH436">
        <v>9900</v>
      </c>
      <c r="AI436">
        <v>9900</v>
      </c>
      <c r="AJ436">
        <v>9900</v>
      </c>
      <c r="AK436">
        <v>9900</v>
      </c>
      <c r="AL436">
        <v>12100</v>
      </c>
      <c r="AM436">
        <v>33100</v>
      </c>
      <c r="AN436">
        <v>33100</v>
      </c>
      <c r="AO436">
        <v>14800</v>
      </c>
      <c r="AP436">
        <v>3600</v>
      </c>
      <c r="AQ436">
        <v>2900</v>
      </c>
      <c r="AR436">
        <v>4400</v>
      </c>
      <c r="AS436">
        <v>4400</v>
      </c>
      <c r="AT436">
        <v>12100</v>
      </c>
      <c r="AU436">
        <v>8100</v>
      </c>
      <c r="AV436">
        <v>8100</v>
      </c>
      <c r="AW436">
        <v>9900</v>
      </c>
      <c r="AX436">
        <v>22200</v>
      </c>
      <c r="AY436">
        <v>33100</v>
      </c>
      <c r="AZ436">
        <v>27100</v>
      </c>
      <c r="BA436">
        <v>14800</v>
      </c>
      <c r="BB436">
        <v>5400</v>
      </c>
      <c r="BC436">
        <v>3600</v>
      </c>
      <c r="BD436">
        <v>3600</v>
      </c>
      <c r="BE436">
        <v>4400</v>
      </c>
      <c r="BF436">
        <v>9900</v>
      </c>
      <c r="BG436">
        <v>12100</v>
      </c>
      <c r="BH436">
        <v>12100</v>
      </c>
      <c r="BI436" s="9">
        <f>AVERAGE(keyword_stats[[#This Row],[Searches: Apr 2015]:[Searches: Mar 2016]])</f>
        <v>11683.333333333334</v>
      </c>
      <c r="BJ436" s="9">
        <f>AVERAGE(keyword_stats[[#This Row],[Searches: Apr 2016]:[Searches: Mar 2017]])</f>
        <v>11533.333333333334</v>
      </c>
      <c r="BK436" s="9">
        <f>AVERAGE(keyword_stats[[#This Row],[Searches: Apr 2017]:[Searches: Mar 2018]])</f>
        <v>12216.666666666666</v>
      </c>
      <c r="BL436" s="9">
        <f>AVERAGE(keyword_stats[[#This Row],[Searches: Apr 2018]:[Searches: Mar 2019]])</f>
        <v>13183.333333333334</v>
      </c>
      <c r="BM436" s="9">
        <f>SUM(keyword_stats[[#This Row],[Searches: Apr 2018]:[Searches: Mar 2019]])</f>
        <v>158200</v>
      </c>
      <c r="BN436" s="9">
        <f>keyword_stats[[#This Row],[R1]]-keyword_stats[[#This Row],[R4]]</f>
        <v>1500</v>
      </c>
      <c r="BO436" s="9" t="str">
        <f>INDEX('keyword-forecasts'!G:K,MATCH(keyword_stats[[#This Row],[Keyword]],'keyword-forecasts'!K:K,0),1)</f>
        <v>Kostiumy Kąpielowe</v>
      </c>
    </row>
    <row r="437" spans="1:67" x14ac:dyDescent="0.25">
      <c r="A437" t="s">
        <v>546</v>
      </c>
      <c r="B437" t="s">
        <v>15</v>
      </c>
      <c r="D437" s="8">
        <v>10</v>
      </c>
      <c r="E437" t="s">
        <v>17</v>
      </c>
      <c r="F437">
        <v>100</v>
      </c>
      <c r="M437">
        <v>10</v>
      </c>
      <c r="N437">
        <v>10</v>
      </c>
      <c r="O437">
        <v>10</v>
      </c>
      <c r="P437">
        <v>10</v>
      </c>
      <c r="Q437">
        <v>10</v>
      </c>
      <c r="R437">
        <v>10</v>
      </c>
      <c r="S437">
        <v>10</v>
      </c>
      <c r="T437">
        <v>10</v>
      </c>
      <c r="U437">
        <v>10</v>
      </c>
      <c r="V437">
        <v>10</v>
      </c>
      <c r="W437">
        <v>10</v>
      </c>
      <c r="X437">
        <v>10</v>
      </c>
      <c r="Y437">
        <v>10</v>
      </c>
      <c r="Z437">
        <v>10</v>
      </c>
      <c r="AA437">
        <v>10</v>
      </c>
      <c r="AB437">
        <v>10</v>
      </c>
      <c r="AC437">
        <v>10</v>
      </c>
      <c r="AD437">
        <v>10</v>
      </c>
      <c r="AE437">
        <v>10</v>
      </c>
      <c r="AF437">
        <v>10</v>
      </c>
      <c r="AG437">
        <v>10</v>
      </c>
      <c r="AH437">
        <v>10</v>
      </c>
      <c r="AI437">
        <v>10</v>
      </c>
      <c r="AJ437">
        <v>10</v>
      </c>
      <c r="AK437">
        <v>10</v>
      </c>
      <c r="AL437">
        <v>10</v>
      </c>
      <c r="AM437">
        <v>10</v>
      </c>
      <c r="AN437">
        <v>20</v>
      </c>
      <c r="AO437">
        <v>10</v>
      </c>
      <c r="AP437">
        <v>10</v>
      </c>
      <c r="AQ437">
        <v>10</v>
      </c>
      <c r="AR437">
        <v>10</v>
      </c>
      <c r="AS437">
        <v>10</v>
      </c>
      <c r="AT437">
        <v>10</v>
      </c>
      <c r="AU437">
        <v>10</v>
      </c>
      <c r="AV437">
        <v>10</v>
      </c>
      <c r="AW437">
        <v>10</v>
      </c>
      <c r="AX437">
        <v>20</v>
      </c>
      <c r="AY437">
        <v>20</v>
      </c>
      <c r="AZ437">
        <v>20</v>
      </c>
      <c r="BA437">
        <v>10</v>
      </c>
      <c r="BB437">
        <v>10</v>
      </c>
      <c r="BC437">
        <v>0</v>
      </c>
      <c r="BD437">
        <v>10</v>
      </c>
      <c r="BE437">
        <v>0</v>
      </c>
      <c r="BF437">
        <v>10</v>
      </c>
      <c r="BG437">
        <v>10</v>
      </c>
      <c r="BH437">
        <v>10</v>
      </c>
      <c r="BI437" s="9">
        <f>AVERAGE(keyword_stats[[#This Row],[Searches: Apr 2015]:[Searches: Mar 2016]])</f>
        <v>10</v>
      </c>
      <c r="BJ437" s="9">
        <f>AVERAGE(keyword_stats[[#This Row],[Searches: Apr 2016]:[Searches: Mar 2017]])</f>
        <v>10</v>
      </c>
      <c r="BK437" s="9">
        <f>AVERAGE(keyword_stats[[#This Row],[Searches: Apr 2017]:[Searches: Mar 2018]])</f>
        <v>10.833333333333334</v>
      </c>
      <c r="BL437" s="9">
        <f>AVERAGE(keyword_stats[[#This Row],[Searches: Apr 2018]:[Searches: Mar 2019]])</f>
        <v>10.833333333333334</v>
      </c>
      <c r="BM437" s="9">
        <f>SUM(keyword_stats[[#This Row],[Searches: Apr 2018]:[Searches: Mar 2019]])</f>
        <v>130</v>
      </c>
      <c r="BN437" s="9">
        <f>keyword_stats[[#This Row],[R1]]-keyword_stats[[#This Row],[R4]]</f>
        <v>0.83333333333333393</v>
      </c>
      <c r="BO437" s="9" t="str">
        <f>INDEX('keyword-forecasts'!G:K,MATCH(keyword_stats[[#This Row],[Keyword]],'keyword-forecasts'!K:K,0),1)</f>
        <v>Kostiumy Kąpielowe</v>
      </c>
    </row>
    <row r="438" spans="1:67" x14ac:dyDescent="0.25">
      <c r="A438" t="s">
        <v>547</v>
      </c>
      <c r="B438" t="s">
        <v>15</v>
      </c>
      <c r="D438" s="8">
        <v>20</v>
      </c>
      <c r="E438" t="s">
        <v>17</v>
      </c>
      <c r="F438">
        <v>100</v>
      </c>
      <c r="G438">
        <v>0.32</v>
      </c>
      <c r="H438">
        <v>1.27</v>
      </c>
      <c r="M438">
        <v>10</v>
      </c>
      <c r="N438">
        <v>20</v>
      </c>
      <c r="O438">
        <v>20</v>
      </c>
      <c r="P438">
        <v>20</v>
      </c>
      <c r="Q438">
        <v>10</v>
      </c>
      <c r="R438">
        <v>10</v>
      </c>
      <c r="S438">
        <v>10</v>
      </c>
      <c r="T438">
        <v>10</v>
      </c>
      <c r="U438">
        <v>10</v>
      </c>
      <c r="V438">
        <v>10</v>
      </c>
      <c r="W438">
        <v>10</v>
      </c>
      <c r="X438">
        <v>10</v>
      </c>
      <c r="Y438">
        <v>30</v>
      </c>
      <c r="Z438">
        <v>20</v>
      </c>
      <c r="AA438">
        <v>40</v>
      </c>
      <c r="AB438">
        <v>30</v>
      </c>
      <c r="AC438">
        <v>10</v>
      </c>
      <c r="AD438">
        <v>10</v>
      </c>
      <c r="AE438">
        <v>10</v>
      </c>
      <c r="AF438">
        <v>10</v>
      </c>
      <c r="AG438">
        <v>10</v>
      </c>
      <c r="AH438">
        <v>10</v>
      </c>
      <c r="AI438">
        <v>10</v>
      </c>
      <c r="AJ438">
        <v>10</v>
      </c>
      <c r="AK438">
        <v>10</v>
      </c>
      <c r="AL438">
        <v>20</v>
      </c>
      <c r="AM438">
        <v>50</v>
      </c>
      <c r="AN438">
        <v>50</v>
      </c>
      <c r="AO438">
        <v>10</v>
      </c>
      <c r="AP438">
        <v>10</v>
      </c>
      <c r="AQ438">
        <v>10</v>
      </c>
      <c r="AR438">
        <v>10</v>
      </c>
      <c r="AS438">
        <v>10</v>
      </c>
      <c r="AT438">
        <v>10</v>
      </c>
      <c r="AU438">
        <v>10</v>
      </c>
      <c r="AV438">
        <v>20</v>
      </c>
      <c r="AW438">
        <v>10</v>
      </c>
      <c r="AX438">
        <v>40</v>
      </c>
      <c r="AY438">
        <v>70</v>
      </c>
      <c r="AZ438">
        <v>70</v>
      </c>
      <c r="BA438">
        <v>40</v>
      </c>
      <c r="BB438">
        <v>10</v>
      </c>
      <c r="BC438">
        <v>20</v>
      </c>
      <c r="BD438">
        <v>10</v>
      </c>
      <c r="BE438">
        <v>10</v>
      </c>
      <c r="BF438">
        <v>10</v>
      </c>
      <c r="BG438">
        <v>10</v>
      </c>
      <c r="BH438">
        <v>10</v>
      </c>
      <c r="BI438" s="9">
        <f>AVERAGE(keyword_stats[[#This Row],[Searches: Apr 2015]:[Searches: Mar 2016]])</f>
        <v>12.5</v>
      </c>
      <c r="BJ438" s="9">
        <f>AVERAGE(keyword_stats[[#This Row],[Searches: Apr 2016]:[Searches: Mar 2017]])</f>
        <v>16.666666666666668</v>
      </c>
      <c r="BK438" s="9">
        <f>AVERAGE(keyword_stats[[#This Row],[Searches: Apr 2017]:[Searches: Mar 2018]])</f>
        <v>18.333333333333332</v>
      </c>
      <c r="BL438" s="9">
        <f>AVERAGE(keyword_stats[[#This Row],[Searches: Apr 2018]:[Searches: Mar 2019]])</f>
        <v>25.833333333333332</v>
      </c>
      <c r="BM438" s="9">
        <f>SUM(keyword_stats[[#This Row],[Searches: Apr 2018]:[Searches: Mar 2019]])</f>
        <v>310</v>
      </c>
      <c r="BN438" s="9">
        <f>keyword_stats[[#This Row],[R1]]-keyword_stats[[#This Row],[R4]]</f>
        <v>13.333333333333332</v>
      </c>
      <c r="BO438" s="9" t="str">
        <f>INDEX('keyword-forecasts'!G:K,MATCH(keyword_stats[[#This Row],[Keyword]],'keyword-forecasts'!K:K,0),1)</f>
        <v>2 Częściowe</v>
      </c>
    </row>
    <row r="439" spans="1:67" x14ac:dyDescent="0.25">
      <c r="A439" t="s">
        <v>548</v>
      </c>
      <c r="B439" t="s">
        <v>15</v>
      </c>
      <c r="D439" s="8">
        <v>20</v>
      </c>
      <c r="E439" t="s">
        <v>18</v>
      </c>
      <c r="F439">
        <v>0</v>
      </c>
      <c r="M439">
        <v>2900</v>
      </c>
      <c r="N439">
        <v>5400</v>
      </c>
      <c r="O439">
        <v>3600</v>
      </c>
      <c r="P439">
        <v>1900</v>
      </c>
      <c r="Q439">
        <v>1300</v>
      </c>
      <c r="R439">
        <v>720</v>
      </c>
      <c r="S439">
        <v>390</v>
      </c>
      <c r="T439">
        <v>140</v>
      </c>
      <c r="U439">
        <v>110</v>
      </c>
      <c r="V439">
        <v>110</v>
      </c>
      <c r="W439">
        <v>90</v>
      </c>
      <c r="X439">
        <v>110</v>
      </c>
      <c r="Y439">
        <v>140</v>
      </c>
      <c r="Z439">
        <v>50</v>
      </c>
      <c r="AA439">
        <v>70</v>
      </c>
      <c r="AB439">
        <v>50</v>
      </c>
      <c r="AC439">
        <v>50</v>
      </c>
      <c r="AD439">
        <v>40</v>
      </c>
      <c r="AE439">
        <v>40</v>
      </c>
      <c r="AF439">
        <v>40</v>
      </c>
      <c r="AG439">
        <v>30</v>
      </c>
      <c r="AH439">
        <v>30</v>
      </c>
      <c r="AI439">
        <v>30</v>
      </c>
      <c r="AJ439">
        <v>40</v>
      </c>
      <c r="AK439">
        <v>40</v>
      </c>
      <c r="AL439">
        <v>40</v>
      </c>
      <c r="AM439">
        <v>40</v>
      </c>
      <c r="AN439">
        <v>30</v>
      </c>
      <c r="AO439">
        <v>20</v>
      </c>
      <c r="AP439">
        <v>10</v>
      </c>
      <c r="AQ439">
        <v>10</v>
      </c>
      <c r="AR439">
        <v>10</v>
      </c>
      <c r="AS439">
        <v>10</v>
      </c>
      <c r="AT439">
        <v>10</v>
      </c>
      <c r="AU439">
        <v>10</v>
      </c>
      <c r="AV439">
        <v>10</v>
      </c>
      <c r="AW439">
        <v>10</v>
      </c>
      <c r="AX439">
        <v>10</v>
      </c>
      <c r="AY439">
        <v>10</v>
      </c>
      <c r="AZ439">
        <v>30</v>
      </c>
      <c r="BA439">
        <v>10</v>
      </c>
      <c r="BB439">
        <v>10</v>
      </c>
      <c r="BC439">
        <v>30</v>
      </c>
      <c r="BD439">
        <v>40</v>
      </c>
      <c r="BE439">
        <v>50</v>
      </c>
      <c r="BF439">
        <v>40</v>
      </c>
      <c r="BG439">
        <v>30</v>
      </c>
      <c r="BH439">
        <v>10</v>
      </c>
      <c r="BI439" s="9">
        <f>AVERAGE(keyword_stats[[#This Row],[Searches: Apr 2015]:[Searches: Mar 2016]])</f>
        <v>1397.5</v>
      </c>
      <c r="BJ439" s="9">
        <f>AVERAGE(keyword_stats[[#This Row],[Searches: Apr 2016]:[Searches: Mar 2017]])</f>
        <v>50.833333333333336</v>
      </c>
      <c r="BK439" s="9">
        <f>AVERAGE(keyword_stats[[#This Row],[Searches: Apr 2017]:[Searches: Mar 2018]])</f>
        <v>20</v>
      </c>
      <c r="BL439" s="9">
        <f>AVERAGE(keyword_stats[[#This Row],[Searches: Apr 2018]:[Searches: Mar 2019]])</f>
        <v>23.333333333333332</v>
      </c>
      <c r="BM439" s="9">
        <f>SUM(keyword_stats[[#This Row],[Searches: Apr 2018]:[Searches: Mar 2019]])</f>
        <v>280</v>
      </c>
      <c r="BN439" s="9">
        <f>keyword_stats[[#This Row],[R1]]-keyword_stats[[#This Row],[R4]]</f>
        <v>-1374.1666666666667</v>
      </c>
      <c r="BO439" s="9" t="str">
        <f>INDEX('keyword-forecasts'!G:K,MATCH(keyword_stats[[#This Row],[Keyword]],'keyword-forecasts'!K:K,0),1)</f>
        <v>Kąpielowe 2015</v>
      </c>
    </row>
    <row r="440" spans="1:67" x14ac:dyDescent="0.25">
      <c r="A440" t="s">
        <v>549</v>
      </c>
      <c r="B440" t="s">
        <v>15</v>
      </c>
      <c r="D440" s="8">
        <v>10</v>
      </c>
      <c r="E440" t="s">
        <v>18</v>
      </c>
      <c r="F440">
        <v>0</v>
      </c>
      <c r="M440">
        <v>10</v>
      </c>
      <c r="N440">
        <v>10</v>
      </c>
      <c r="O440">
        <v>10</v>
      </c>
      <c r="P440">
        <v>10</v>
      </c>
      <c r="Q440">
        <v>10</v>
      </c>
      <c r="R440">
        <v>10</v>
      </c>
      <c r="S440">
        <v>10</v>
      </c>
      <c r="T440">
        <v>20</v>
      </c>
      <c r="U440">
        <v>50</v>
      </c>
      <c r="V440">
        <v>390</v>
      </c>
      <c r="W440">
        <v>880</v>
      </c>
      <c r="X440">
        <v>1000</v>
      </c>
      <c r="Y440">
        <v>1600</v>
      </c>
      <c r="Z440">
        <v>1900</v>
      </c>
      <c r="AA440">
        <v>2900</v>
      </c>
      <c r="AB440">
        <v>9900</v>
      </c>
      <c r="AC440">
        <v>1900</v>
      </c>
      <c r="AD440">
        <v>390</v>
      </c>
      <c r="AE440">
        <v>260</v>
      </c>
      <c r="AF440">
        <v>320</v>
      </c>
      <c r="AG440">
        <v>210</v>
      </c>
      <c r="AH440">
        <v>110</v>
      </c>
      <c r="AI440">
        <v>40</v>
      </c>
      <c r="AJ440">
        <v>70</v>
      </c>
      <c r="AK440">
        <v>50</v>
      </c>
      <c r="AL440">
        <v>40</v>
      </c>
      <c r="AM440">
        <v>20</v>
      </c>
      <c r="AN440">
        <v>30</v>
      </c>
      <c r="AO440">
        <v>10</v>
      </c>
      <c r="AP440">
        <v>20</v>
      </c>
      <c r="AQ440">
        <v>20</v>
      </c>
      <c r="AR440">
        <v>10</v>
      </c>
      <c r="AS440">
        <v>0</v>
      </c>
      <c r="AT440">
        <v>10</v>
      </c>
      <c r="AU440">
        <v>10</v>
      </c>
      <c r="AV440">
        <v>10</v>
      </c>
      <c r="AW440">
        <v>10</v>
      </c>
      <c r="AX440">
        <v>10</v>
      </c>
      <c r="AY440">
        <v>20</v>
      </c>
      <c r="AZ440">
        <v>70</v>
      </c>
      <c r="BA440">
        <v>20</v>
      </c>
      <c r="BB440">
        <v>10</v>
      </c>
      <c r="BC440">
        <v>10</v>
      </c>
      <c r="BD440">
        <v>10</v>
      </c>
      <c r="BE440">
        <v>10</v>
      </c>
      <c r="BF440">
        <v>10</v>
      </c>
      <c r="BG440">
        <v>10</v>
      </c>
      <c r="BH440">
        <v>10</v>
      </c>
      <c r="BI440" s="9">
        <f>AVERAGE(keyword_stats[[#This Row],[Searches: Apr 2015]:[Searches: Mar 2016]])</f>
        <v>200.83333333333334</v>
      </c>
      <c r="BJ440" s="9">
        <f>AVERAGE(keyword_stats[[#This Row],[Searches: Apr 2016]:[Searches: Mar 2017]])</f>
        <v>1633.3333333333333</v>
      </c>
      <c r="BK440" s="9">
        <f>AVERAGE(keyword_stats[[#This Row],[Searches: Apr 2017]:[Searches: Mar 2018]])</f>
        <v>19.166666666666668</v>
      </c>
      <c r="BL440" s="9">
        <f>AVERAGE(keyword_stats[[#This Row],[Searches: Apr 2018]:[Searches: Mar 2019]])</f>
        <v>16.666666666666668</v>
      </c>
      <c r="BM440" s="9">
        <f>SUM(keyword_stats[[#This Row],[Searches: Apr 2018]:[Searches: Mar 2019]])</f>
        <v>200</v>
      </c>
      <c r="BN440" s="9">
        <f>keyword_stats[[#This Row],[R1]]-keyword_stats[[#This Row],[R4]]</f>
        <v>-184.16666666666669</v>
      </c>
      <c r="BO440" s="9" t="str">
        <f>INDEX('keyword-forecasts'!G:K,MATCH(keyword_stats[[#This Row],[Keyword]],'keyword-forecasts'!K:K,0),1)</f>
        <v>Kąpielowe 2016 Kostiumy</v>
      </c>
    </row>
    <row r="441" spans="1:67" x14ac:dyDescent="0.25">
      <c r="A441" t="s">
        <v>550</v>
      </c>
      <c r="B441" t="s">
        <v>15</v>
      </c>
      <c r="D441" s="8">
        <v>20</v>
      </c>
      <c r="E441" t="s">
        <v>18</v>
      </c>
      <c r="F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50</v>
      </c>
      <c r="AD441">
        <v>50</v>
      </c>
      <c r="AE441">
        <v>50</v>
      </c>
      <c r="AF441">
        <v>70</v>
      </c>
      <c r="AG441">
        <v>170</v>
      </c>
      <c r="AH441">
        <v>590</v>
      </c>
      <c r="AI441">
        <v>880</v>
      </c>
      <c r="AJ441">
        <v>2400</v>
      </c>
      <c r="AK441">
        <v>5400</v>
      </c>
      <c r="AL441">
        <v>14800</v>
      </c>
      <c r="AM441">
        <v>12100</v>
      </c>
      <c r="AN441">
        <v>2900</v>
      </c>
      <c r="AO441">
        <v>880</v>
      </c>
      <c r="AP441">
        <v>260</v>
      </c>
      <c r="AQ441">
        <v>260</v>
      </c>
      <c r="AR441">
        <v>70</v>
      </c>
      <c r="AS441">
        <v>30</v>
      </c>
      <c r="AT441">
        <v>30</v>
      </c>
      <c r="AU441">
        <v>10</v>
      </c>
      <c r="AV441">
        <v>10</v>
      </c>
      <c r="AW441">
        <v>10</v>
      </c>
      <c r="AX441">
        <v>10</v>
      </c>
      <c r="AY441">
        <v>30</v>
      </c>
      <c r="AZ441">
        <v>70</v>
      </c>
      <c r="BA441">
        <v>10</v>
      </c>
      <c r="BB441">
        <v>10</v>
      </c>
      <c r="BC441">
        <v>10</v>
      </c>
      <c r="BD441">
        <v>0</v>
      </c>
      <c r="BE441">
        <v>10</v>
      </c>
      <c r="BF441">
        <v>10</v>
      </c>
      <c r="BG441">
        <v>10</v>
      </c>
      <c r="BH441">
        <v>10</v>
      </c>
      <c r="BI441" s="9">
        <f>AVERAGE(keyword_stats[[#This Row],[Searches: Apr 2015]:[Searches: Mar 2016]])</f>
        <v>0</v>
      </c>
      <c r="BJ441" s="9">
        <f>AVERAGE(keyword_stats[[#This Row],[Searches: Apr 2016]:[Searches: Mar 2017]])</f>
        <v>355</v>
      </c>
      <c r="BK441" s="9">
        <f>AVERAGE(keyword_stats[[#This Row],[Searches: Apr 2017]:[Searches: Mar 2018]])</f>
        <v>3062.5</v>
      </c>
      <c r="BL441" s="9">
        <f>AVERAGE(keyword_stats[[#This Row],[Searches: Apr 2018]:[Searches: Mar 2019]])</f>
        <v>15.833333333333334</v>
      </c>
      <c r="BM441" s="9">
        <f>SUM(keyword_stats[[#This Row],[Searches: Apr 2018]:[Searches: Mar 2019]])</f>
        <v>190</v>
      </c>
      <c r="BN441" s="9">
        <f>keyword_stats[[#This Row],[R1]]-keyword_stats[[#This Row],[R4]]</f>
        <v>15.833333333333334</v>
      </c>
      <c r="BO441" s="9" t="str">
        <f>INDEX('keyword-forecasts'!G:K,MATCH(keyword_stats[[#This Row],[Keyword]],'keyword-forecasts'!K:K,0),1)</f>
        <v>Kostiumy Kąpielowe</v>
      </c>
    </row>
    <row r="442" spans="1:67" x14ac:dyDescent="0.25">
      <c r="A442" t="s">
        <v>551</v>
      </c>
      <c r="B442" t="s">
        <v>15</v>
      </c>
      <c r="D442" s="8">
        <v>10</v>
      </c>
      <c r="E442" t="s">
        <v>17</v>
      </c>
      <c r="F442">
        <v>100</v>
      </c>
      <c r="M442">
        <v>10</v>
      </c>
      <c r="N442">
        <v>10</v>
      </c>
      <c r="O442">
        <v>10</v>
      </c>
      <c r="P442">
        <v>10</v>
      </c>
      <c r="Q442">
        <v>10</v>
      </c>
      <c r="R442">
        <v>10</v>
      </c>
      <c r="S442">
        <v>0</v>
      </c>
      <c r="T442">
        <v>10</v>
      </c>
      <c r="U442">
        <v>0</v>
      </c>
      <c r="V442">
        <v>10</v>
      </c>
      <c r="W442">
        <v>10</v>
      </c>
      <c r="X442">
        <v>10</v>
      </c>
      <c r="Y442">
        <v>10</v>
      </c>
      <c r="Z442">
        <v>10</v>
      </c>
      <c r="AA442">
        <v>10</v>
      </c>
      <c r="AB442">
        <v>10</v>
      </c>
      <c r="AC442">
        <v>0</v>
      </c>
      <c r="AD442">
        <v>10</v>
      </c>
      <c r="AE442">
        <v>0</v>
      </c>
      <c r="AF442">
        <v>10</v>
      </c>
      <c r="AG442">
        <v>0</v>
      </c>
      <c r="AH442">
        <v>10</v>
      </c>
      <c r="AI442">
        <v>10</v>
      </c>
      <c r="AJ442">
        <v>0</v>
      </c>
      <c r="AK442">
        <v>10</v>
      </c>
      <c r="AL442">
        <v>10</v>
      </c>
      <c r="AM442">
        <v>10</v>
      </c>
      <c r="AN442">
        <v>10</v>
      </c>
      <c r="AO442">
        <v>10</v>
      </c>
      <c r="AP442">
        <v>0</v>
      </c>
      <c r="AQ442">
        <v>10</v>
      </c>
      <c r="AR442">
        <v>0</v>
      </c>
      <c r="AS442">
        <v>10</v>
      </c>
      <c r="AT442">
        <v>10</v>
      </c>
      <c r="AU442">
        <v>10</v>
      </c>
      <c r="AV442">
        <v>10</v>
      </c>
      <c r="AW442">
        <v>10</v>
      </c>
      <c r="AX442">
        <v>10</v>
      </c>
      <c r="AY442">
        <v>10</v>
      </c>
      <c r="AZ442">
        <v>10</v>
      </c>
      <c r="BA442">
        <v>10</v>
      </c>
      <c r="BB442">
        <v>0</v>
      </c>
      <c r="BC442">
        <v>10</v>
      </c>
      <c r="BD442">
        <v>0</v>
      </c>
      <c r="BE442">
        <v>10</v>
      </c>
      <c r="BF442">
        <v>10</v>
      </c>
      <c r="BG442">
        <v>10</v>
      </c>
      <c r="BH442">
        <v>10</v>
      </c>
      <c r="BI442" s="9">
        <f>AVERAGE(keyword_stats[[#This Row],[Searches: Apr 2015]:[Searches: Mar 2016]])</f>
        <v>8.3333333333333339</v>
      </c>
      <c r="BJ442" s="9">
        <f>AVERAGE(keyword_stats[[#This Row],[Searches: Apr 2016]:[Searches: Mar 2017]])</f>
        <v>6.666666666666667</v>
      </c>
      <c r="BK442" s="9">
        <f>AVERAGE(keyword_stats[[#This Row],[Searches: Apr 2017]:[Searches: Mar 2018]])</f>
        <v>8.3333333333333339</v>
      </c>
      <c r="BL442" s="9">
        <f>AVERAGE(keyword_stats[[#This Row],[Searches: Apr 2018]:[Searches: Mar 2019]])</f>
        <v>8.3333333333333339</v>
      </c>
      <c r="BM442" s="9">
        <f>SUM(keyword_stats[[#This Row],[Searches: Apr 2018]:[Searches: Mar 2019]])</f>
        <v>100</v>
      </c>
      <c r="BN442" s="9">
        <f>keyword_stats[[#This Row],[R1]]-keyword_stats[[#This Row],[R4]]</f>
        <v>0</v>
      </c>
      <c r="BO442" s="9" t="str">
        <f>INDEX('keyword-forecasts'!G:K,MATCH(keyword_stats[[#This Row],[Keyword]],'keyword-forecasts'!K:K,0),1)</f>
        <v>Kostiumy Kąpielowe</v>
      </c>
    </row>
    <row r="443" spans="1:67" x14ac:dyDescent="0.25">
      <c r="A443" t="s">
        <v>552</v>
      </c>
      <c r="B443" t="s">
        <v>15</v>
      </c>
      <c r="D443" s="8">
        <v>30</v>
      </c>
      <c r="E443" t="s">
        <v>17</v>
      </c>
      <c r="F443">
        <v>100</v>
      </c>
      <c r="G443">
        <v>0.35</v>
      </c>
      <c r="H443">
        <v>3.98</v>
      </c>
      <c r="M443">
        <v>50</v>
      </c>
      <c r="N443">
        <v>90</v>
      </c>
      <c r="O443">
        <v>170</v>
      </c>
      <c r="P443">
        <v>170</v>
      </c>
      <c r="Q443">
        <v>70</v>
      </c>
      <c r="R443">
        <v>10</v>
      </c>
      <c r="S443">
        <v>10</v>
      </c>
      <c r="T443">
        <v>10</v>
      </c>
      <c r="U443">
        <v>10</v>
      </c>
      <c r="V443">
        <v>30</v>
      </c>
      <c r="W443">
        <v>30</v>
      </c>
      <c r="X443">
        <v>30</v>
      </c>
      <c r="Y443">
        <v>40</v>
      </c>
      <c r="Z443">
        <v>70</v>
      </c>
      <c r="AA443">
        <v>110</v>
      </c>
      <c r="AB443">
        <v>110</v>
      </c>
      <c r="AC443">
        <v>40</v>
      </c>
      <c r="AD443">
        <v>20</v>
      </c>
      <c r="AE443">
        <v>10</v>
      </c>
      <c r="AF443">
        <v>10</v>
      </c>
      <c r="AG443">
        <v>10</v>
      </c>
      <c r="AH443">
        <v>10</v>
      </c>
      <c r="AI443">
        <v>20</v>
      </c>
      <c r="AJ443">
        <v>10</v>
      </c>
      <c r="AK443">
        <v>20</v>
      </c>
      <c r="AL443">
        <v>30</v>
      </c>
      <c r="AM443">
        <v>70</v>
      </c>
      <c r="AN443">
        <v>70</v>
      </c>
      <c r="AO443">
        <v>30</v>
      </c>
      <c r="AP443">
        <v>10</v>
      </c>
      <c r="AQ443">
        <v>0</v>
      </c>
      <c r="AR443">
        <v>10</v>
      </c>
      <c r="AS443">
        <v>10</v>
      </c>
      <c r="AT443">
        <v>10</v>
      </c>
      <c r="AU443">
        <v>10</v>
      </c>
      <c r="AV443">
        <v>10</v>
      </c>
      <c r="AW443">
        <v>10</v>
      </c>
      <c r="AX443">
        <v>50</v>
      </c>
      <c r="AY443">
        <v>50</v>
      </c>
      <c r="AZ443">
        <v>50</v>
      </c>
      <c r="BA443">
        <v>10</v>
      </c>
      <c r="BB443">
        <v>10</v>
      </c>
      <c r="BC443">
        <v>20</v>
      </c>
      <c r="BD443">
        <v>20</v>
      </c>
      <c r="BE443">
        <v>30</v>
      </c>
      <c r="BF443">
        <v>30</v>
      </c>
      <c r="BG443">
        <v>20</v>
      </c>
      <c r="BH443">
        <v>10</v>
      </c>
      <c r="BI443" s="9">
        <f>AVERAGE(keyword_stats[[#This Row],[Searches: Apr 2015]:[Searches: Mar 2016]])</f>
        <v>56.666666666666664</v>
      </c>
      <c r="BJ443" s="9">
        <f>AVERAGE(keyword_stats[[#This Row],[Searches: Apr 2016]:[Searches: Mar 2017]])</f>
        <v>38.333333333333336</v>
      </c>
      <c r="BK443" s="9">
        <f>AVERAGE(keyword_stats[[#This Row],[Searches: Apr 2017]:[Searches: Mar 2018]])</f>
        <v>23.333333333333332</v>
      </c>
      <c r="BL443" s="9">
        <f>AVERAGE(keyword_stats[[#This Row],[Searches: Apr 2018]:[Searches: Mar 2019]])</f>
        <v>25.833333333333332</v>
      </c>
      <c r="BM443" s="9">
        <f>SUM(keyword_stats[[#This Row],[Searches: Apr 2018]:[Searches: Mar 2019]])</f>
        <v>310</v>
      </c>
      <c r="BN443" s="9">
        <f>keyword_stats[[#This Row],[R1]]-keyword_stats[[#This Row],[R4]]</f>
        <v>-30.833333333333332</v>
      </c>
      <c r="BO443" s="9" t="str">
        <f>INDEX('keyword-forecasts'!G:K,MATCH(keyword_stats[[#This Row],[Keyword]],'keyword-forecasts'!K:K,0),1)</f>
        <v>Atlantic</v>
      </c>
    </row>
    <row r="444" spans="1:67" x14ac:dyDescent="0.25">
      <c r="A444" t="s">
        <v>553</v>
      </c>
      <c r="B444" t="s">
        <v>15</v>
      </c>
      <c r="D444" s="8">
        <v>10</v>
      </c>
      <c r="E444" t="s">
        <v>17</v>
      </c>
      <c r="F444">
        <v>96</v>
      </c>
      <c r="M444">
        <v>10</v>
      </c>
      <c r="N444">
        <v>10</v>
      </c>
      <c r="O444">
        <v>30</v>
      </c>
      <c r="P444">
        <v>20</v>
      </c>
      <c r="Q444">
        <v>10</v>
      </c>
      <c r="R444">
        <v>0</v>
      </c>
      <c r="S444">
        <v>0</v>
      </c>
      <c r="T444">
        <v>10</v>
      </c>
      <c r="U444">
        <v>10</v>
      </c>
      <c r="V444">
        <v>10</v>
      </c>
      <c r="W444">
        <v>10</v>
      </c>
      <c r="X444">
        <v>10</v>
      </c>
      <c r="Y444">
        <v>10</v>
      </c>
      <c r="Z444">
        <v>10</v>
      </c>
      <c r="AA444">
        <v>20</v>
      </c>
      <c r="AB444">
        <v>10</v>
      </c>
      <c r="AC444">
        <v>10</v>
      </c>
      <c r="AD444">
        <v>10</v>
      </c>
      <c r="AE444">
        <v>0</v>
      </c>
      <c r="AF444">
        <v>0</v>
      </c>
      <c r="AG444">
        <v>10</v>
      </c>
      <c r="AH444">
        <v>0</v>
      </c>
      <c r="AI444">
        <v>10</v>
      </c>
      <c r="AJ444">
        <v>10</v>
      </c>
      <c r="AK444">
        <v>10</v>
      </c>
      <c r="AL444">
        <v>10</v>
      </c>
      <c r="AM444">
        <v>10</v>
      </c>
      <c r="AN444">
        <v>10</v>
      </c>
      <c r="AO444">
        <v>10</v>
      </c>
      <c r="AP444">
        <v>0</v>
      </c>
      <c r="AQ444">
        <v>10</v>
      </c>
      <c r="AR444">
        <v>0</v>
      </c>
      <c r="AS444">
        <v>0</v>
      </c>
      <c r="AT444">
        <v>0</v>
      </c>
      <c r="AU444">
        <v>10</v>
      </c>
      <c r="AV444">
        <v>10</v>
      </c>
      <c r="AW444">
        <v>10</v>
      </c>
      <c r="AX444">
        <v>10</v>
      </c>
      <c r="AY444">
        <v>10</v>
      </c>
      <c r="AZ444">
        <v>10</v>
      </c>
      <c r="BA444">
        <v>10</v>
      </c>
      <c r="BB444">
        <v>10</v>
      </c>
      <c r="BC444">
        <v>0</v>
      </c>
      <c r="BD444">
        <v>10</v>
      </c>
      <c r="BE444">
        <v>10</v>
      </c>
      <c r="BF444">
        <v>10</v>
      </c>
      <c r="BG444">
        <v>10</v>
      </c>
      <c r="BH444">
        <v>10</v>
      </c>
      <c r="BI444" s="9">
        <f>AVERAGE(keyword_stats[[#This Row],[Searches: Apr 2015]:[Searches: Mar 2016]])</f>
        <v>10.833333333333334</v>
      </c>
      <c r="BJ444" s="9">
        <f>AVERAGE(keyword_stats[[#This Row],[Searches: Apr 2016]:[Searches: Mar 2017]])</f>
        <v>8.3333333333333339</v>
      </c>
      <c r="BK444" s="9">
        <f>AVERAGE(keyword_stats[[#This Row],[Searches: Apr 2017]:[Searches: Mar 2018]])</f>
        <v>6.666666666666667</v>
      </c>
      <c r="BL444" s="9">
        <f>AVERAGE(keyword_stats[[#This Row],[Searches: Apr 2018]:[Searches: Mar 2019]])</f>
        <v>9.1666666666666661</v>
      </c>
      <c r="BM444" s="9">
        <f>SUM(keyword_stats[[#This Row],[Searches: Apr 2018]:[Searches: Mar 2019]])</f>
        <v>110</v>
      </c>
      <c r="BN444" s="9">
        <f>keyword_stats[[#This Row],[R1]]-keyword_stats[[#This Row],[R4]]</f>
        <v>-1.6666666666666679</v>
      </c>
      <c r="BO444" s="9" t="str">
        <f>INDEX('keyword-forecasts'!G:K,MATCH(keyword_stats[[#This Row],[Keyword]],'keyword-forecasts'!K:K,0),1)</f>
        <v>Kostiumy Kąpielowe</v>
      </c>
    </row>
    <row r="445" spans="1:67" x14ac:dyDescent="0.25">
      <c r="A445" t="s">
        <v>554</v>
      </c>
      <c r="B445" t="s">
        <v>15</v>
      </c>
      <c r="D445" s="8">
        <v>20</v>
      </c>
      <c r="E445" t="s">
        <v>17</v>
      </c>
      <c r="F445">
        <v>100</v>
      </c>
      <c r="G445">
        <v>0.36</v>
      </c>
      <c r="H445">
        <v>1.77</v>
      </c>
      <c r="M445">
        <v>10</v>
      </c>
      <c r="N445">
        <v>20</v>
      </c>
      <c r="O445">
        <v>20</v>
      </c>
      <c r="P445">
        <v>30</v>
      </c>
      <c r="Q445">
        <v>20</v>
      </c>
      <c r="R445">
        <v>10</v>
      </c>
      <c r="S445">
        <v>10</v>
      </c>
      <c r="T445">
        <v>0</v>
      </c>
      <c r="U445">
        <v>0</v>
      </c>
      <c r="V445">
        <v>10</v>
      </c>
      <c r="W445">
        <v>10</v>
      </c>
      <c r="X445">
        <v>10</v>
      </c>
      <c r="Y445">
        <v>10</v>
      </c>
      <c r="Z445">
        <v>10</v>
      </c>
      <c r="AA445">
        <v>20</v>
      </c>
      <c r="AB445">
        <v>10</v>
      </c>
      <c r="AC445">
        <v>10</v>
      </c>
      <c r="AD445">
        <v>10</v>
      </c>
      <c r="AE445">
        <v>0</v>
      </c>
      <c r="AF445">
        <v>10</v>
      </c>
      <c r="AG445">
        <v>0</v>
      </c>
      <c r="AH445">
        <v>10</v>
      </c>
      <c r="AI445">
        <v>10</v>
      </c>
      <c r="AJ445">
        <v>10</v>
      </c>
      <c r="AK445">
        <v>0</v>
      </c>
      <c r="AL445">
        <v>10</v>
      </c>
      <c r="AM445">
        <v>20</v>
      </c>
      <c r="AN445">
        <v>20</v>
      </c>
      <c r="AO445">
        <v>10</v>
      </c>
      <c r="AP445">
        <v>10</v>
      </c>
      <c r="AQ445">
        <v>10</v>
      </c>
      <c r="AR445">
        <v>10</v>
      </c>
      <c r="AS445">
        <v>10</v>
      </c>
      <c r="AT445">
        <v>10</v>
      </c>
      <c r="AU445">
        <v>10</v>
      </c>
      <c r="AV445">
        <v>10</v>
      </c>
      <c r="AW445">
        <v>10</v>
      </c>
      <c r="AX445">
        <v>40</v>
      </c>
      <c r="AY445">
        <v>30</v>
      </c>
      <c r="AZ445">
        <v>50</v>
      </c>
      <c r="BA445">
        <v>30</v>
      </c>
      <c r="BB445">
        <v>10</v>
      </c>
      <c r="BC445">
        <v>10</v>
      </c>
      <c r="BD445">
        <v>10</v>
      </c>
      <c r="BE445">
        <v>0</v>
      </c>
      <c r="BF445">
        <v>10</v>
      </c>
      <c r="BG445">
        <v>20</v>
      </c>
      <c r="BH445">
        <v>20</v>
      </c>
      <c r="BI445" s="9">
        <f>AVERAGE(keyword_stats[[#This Row],[Searches: Apr 2015]:[Searches: Mar 2016]])</f>
        <v>12.5</v>
      </c>
      <c r="BJ445" s="9">
        <f>AVERAGE(keyword_stats[[#This Row],[Searches: Apr 2016]:[Searches: Mar 2017]])</f>
        <v>9.1666666666666661</v>
      </c>
      <c r="BK445" s="9">
        <f>AVERAGE(keyword_stats[[#This Row],[Searches: Apr 2017]:[Searches: Mar 2018]])</f>
        <v>10.833333333333334</v>
      </c>
      <c r="BL445" s="9">
        <f>AVERAGE(keyword_stats[[#This Row],[Searches: Apr 2018]:[Searches: Mar 2019]])</f>
        <v>20</v>
      </c>
      <c r="BM445" s="9">
        <f>SUM(keyword_stats[[#This Row],[Searches: Apr 2018]:[Searches: Mar 2019]])</f>
        <v>240</v>
      </c>
      <c r="BN445" s="9">
        <f>keyword_stats[[#This Row],[R1]]-keyword_stats[[#This Row],[R4]]</f>
        <v>7.5</v>
      </c>
      <c r="BO445" s="9" t="str">
        <f>INDEX('keyword-forecasts'!G:K,MATCH(keyword_stats[[#This Row],[Keyword]],'keyword-forecasts'!K:K,0),1)</f>
        <v>Bez Ramiączek</v>
      </c>
    </row>
    <row r="446" spans="1:67" x14ac:dyDescent="0.25">
      <c r="A446" t="s">
        <v>555</v>
      </c>
      <c r="B446" t="s">
        <v>15</v>
      </c>
      <c r="D446" s="8">
        <v>10</v>
      </c>
      <c r="E446" t="s">
        <v>17</v>
      </c>
      <c r="F446">
        <v>100</v>
      </c>
      <c r="G446">
        <v>0.35</v>
      </c>
      <c r="H446">
        <v>0.98</v>
      </c>
      <c r="M446">
        <v>10</v>
      </c>
      <c r="N446">
        <v>10</v>
      </c>
      <c r="O446">
        <v>20</v>
      </c>
      <c r="P446">
        <v>10</v>
      </c>
      <c r="Q446">
        <v>10</v>
      </c>
      <c r="R446">
        <v>10</v>
      </c>
      <c r="S446">
        <v>10</v>
      </c>
      <c r="T446">
        <v>10</v>
      </c>
      <c r="U446">
        <v>10</v>
      </c>
      <c r="V446">
        <v>10</v>
      </c>
      <c r="W446">
        <v>10</v>
      </c>
      <c r="X446">
        <v>10</v>
      </c>
      <c r="Y446">
        <v>10</v>
      </c>
      <c r="Z446">
        <v>10</v>
      </c>
      <c r="AA446">
        <v>20</v>
      </c>
      <c r="AB446">
        <v>10</v>
      </c>
      <c r="AC446">
        <v>10</v>
      </c>
      <c r="AD446">
        <v>0</v>
      </c>
      <c r="AE446">
        <v>10</v>
      </c>
      <c r="AF446">
        <v>10</v>
      </c>
      <c r="AG446">
        <v>0</v>
      </c>
      <c r="AH446">
        <v>10</v>
      </c>
      <c r="AI446">
        <v>10</v>
      </c>
      <c r="AJ446">
        <v>10</v>
      </c>
      <c r="AK446">
        <v>10</v>
      </c>
      <c r="AL446">
        <v>10</v>
      </c>
      <c r="AM446">
        <v>30</v>
      </c>
      <c r="AN446">
        <v>40</v>
      </c>
      <c r="AO446">
        <v>10</v>
      </c>
      <c r="AP446">
        <v>10</v>
      </c>
      <c r="AQ446">
        <v>10</v>
      </c>
      <c r="AR446">
        <v>10</v>
      </c>
      <c r="AS446">
        <v>10</v>
      </c>
      <c r="AT446">
        <v>10</v>
      </c>
      <c r="AU446">
        <v>10</v>
      </c>
      <c r="AV446">
        <v>10</v>
      </c>
      <c r="AW446">
        <v>10</v>
      </c>
      <c r="AX446">
        <v>10</v>
      </c>
      <c r="AY446">
        <v>40</v>
      </c>
      <c r="AZ446">
        <v>20</v>
      </c>
      <c r="BA446">
        <v>10</v>
      </c>
      <c r="BB446">
        <v>10</v>
      </c>
      <c r="BC446">
        <v>10</v>
      </c>
      <c r="BD446">
        <v>10</v>
      </c>
      <c r="BE446">
        <v>10</v>
      </c>
      <c r="BF446">
        <v>10</v>
      </c>
      <c r="BG446">
        <v>10</v>
      </c>
      <c r="BH446">
        <v>10</v>
      </c>
      <c r="BI446" s="9">
        <f>AVERAGE(keyword_stats[[#This Row],[Searches: Apr 2015]:[Searches: Mar 2016]])</f>
        <v>10.833333333333334</v>
      </c>
      <c r="BJ446" s="9">
        <f>AVERAGE(keyword_stats[[#This Row],[Searches: Apr 2016]:[Searches: Mar 2017]])</f>
        <v>9.1666666666666661</v>
      </c>
      <c r="BK446" s="9">
        <f>AVERAGE(keyword_stats[[#This Row],[Searches: Apr 2017]:[Searches: Mar 2018]])</f>
        <v>14.166666666666666</v>
      </c>
      <c r="BL446" s="9">
        <f>AVERAGE(keyword_stats[[#This Row],[Searches: Apr 2018]:[Searches: Mar 2019]])</f>
        <v>13.333333333333334</v>
      </c>
      <c r="BM446" s="9">
        <f>SUM(keyword_stats[[#This Row],[Searches: Apr 2018]:[Searches: Mar 2019]])</f>
        <v>160</v>
      </c>
      <c r="BN446" s="9">
        <f>keyword_stats[[#This Row],[R1]]-keyword_stats[[#This Row],[R4]]</f>
        <v>2.5</v>
      </c>
      <c r="BO446" s="9" t="str">
        <f>INDEX('keyword-forecasts'!G:K,MATCH(keyword_stats[[#This Row],[Keyword]],'keyword-forecasts'!K:K,0),1)</f>
        <v>Kostiumy Kąpielowe</v>
      </c>
    </row>
    <row r="447" spans="1:67" x14ac:dyDescent="0.25">
      <c r="A447" t="s">
        <v>556</v>
      </c>
      <c r="B447" t="s">
        <v>15</v>
      </c>
      <c r="D447" s="8">
        <v>40</v>
      </c>
      <c r="E447" t="s">
        <v>17</v>
      </c>
      <c r="F447">
        <v>100</v>
      </c>
      <c r="G447">
        <v>0.39</v>
      </c>
      <c r="H447">
        <v>1.52</v>
      </c>
      <c r="M447">
        <v>20</v>
      </c>
      <c r="N447">
        <v>40</v>
      </c>
      <c r="O447">
        <v>40</v>
      </c>
      <c r="P447">
        <v>40</v>
      </c>
      <c r="Q447">
        <v>20</v>
      </c>
      <c r="R447">
        <v>10</v>
      </c>
      <c r="S447">
        <v>10</v>
      </c>
      <c r="T447">
        <v>10</v>
      </c>
      <c r="U447">
        <v>10</v>
      </c>
      <c r="V447">
        <v>10</v>
      </c>
      <c r="W447">
        <v>30</v>
      </c>
      <c r="X447">
        <v>30</v>
      </c>
      <c r="Y447">
        <v>30</v>
      </c>
      <c r="Z447">
        <v>50</v>
      </c>
      <c r="AA447">
        <v>70</v>
      </c>
      <c r="AB447">
        <v>50</v>
      </c>
      <c r="AC447">
        <v>50</v>
      </c>
      <c r="AD447">
        <v>50</v>
      </c>
      <c r="AE447">
        <v>40</v>
      </c>
      <c r="AF447">
        <v>40</v>
      </c>
      <c r="AG447">
        <v>70</v>
      </c>
      <c r="AH447">
        <v>90</v>
      </c>
      <c r="AI447">
        <v>70</v>
      </c>
      <c r="AJ447">
        <v>70</v>
      </c>
      <c r="AK447">
        <v>70</v>
      </c>
      <c r="AL447">
        <v>90</v>
      </c>
      <c r="AM447">
        <v>110</v>
      </c>
      <c r="AN447">
        <v>90</v>
      </c>
      <c r="AO447">
        <v>70</v>
      </c>
      <c r="AP447">
        <v>10</v>
      </c>
      <c r="AQ447">
        <v>10</v>
      </c>
      <c r="AR447">
        <v>20</v>
      </c>
      <c r="AS447">
        <v>30</v>
      </c>
      <c r="AT447">
        <v>40</v>
      </c>
      <c r="AU447">
        <v>30</v>
      </c>
      <c r="AV447">
        <v>30</v>
      </c>
      <c r="AW447">
        <v>40</v>
      </c>
      <c r="AX447">
        <v>70</v>
      </c>
      <c r="AY447">
        <v>70</v>
      </c>
      <c r="AZ447">
        <v>90</v>
      </c>
      <c r="BA447">
        <v>70</v>
      </c>
      <c r="BB447">
        <v>20</v>
      </c>
      <c r="BC447">
        <v>10</v>
      </c>
      <c r="BD447">
        <v>20</v>
      </c>
      <c r="BE447">
        <v>10</v>
      </c>
      <c r="BF447">
        <v>20</v>
      </c>
      <c r="BG447">
        <v>30</v>
      </c>
      <c r="BH447">
        <v>40</v>
      </c>
      <c r="BI447" s="9">
        <f>AVERAGE(keyword_stats[[#This Row],[Searches: Apr 2015]:[Searches: Mar 2016]])</f>
        <v>22.5</v>
      </c>
      <c r="BJ447" s="9">
        <f>AVERAGE(keyword_stats[[#This Row],[Searches: Apr 2016]:[Searches: Mar 2017]])</f>
        <v>56.666666666666664</v>
      </c>
      <c r="BK447" s="9">
        <f>AVERAGE(keyword_stats[[#This Row],[Searches: Apr 2017]:[Searches: Mar 2018]])</f>
        <v>50</v>
      </c>
      <c r="BL447" s="9">
        <f>AVERAGE(keyword_stats[[#This Row],[Searches: Apr 2018]:[Searches: Mar 2019]])</f>
        <v>40.833333333333336</v>
      </c>
      <c r="BM447" s="9">
        <f>SUM(keyword_stats[[#This Row],[Searches: Apr 2018]:[Searches: Mar 2019]])</f>
        <v>490</v>
      </c>
      <c r="BN447" s="9">
        <f>keyword_stats[[#This Row],[R1]]-keyword_stats[[#This Row],[R4]]</f>
        <v>18.333333333333336</v>
      </c>
      <c r="BO447" s="9" t="str">
        <f>INDEX('keyword-forecasts'!G:K,MATCH(keyword_stats[[#This Row],[Keyword]],'keyword-forecasts'!K:K,0),1)</f>
        <v>Kostiumy Kąpielowe</v>
      </c>
    </row>
    <row r="448" spans="1:67" x14ac:dyDescent="0.25">
      <c r="A448" t="s">
        <v>557</v>
      </c>
      <c r="B448" t="s">
        <v>15</v>
      </c>
      <c r="D448" s="8">
        <v>390</v>
      </c>
      <c r="E448" t="s">
        <v>17</v>
      </c>
      <c r="F448">
        <v>100</v>
      </c>
      <c r="G448">
        <v>0.34</v>
      </c>
      <c r="H448">
        <v>2.14</v>
      </c>
      <c r="M448">
        <v>590</v>
      </c>
      <c r="N448">
        <v>590</v>
      </c>
      <c r="O448">
        <v>1000</v>
      </c>
      <c r="P448">
        <v>1000</v>
      </c>
      <c r="Q448">
        <v>480</v>
      </c>
      <c r="R448">
        <v>140</v>
      </c>
      <c r="S448">
        <v>90</v>
      </c>
      <c r="T448">
        <v>90</v>
      </c>
      <c r="U448">
        <v>110</v>
      </c>
      <c r="V448">
        <v>260</v>
      </c>
      <c r="W448">
        <v>320</v>
      </c>
      <c r="X448">
        <v>260</v>
      </c>
      <c r="Y448">
        <v>390</v>
      </c>
      <c r="Z448">
        <v>590</v>
      </c>
      <c r="AA448">
        <v>1300</v>
      </c>
      <c r="AB448">
        <v>880</v>
      </c>
      <c r="AC448">
        <v>390</v>
      </c>
      <c r="AD448">
        <v>170</v>
      </c>
      <c r="AE448">
        <v>90</v>
      </c>
      <c r="AF448">
        <v>90</v>
      </c>
      <c r="AG448">
        <v>50</v>
      </c>
      <c r="AH448">
        <v>170</v>
      </c>
      <c r="AI448">
        <v>260</v>
      </c>
      <c r="AJ448">
        <v>210</v>
      </c>
      <c r="AK448">
        <v>320</v>
      </c>
      <c r="AL448">
        <v>590</v>
      </c>
      <c r="AM448">
        <v>880</v>
      </c>
      <c r="AN448">
        <v>1000</v>
      </c>
      <c r="AO448">
        <v>390</v>
      </c>
      <c r="AP448">
        <v>90</v>
      </c>
      <c r="AQ448">
        <v>70</v>
      </c>
      <c r="AR448">
        <v>140</v>
      </c>
      <c r="AS448">
        <v>110</v>
      </c>
      <c r="AT448">
        <v>260</v>
      </c>
      <c r="AU448">
        <v>260</v>
      </c>
      <c r="AV448">
        <v>210</v>
      </c>
      <c r="AW448">
        <v>390</v>
      </c>
      <c r="AX448">
        <v>720</v>
      </c>
      <c r="AY448">
        <v>1000</v>
      </c>
      <c r="AZ448">
        <v>720</v>
      </c>
      <c r="BA448">
        <v>480</v>
      </c>
      <c r="BB448">
        <v>90</v>
      </c>
      <c r="BC448">
        <v>90</v>
      </c>
      <c r="BD448">
        <v>110</v>
      </c>
      <c r="BE448">
        <v>140</v>
      </c>
      <c r="BF448">
        <v>320</v>
      </c>
      <c r="BG448">
        <v>210</v>
      </c>
      <c r="BH448">
        <v>170</v>
      </c>
      <c r="BI448" s="9">
        <f>AVERAGE(keyword_stats[[#This Row],[Searches: Apr 2015]:[Searches: Mar 2016]])</f>
        <v>410.83333333333331</v>
      </c>
      <c r="BJ448" s="9">
        <f>AVERAGE(keyword_stats[[#This Row],[Searches: Apr 2016]:[Searches: Mar 2017]])</f>
        <v>382.5</v>
      </c>
      <c r="BK448" s="9">
        <f>AVERAGE(keyword_stats[[#This Row],[Searches: Apr 2017]:[Searches: Mar 2018]])</f>
        <v>360</v>
      </c>
      <c r="BL448" s="9">
        <f>AVERAGE(keyword_stats[[#This Row],[Searches: Apr 2018]:[Searches: Mar 2019]])</f>
        <v>370</v>
      </c>
      <c r="BM448" s="9">
        <f>SUM(keyword_stats[[#This Row],[Searches: Apr 2018]:[Searches: Mar 2019]])</f>
        <v>4440</v>
      </c>
      <c r="BN448" s="9">
        <f>keyword_stats[[#This Row],[R1]]-keyword_stats[[#This Row],[R4]]</f>
        <v>-40.833333333333314</v>
      </c>
      <c r="BO448" s="9" t="str">
        <f>INDEX('keyword-forecasts'!G:K,MATCH(keyword_stats[[#This Row],[Keyword]],'keyword-forecasts'!K:K,0),1)</f>
        <v>Calzedonia</v>
      </c>
    </row>
    <row r="449" spans="1:67" x14ac:dyDescent="0.25">
      <c r="A449" t="s">
        <v>558</v>
      </c>
      <c r="B449" t="s">
        <v>15</v>
      </c>
      <c r="D449" s="8">
        <v>10</v>
      </c>
      <c r="E449" t="s">
        <v>17</v>
      </c>
      <c r="F449">
        <v>100</v>
      </c>
      <c r="M449">
        <v>10</v>
      </c>
      <c r="N449">
        <v>10</v>
      </c>
      <c r="O449">
        <v>10</v>
      </c>
      <c r="P449">
        <v>20</v>
      </c>
      <c r="Q449">
        <v>10</v>
      </c>
      <c r="R449">
        <v>10</v>
      </c>
      <c r="S449">
        <v>10</v>
      </c>
      <c r="T449">
        <v>10</v>
      </c>
      <c r="U449">
        <v>10</v>
      </c>
      <c r="V449">
        <v>10</v>
      </c>
      <c r="W449">
        <v>10</v>
      </c>
      <c r="X449">
        <v>10</v>
      </c>
      <c r="Y449">
        <v>10</v>
      </c>
      <c r="Z449">
        <v>10</v>
      </c>
      <c r="AA449">
        <v>10</v>
      </c>
      <c r="AB449">
        <v>10</v>
      </c>
      <c r="AC449">
        <v>10</v>
      </c>
      <c r="AD449">
        <v>10</v>
      </c>
      <c r="AE449">
        <v>10</v>
      </c>
      <c r="AF449">
        <v>10</v>
      </c>
      <c r="AG449">
        <v>0</v>
      </c>
      <c r="AH449">
        <v>10</v>
      </c>
      <c r="AI449">
        <v>10</v>
      </c>
      <c r="AJ449">
        <v>10</v>
      </c>
      <c r="AK449">
        <v>10</v>
      </c>
      <c r="AL449">
        <v>10</v>
      </c>
      <c r="AM449">
        <v>10</v>
      </c>
      <c r="AN449">
        <v>10</v>
      </c>
      <c r="AO449">
        <v>10</v>
      </c>
      <c r="AP449">
        <v>10</v>
      </c>
      <c r="AQ449">
        <v>0</v>
      </c>
      <c r="AR449">
        <v>10</v>
      </c>
      <c r="AS449">
        <v>0</v>
      </c>
      <c r="AT449">
        <v>10</v>
      </c>
      <c r="AU449">
        <v>0</v>
      </c>
      <c r="AV449">
        <v>0</v>
      </c>
      <c r="AW449">
        <v>10</v>
      </c>
      <c r="AX449">
        <v>10</v>
      </c>
      <c r="AY449">
        <v>10</v>
      </c>
      <c r="AZ449">
        <v>10</v>
      </c>
      <c r="BA449">
        <v>10</v>
      </c>
      <c r="BB449">
        <v>0</v>
      </c>
      <c r="BC449">
        <v>10</v>
      </c>
      <c r="BD449">
        <v>10</v>
      </c>
      <c r="BE449">
        <v>0</v>
      </c>
      <c r="BF449">
        <v>10</v>
      </c>
      <c r="BG449">
        <v>0</v>
      </c>
      <c r="BH449">
        <v>10</v>
      </c>
      <c r="BI449" s="9">
        <f>AVERAGE(keyword_stats[[#This Row],[Searches: Apr 2015]:[Searches: Mar 2016]])</f>
        <v>10.833333333333334</v>
      </c>
      <c r="BJ449" s="9">
        <f>AVERAGE(keyword_stats[[#This Row],[Searches: Apr 2016]:[Searches: Mar 2017]])</f>
        <v>9.1666666666666661</v>
      </c>
      <c r="BK449" s="9">
        <f>AVERAGE(keyword_stats[[#This Row],[Searches: Apr 2017]:[Searches: Mar 2018]])</f>
        <v>6.666666666666667</v>
      </c>
      <c r="BL449" s="9">
        <f>AVERAGE(keyword_stats[[#This Row],[Searches: Apr 2018]:[Searches: Mar 2019]])</f>
        <v>7.5</v>
      </c>
      <c r="BM449" s="9">
        <f>SUM(keyword_stats[[#This Row],[Searches: Apr 2018]:[Searches: Mar 2019]])</f>
        <v>90</v>
      </c>
      <c r="BN449" s="9">
        <f>keyword_stats[[#This Row],[R1]]-keyword_stats[[#This Row],[R4]]</f>
        <v>-3.3333333333333339</v>
      </c>
      <c r="BO449" s="9" t="str">
        <f>INDEX('keyword-forecasts'!G:K,MATCH(keyword_stats[[#This Row],[Keyword]],'keyword-forecasts'!K:K,0),1)</f>
        <v>Kostiumy Kąpielowe</v>
      </c>
    </row>
    <row r="450" spans="1:67" x14ac:dyDescent="0.25">
      <c r="A450" t="s">
        <v>559</v>
      </c>
      <c r="B450" t="s">
        <v>15</v>
      </c>
      <c r="D450" s="8">
        <v>10</v>
      </c>
      <c r="M450">
        <v>10</v>
      </c>
      <c r="N450">
        <v>10</v>
      </c>
      <c r="O450">
        <v>10</v>
      </c>
      <c r="P450">
        <v>10</v>
      </c>
      <c r="Q450">
        <v>10</v>
      </c>
      <c r="R450">
        <v>0</v>
      </c>
      <c r="S450">
        <v>10</v>
      </c>
      <c r="T450">
        <v>10</v>
      </c>
      <c r="U450">
        <v>10</v>
      </c>
      <c r="V450">
        <v>10</v>
      </c>
      <c r="W450">
        <v>10</v>
      </c>
      <c r="X450">
        <v>10</v>
      </c>
      <c r="Y450">
        <v>10</v>
      </c>
      <c r="Z450">
        <v>10</v>
      </c>
      <c r="AA450">
        <v>10</v>
      </c>
      <c r="AB450">
        <v>10</v>
      </c>
      <c r="AC450">
        <v>10</v>
      </c>
      <c r="AD450">
        <v>10</v>
      </c>
      <c r="AE450">
        <v>0</v>
      </c>
      <c r="AF450">
        <v>10</v>
      </c>
      <c r="AG450">
        <v>10</v>
      </c>
      <c r="AH450">
        <v>10</v>
      </c>
      <c r="AI450">
        <v>10</v>
      </c>
      <c r="AJ450">
        <v>10</v>
      </c>
      <c r="AK450">
        <v>10</v>
      </c>
      <c r="AL450">
        <v>10</v>
      </c>
      <c r="AM450">
        <v>10</v>
      </c>
      <c r="AN450">
        <v>10</v>
      </c>
      <c r="AO450">
        <v>10</v>
      </c>
      <c r="AP450">
        <v>0</v>
      </c>
      <c r="AQ450">
        <v>0</v>
      </c>
      <c r="AR450">
        <v>0</v>
      </c>
      <c r="AS450">
        <v>0</v>
      </c>
      <c r="AT450">
        <v>10</v>
      </c>
      <c r="AU450">
        <v>10</v>
      </c>
      <c r="AV450">
        <v>10</v>
      </c>
      <c r="AW450">
        <v>10</v>
      </c>
      <c r="AX450">
        <v>10</v>
      </c>
      <c r="AY450">
        <v>10</v>
      </c>
      <c r="AZ450">
        <v>10</v>
      </c>
      <c r="BA450">
        <v>10</v>
      </c>
      <c r="BB450">
        <v>10</v>
      </c>
      <c r="BC450">
        <v>0</v>
      </c>
      <c r="BD450">
        <v>10</v>
      </c>
      <c r="BE450">
        <v>0</v>
      </c>
      <c r="BF450">
        <v>10</v>
      </c>
      <c r="BG450">
        <v>10</v>
      </c>
      <c r="BH450">
        <v>0</v>
      </c>
      <c r="BI450" s="9">
        <f>AVERAGE(keyword_stats[[#This Row],[Searches: Apr 2015]:[Searches: Mar 2016]])</f>
        <v>9.1666666666666661</v>
      </c>
      <c r="BJ450" s="9">
        <f>AVERAGE(keyword_stats[[#This Row],[Searches: Apr 2016]:[Searches: Mar 2017]])</f>
        <v>9.1666666666666661</v>
      </c>
      <c r="BK450" s="9">
        <f>AVERAGE(keyword_stats[[#This Row],[Searches: Apr 2017]:[Searches: Mar 2018]])</f>
        <v>6.666666666666667</v>
      </c>
      <c r="BL450" s="9">
        <f>AVERAGE(keyword_stats[[#This Row],[Searches: Apr 2018]:[Searches: Mar 2019]])</f>
        <v>7.5</v>
      </c>
      <c r="BM450" s="9">
        <f>SUM(keyword_stats[[#This Row],[Searches: Apr 2018]:[Searches: Mar 2019]])</f>
        <v>90</v>
      </c>
      <c r="BN450" s="9">
        <f>keyword_stats[[#This Row],[R1]]-keyword_stats[[#This Row],[R4]]</f>
        <v>-1.6666666666666661</v>
      </c>
      <c r="BO450" s="9" t="str">
        <f>INDEX('keyword-forecasts'!G:K,MATCH(keyword_stats[[#This Row],[Keyword]],'keyword-forecasts'!K:K,0),1)</f>
        <v>Kostiumy Kąpielowe</v>
      </c>
    </row>
    <row r="451" spans="1:67" x14ac:dyDescent="0.25">
      <c r="A451" t="s">
        <v>560</v>
      </c>
      <c r="B451" t="s">
        <v>15</v>
      </c>
      <c r="D451" s="8">
        <v>30</v>
      </c>
      <c r="E451" t="s">
        <v>17</v>
      </c>
      <c r="F451">
        <v>100</v>
      </c>
      <c r="G451">
        <v>0.41</v>
      </c>
      <c r="H451">
        <v>1.43</v>
      </c>
      <c r="M451">
        <v>10</v>
      </c>
      <c r="N451">
        <v>20</v>
      </c>
      <c r="O451">
        <v>30</v>
      </c>
      <c r="P451">
        <v>30</v>
      </c>
      <c r="Q451">
        <v>20</v>
      </c>
      <c r="R451">
        <v>10</v>
      </c>
      <c r="S451">
        <v>10</v>
      </c>
      <c r="T451">
        <v>10</v>
      </c>
      <c r="U451">
        <v>10</v>
      </c>
      <c r="V451">
        <v>10</v>
      </c>
      <c r="W451">
        <v>10</v>
      </c>
      <c r="X451">
        <v>10</v>
      </c>
      <c r="Y451">
        <v>10</v>
      </c>
      <c r="Z451">
        <v>20</v>
      </c>
      <c r="AA451">
        <v>50</v>
      </c>
      <c r="AB451">
        <v>50</v>
      </c>
      <c r="AC451">
        <v>10</v>
      </c>
      <c r="AD451">
        <v>10</v>
      </c>
      <c r="AE451">
        <v>10</v>
      </c>
      <c r="AF451">
        <v>10</v>
      </c>
      <c r="AG451">
        <v>10</v>
      </c>
      <c r="AH451">
        <v>10</v>
      </c>
      <c r="AI451">
        <v>20</v>
      </c>
      <c r="AJ451">
        <v>20</v>
      </c>
      <c r="AK451">
        <v>10</v>
      </c>
      <c r="AL451">
        <v>10</v>
      </c>
      <c r="AM451">
        <v>70</v>
      </c>
      <c r="AN451">
        <v>70</v>
      </c>
      <c r="AO451">
        <v>50</v>
      </c>
      <c r="AP451">
        <v>10</v>
      </c>
      <c r="AQ451">
        <v>10</v>
      </c>
      <c r="AR451">
        <v>10</v>
      </c>
      <c r="AS451">
        <v>10</v>
      </c>
      <c r="AT451">
        <v>20</v>
      </c>
      <c r="AU451">
        <v>10</v>
      </c>
      <c r="AV451">
        <v>20</v>
      </c>
      <c r="AW451">
        <v>30</v>
      </c>
      <c r="AX451">
        <v>50</v>
      </c>
      <c r="AY451">
        <v>70</v>
      </c>
      <c r="AZ451">
        <v>70</v>
      </c>
      <c r="BA451">
        <v>30</v>
      </c>
      <c r="BB451">
        <v>10</v>
      </c>
      <c r="BC451">
        <v>10</v>
      </c>
      <c r="BD451">
        <v>10</v>
      </c>
      <c r="BE451">
        <v>10</v>
      </c>
      <c r="BF451">
        <v>10</v>
      </c>
      <c r="BG451">
        <v>20</v>
      </c>
      <c r="BH451">
        <v>10</v>
      </c>
      <c r="BI451" s="9">
        <f>AVERAGE(keyword_stats[[#This Row],[Searches: Apr 2015]:[Searches: Mar 2016]])</f>
        <v>15</v>
      </c>
      <c r="BJ451" s="9">
        <f>AVERAGE(keyword_stats[[#This Row],[Searches: Apr 2016]:[Searches: Mar 2017]])</f>
        <v>19.166666666666668</v>
      </c>
      <c r="BK451" s="9">
        <f>AVERAGE(keyword_stats[[#This Row],[Searches: Apr 2017]:[Searches: Mar 2018]])</f>
        <v>25</v>
      </c>
      <c r="BL451" s="9">
        <f>AVERAGE(keyword_stats[[#This Row],[Searches: Apr 2018]:[Searches: Mar 2019]])</f>
        <v>27.5</v>
      </c>
      <c r="BM451" s="9">
        <f>SUM(keyword_stats[[#This Row],[Searches: Apr 2018]:[Searches: Mar 2019]])</f>
        <v>330</v>
      </c>
      <c r="BN451" s="9">
        <f>keyword_stats[[#This Row],[R1]]-keyword_stats[[#This Row],[R4]]</f>
        <v>12.5</v>
      </c>
      <c r="BO451" s="9" t="str">
        <f>INDEX('keyword-forecasts'!G:K,MATCH(keyword_stats[[#This Row],[Keyword]],'keyword-forecasts'!K:K,0),1)</f>
        <v>Kostiumy Kąpielowe</v>
      </c>
    </row>
    <row r="452" spans="1:67" x14ac:dyDescent="0.25">
      <c r="A452" t="s">
        <v>561</v>
      </c>
      <c r="B452" t="s">
        <v>15</v>
      </c>
      <c r="D452" s="8">
        <v>390</v>
      </c>
      <c r="E452" t="s">
        <v>17</v>
      </c>
      <c r="F452">
        <v>100</v>
      </c>
      <c r="G452">
        <v>0.44</v>
      </c>
      <c r="H452">
        <v>1.29</v>
      </c>
      <c r="M452">
        <v>90</v>
      </c>
      <c r="N452">
        <v>110</v>
      </c>
      <c r="O452">
        <v>140</v>
      </c>
      <c r="P452">
        <v>170</v>
      </c>
      <c r="Q452">
        <v>70</v>
      </c>
      <c r="R452">
        <v>20</v>
      </c>
      <c r="S452">
        <v>10</v>
      </c>
      <c r="T452">
        <v>10</v>
      </c>
      <c r="U452">
        <v>20</v>
      </c>
      <c r="V452">
        <v>30</v>
      </c>
      <c r="W452">
        <v>90</v>
      </c>
      <c r="X452">
        <v>70</v>
      </c>
      <c r="Y452">
        <v>170</v>
      </c>
      <c r="Z452">
        <v>320</v>
      </c>
      <c r="AA452">
        <v>590</v>
      </c>
      <c r="AB452">
        <v>720</v>
      </c>
      <c r="AC452">
        <v>170</v>
      </c>
      <c r="AD452">
        <v>20</v>
      </c>
      <c r="AE452">
        <v>40</v>
      </c>
      <c r="AF452">
        <v>70</v>
      </c>
      <c r="AG452">
        <v>30</v>
      </c>
      <c r="AH452">
        <v>110</v>
      </c>
      <c r="AI452">
        <v>90</v>
      </c>
      <c r="AJ452">
        <v>140</v>
      </c>
      <c r="AK452">
        <v>170</v>
      </c>
      <c r="AL452">
        <v>210</v>
      </c>
      <c r="AM452">
        <v>390</v>
      </c>
      <c r="AN452">
        <v>390</v>
      </c>
      <c r="AO452">
        <v>260</v>
      </c>
      <c r="AP452">
        <v>70</v>
      </c>
      <c r="AQ452">
        <v>70</v>
      </c>
      <c r="AR452">
        <v>70</v>
      </c>
      <c r="AS452">
        <v>50</v>
      </c>
      <c r="AT452">
        <v>110</v>
      </c>
      <c r="AU452">
        <v>210</v>
      </c>
      <c r="AV452">
        <v>210</v>
      </c>
      <c r="AW452">
        <v>390</v>
      </c>
      <c r="AX452">
        <v>1300</v>
      </c>
      <c r="AY452">
        <v>1000</v>
      </c>
      <c r="AZ452">
        <v>480</v>
      </c>
      <c r="BA452">
        <v>320</v>
      </c>
      <c r="BB452">
        <v>140</v>
      </c>
      <c r="BC452">
        <v>90</v>
      </c>
      <c r="BD452">
        <v>110</v>
      </c>
      <c r="BE452">
        <v>170</v>
      </c>
      <c r="BF452">
        <v>390</v>
      </c>
      <c r="BG452">
        <v>260</v>
      </c>
      <c r="BH452">
        <v>480</v>
      </c>
      <c r="BI452" s="9">
        <f>AVERAGE(keyword_stats[[#This Row],[Searches: Apr 2015]:[Searches: Mar 2016]])</f>
        <v>69.166666666666671</v>
      </c>
      <c r="BJ452" s="9">
        <f>AVERAGE(keyword_stats[[#This Row],[Searches: Apr 2016]:[Searches: Mar 2017]])</f>
        <v>205.83333333333334</v>
      </c>
      <c r="BK452" s="9">
        <f>AVERAGE(keyword_stats[[#This Row],[Searches: Apr 2017]:[Searches: Mar 2018]])</f>
        <v>184.16666666666666</v>
      </c>
      <c r="BL452" s="9">
        <f>AVERAGE(keyword_stats[[#This Row],[Searches: Apr 2018]:[Searches: Mar 2019]])</f>
        <v>427.5</v>
      </c>
      <c r="BM452" s="9">
        <f>SUM(keyword_stats[[#This Row],[Searches: Apr 2018]:[Searches: Mar 2019]])</f>
        <v>5130</v>
      </c>
      <c r="BN452" s="9">
        <f>keyword_stats[[#This Row],[R1]]-keyword_stats[[#This Row],[R4]]</f>
        <v>358.33333333333331</v>
      </c>
      <c r="BO452" s="9" t="str">
        <f>INDEX('keyword-forecasts'!G:K,MATCH(keyword_stats[[#This Row],[Keyword]],'keyword-forecasts'!K:K,0),1)</f>
        <v>Kostiumy Damskie</v>
      </c>
    </row>
    <row r="453" spans="1:67" x14ac:dyDescent="0.25">
      <c r="A453" t="s">
        <v>562</v>
      </c>
      <c r="B453" t="s">
        <v>15</v>
      </c>
      <c r="D453" s="8">
        <v>50</v>
      </c>
      <c r="E453" t="s">
        <v>17</v>
      </c>
      <c r="F453">
        <v>100</v>
      </c>
      <c r="G453">
        <v>0.39</v>
      </c>
      <c r="H453">
        <v>1.26</v>
      </c>
      <c r="M453">
        <v>20</v>
      </c>
      <c r="N453">
        <v>30</v>
      </c>
      <c r="O453">
        <v>40</v>
      </c>
      <c r="P453">
        <v>40</v>
      </c>
      <c r="Q453">
        <v>30</v>
      </c>
      <c r="R453">
        <v>10</v>
      </c>
      <c r="S453">
        <v>10</v>
      </c>
      <c r="T453">
        <v>10</v>
      </c>
      <c r="U453">
        <v>10</v>
      </c>
      <c r="V453">
        <v>10</v>
      </c>
      <c r="W453">
        <v>10</v>
      </c>
      <c r="X453">
        <v>20</v>
      </c>
      <c r="Y453">
        <v>20</v>
      </c>
      <c r="Z453">
        <v>90</v>
      </c>
      <c r="AA453">
        <v>170</v>
      </c>
      <c r="AB453">
        <v>110</v>
      </c>
      <c r="AC453">
        <v>30</v>
      </c>
      <c r="AD453">
        <v>20</v>
      </c>
      <c r="AE453">
        <v>20</v>
      </c>
      <c r="AF453">
        <v>30</v>
      </c>
      <c r="AG453">
        <v>10</v>
      </c>
      <c r="AH453">
        <v>30</v>
      </c>
      <c r="AI453">
        <v>20</v>
      </c>
      <c r="AJ453">
        <v>20</v>
      </c>
      <c r="AK453">
        <v>50</v>
      </c>
      <c r="AL453">
        <v>50</v>
      </c>
      <c r="AM453">
        <v>70</v>
      </c>
      <c r="AN453">
        <v>70</v>
      </c>
      <c r="AO453">
        <v>20</v>
      </c>
      <c r="AP453">
        <v>10</v>
      </c>
      <c r="AQ453">
        <v>10</v>
      </c>
      <c r="AR453">
        <v>10</v>
      </c>
      <c r="AS453">
        <v>10</v>
      </c>
      <c r="AT453">
        <v>30</v>
      </c>
      <c r="AU453">
        <v>30</v>
      </c>
      <c r="AV453">
        <v>40</v>
      </c>
      <c r="AW453">
        <v>30</v>
      </c>
      <c r="AX453">
        <v>90</v>
      </c>
      <c r="AY453">
        <v>140</v>
      </c>
      <c r="AZ453">
        <v>30</v>
      </c>
      <c r="BA453">
        <v>20</v>
      </c>
      <c r="BB453">
        <v>10</v>
      </c>
      <c r="BC453">
        <v>10</v>
      </c>
      <c r="BD453">
        <v>40</v>
      </c>
      <c r="BE453">
        <v>30</v>
      </c>
      <c r="BF453">
        <v>50</v>
      </c>
      <c r="BG453">
        <v>90</v>
      </c>
      <c r="BH453">
        <v>40</v>
      </c>
      <c r="BI453" s="9">
        <f>AVERAGE(keyword_stats[[#This Row],[Searches: Apr 2015]:[Searches: Mar 2016]])</f>
        <v>20</v>
      </c>
      <c r="BJ453" s="9">
        <f>AVERAGE(keyword_stats[[#This Row],[Searches: Apr 2016]:[Searches: Mar 2017]])</f>
        <v>47.5</v>
      </c>
      <c r="BK453" s="9">
        <f>AVERAGE(keyword_stats[[#This Row],[Searches: Apr 2017]:[Searches: Mar 2018]])</f>
        <v>33.333333333333336</v>
      </c>
      <c r="BL453" s="9">
        <f>AVERAGE(keyword_stats[[#This Row],[Searches: Apr 2018]:[Searches: Mar 2019]])</f>
        <v>48.333333333333336</v>
      </c>
      <c r="BM453" s="9">
        <f>SUM(keyword_stats[[#This Row],[Searches: Apr 2018]:[Searches: Mar 2019]])</f>
        <v>580</v>
      </c>
      <c r="BN453" s="9">
        <f>keyword_stats[[#This Row],[R1]]-keyword_stats[[#This Row],[R4]]</f>
        <v>28.333333333333336</v>
      </c>
      <c r="BO453" s="9" t="str">
        <f>INDEX('keyword-forecasts'!G:K,MATCH(keyword_stats[[#This Row],[Keyword]],'keyword-forecasts'!K:K,0),1)</f>
        <v>Kostiumy Damskie</v>
      </c>
    </row>
    <row r="454" spans="1:67" x14ac:dyDescent="0.25">
      <c r="A454" t="s">
        <v>563</v>
      </c>
      <c r="B454" t="s">
        <v>15</v>
      </c>
      <c r="D454" s="8">
        <v>50</v>
      </c>
      <c r="E454" t="s">
        <v>17</v>
      </c>
      <c r="F454">
        <v>100</v>
      </c>
      <c r="G454">
        <v>0.57999999999999996</v>
      </c>
      <c r="H454">
        <v>1.57</v>
      </c>
      <c r="M454">
        <v>10</v>
      </c>
      <c r="N454">
        <v>20</v>
      </c>
      <c r="O454">
        <v>30</v>
      </c>
      <c r="P454">
        <v>10</v>
      </c>
      <c r="Q454">
        <v>20</v>
      </c>
      <c r="R454">
        <v>10</v>
      </c>
      <c r="S454">
        <v>10</v>
      </c>
      <c r="T454">
        <v>10</v>
      </c>
      <c r="U454">
        <v>10</v>
      </c>
      <c r="V454">
        <v>10</v>
      </c>
      <c r="W454">
        <v>20</v>
      </c>
      <c r="X454">
        <v>20</v>
      </c>
      <c r="Y454">
        <v>30</v>
      </c>
      <c r="Z454">
        <v>70</v>
      </c>
      <c r="AA454">
        <v>50</v>
      </c>
      <c r="AB454">
        <v>70</v>
      </c>
      <c r="AC454">
        <v>30</v>
      </c>
      <c r="AD454">
        <v>10</v>
      </c>
      <c r="AE454">
        <v>10</v>
      </c>
      <c r="AF454">
        <v>20</v>
      </c>
      <c r="AG454">
        <v>10</v>
      </c>
      <c r="AH454">
        <v>90</v>
      </c>
      <c r="AI454">
        <v>40</v>
      </c>
      <c r="AJ454">
        <v>30</v>
      </c>
      <c r="AK454">
        <v>40</v>
      </c>
      <c r="AL454">
        <v>70</v>
      </c>
      <c r="AM454">
        <v>50</v>
      </c>
      <c r="AN454">
        <v>70</v>
      </c>
      <c r="AO454">
        <v>20</v>
      </c>
      <c r="AP454">
        <v>10</v>
      </c>
      <c r="AQ454">
        <v>10</v>
      </c>
      <c r="AR454">
        <v>10</v>
      </c>
      <c r="AS454">
        <v>10</v>
      </c>
      <c r="AT454">
        <v>30</v>
      </c>
      <c r="AU454">
        <v>40</v>
      </c>
      <c r="AV454">
        <v>50</v>
      </c>
      <c r="AW454">
        <v>50</v>
      </c>
      <c r="AX454">
        <v>70</v>
      </c>
      <c r="AY454">
        <v>70</v>
      </c>
      <c r="AZ454">
        <v>50</v>
      </c>
      <c r="BA454">
        <v>30</v>
      </c>
      <c r="BB454">
        <v>10</v>
      </c>
      <c r="BC454">
        <v>20</v>
      </c>
      <c r="BD454">
        <v>30</v>
      </c>
      <c r="BE454">
        <v>30</v>
      </c>
      <c r="BF454">
        <v>90</v>
      </c>
      <c r="BG454">
        <v>70</v>
      </c>
      <c r="BH454">
        <v>50</v>
      </c>
      <c r="BI454" s="9">
        <f>AVERAGE(keyword_stats[[#This Row],[Searches: Apr 2015]:[Searches: Mar 2016]])</f>
        <v>15</v>
      </c>
      <c r="BJ454" s="9">
        <f>AVERAGE(keyword_stats[[#This Row],[Searches: Apr 2016]:[Searches: Mar 2017]])</f>
        <v>38.333333333333336</v>
      </c>
      <c r="BK454" s="9">
        <f>AVERAGE(keyword_stats[[#This Row],[Searches: Apr 2017]:[Searches: Mar 2018]])</f>
        <v>34.166666666666664</v>
      </c>
      <c r="BL454" s="9">
        <f>AVERAGE(keyword_stats[[#This Row],[Searches: Apr 2018]:[Searches: Mar 2019]])</f>
        <v>47.5</v>
      </c>
      <c r="BM454" s="9">
        <f>SUM(keyword_stats[[#This Row],[Searches: Apr 2018]:[Searches: Mar 2019]])</f>
        <v>570</v>
      </c>
      <c r="BN454" s="9">
        <f>keyword_stats[[#This Row],[R1]]-keyword_stats[[#This Row],[R4]]</f>
        <v>32.5</v>
      </c>
      <c r="BO454" s="9" t="str">
        <f>INDEX('keyword-forecasts'!G:K,MATCH(keyword_stats[[#This Row],[Keyword]],'keyword-forecasts'!K:K,0),1)</f>
        <v>Kostiumy Damskie</v>
      </c>
    </row>
    <row r="455" spans="1:67" x14ac:dyDescent="0.25">
      <c r="A455" t="s">
        <v>564</v>
      </c>
      <c r="B455" t="s">
        <v>15</v>
      </c>
      <c r="D455" s="8">
        <v>170</v>
      </c>
      <c r="E455" t="s">
        <v>17</v>
      </c>
      <c r="F455">
        <v>100</v>
      </c>
      <c r="G455">
        <v>0.48</v>
      </c>
      <c r="H455">
        <v>1.69</v>
      </c>
      <c r="M455">
        <v>320</v>
      </c>
      <c r="N455">
        <v>320</v>
      </c>
      <c r="O455">
        <v>480</v>
      </c>
      <c r="P455">
        <v>320</v>
      </c>
      <c r="Q455">
        <v>170</v>
      </c>
      <c r="R455">
        <v>40</v>
      </c>
      <c r="S455">
        <v>70</v>
      </c>
      <c r="T455">
        <v>90</v>
      </c>
      <c r="U455">
        <v>70</v>
      </c>
      <c r="V455">
        <v>170</v>
      </c>
      <c r="W455">
        <v>210</v>
      </c>
      <c r="X455">
        <v>170</v>
      </c>
      <c r="Y455">
        <v>210</v>
      </c>
      <c r="Z455">
        <v>320</v>
      </c>
      <c r="AA455">
        <v>480</v>
      </c>
      <c r="AB455">
        <v>390</v>
      </c>
      <c r="AC455">
        <v>210</v>
      </c>
      <c r="AD455">
        <v>90</v>
      </c>
      <c r="AE455">
        <v>140</v>
      </c>
      <c r="AF455">
        <v>140</v>
      </c>
      <c r="AG455">
        <v>110</v>
      </c>
      <c r="AH455">
        <v>140</v>
      </c>
      <c r="AI455">
        <v>170</v>
      </c>
      <c r="AJ455">
        <v>170</v>
      </c>
      <c r="AK455">
        <v>170</v>
      </c>
      <c r="AL455">
        <v>260</v>
      </c>
      <c r="AM455">
        <v>320</v>
      </c>
      <c r="AN455">
        <v>260</v>
      </c>
      <c r="AO455">
        <v>140</v>
      </c>
      <c r="AP455">
        <v>90</v>
      </c>
      <c r="AQ455">
        <v>70</v>
      </c>
      <c r="AR455">
        <v>70</v>
      </c>
      <c r="AS455">
        <v>50</v>
      </c>
      <c r="AT455">
        <v>170</v>
      </c>
      <c r="AU455">
        <v>210</v>
      </c>
      <c r="AV455">
        <v>170</v>
      </c>
      <c r="AW455">
        <v>210</v>
      </c>
      <c r="AX455">
        <v>210</v>
      </c>
      <c r="AY455">
        <v>320</v>
      </c>
      <c r="AZ455">
        <v>320</v>
      </c>
      <c r="BA455">
        <v>210</v>
      </c>
      <c r="BB455">
        <v>70</v>
      </c>
      <c r="BC455">
        <v>90</v>
      </c>
      <c r="BD455">
        <v>70</v>
      </c>
      <c r="BE455">
        <v>90</v>
      </c>
      <c r="BF455">
        <v>210</v>
      </c>
      <c r="BG455">
        <v>210</v>
      </c>
      <c r="BH455">
        <v>210</v>
      </c>
      <c r="BI455" s="9">
        <f>AVERAGE(keyword_stats[[#This Row],[Searches: Apr 2015]:[Searches: Mar 2016]])</f>
        <v>202.5</v>
      </c>
      <c r="BJ455" s="9">
        <f>AVERAGE(keyword_stats[[#This Row],[Searches: Apr 2016]:[Searches: Mar 2017]])</f>
        <v>214.16666666666666</v>
      </c>
      <c r="BK455" s="9">
        <f>AVERAGE(keyword_stats[[#This Row],[Searches: Apr 2017]:[Searches: Mar 2018]])</f>
        <v>165</v>
      </c>
      <c r="BL455" s="9">
        <f>AVERAGE(keyword_stats[[#This Row],[Searches: Apr 2018]:[Searches: Mar 2019]])</f>
        <v>185</v>
      </c>
      <c r="BM455" s="9">
        <f>SUM(keyword_stats[[#This Row],[Searches: Apr 2018]:[Searches: Mar 2019]])</f>
        <v>2220</v>
      </c>
      <c r="BN455" s="9">
        <f>keyword_stats[[#This Row],[R1]]-keyword_stats[[#This Row],[R4]]</f>
        <v>-17.5</v>
      </c>
      <c r="BO455" s="9" t="str">
        <f>INDEX('keyword-forecasts'!G:K,MATCH(keyword_stats[[#This Row],[Keyword]],'keyword-forecasts'!K:K,0),1)</f>
        <v>Kostiumy Kąpielowe</v>
      </c>
    </row>
    <row r="456" spans="1:67" x14ac:dyDescent="0.25">
      <c r="A456" t="s">
        <v>565</v>
      </c>
      <c r="B456" t="s">
        <v>15</v>
      </c>
      <c r="D456" s="8">
        <v>20</v>
      </c>
      <c r="E456" t="s">
        <v>16</v>
      </c>
      <c r="F456">
        <v>49</v>
      </c>
      <c r="G456">
        <v>0.35</v>
      </c>
      <c r="H456">
        <v>0.96</v>
      </c>
      <c r="M456">
        <v>20</v>
      </c>
      <c r="N456">
        <v>20</v>
      </c>
      <c r="O456">
        <v>30</v>
      </c>
      <c r="P456">
        <v>20</v>
      </c>
      <c r="Q456">
        <v>20</v>
      </c>
      <c r="R456">
        <v>10</v>
      </c>
      <c r="S456">
        <v>10</v>
      </c>
      <c r="T456">
        <v>10</v>
      </c>
      <c r="U456">
        <v>10</v>
      </c>
      <c r="V456">
        <v>10</v>
      </c>
      <c r="W456">
        <v>10</v>
      </c>
      <c r="X456">
        <v>10</v>
      </c>
      <c r="Y456">
        <v>10</v>
      </c>
      <c r="Z456">
        <v>30</v>
      </c>
      <c r="AA456">
        <v>30</v>
      </c>
      <c r="AB456">
        <v>30</v>
      </c>
      <c r="AC456">
        <v>20</v>
      </c>
      <c r="AD456">
        <v>10</v>
      </c>
      <c r="AE456">
        <v>10</v>
      </c>
      <c r="AF456">
        <v>10</v>
      </c>
      <c r="AG456">
        <v>10</v>
      </c>
      <c r="AH456">
        <v>10</v>
      </c>
      <c r="AI456">
        <v>10</v>
      </c>
      <c r="AJ456">
        <v>10</v>
      </c>
      <c r="AK456">
        <v>10</v>
      </c>
      <c r="AL456">
        <v>10</v>
      </c>
      <c r="AM456">
        <v>30</v>
      </c>
      <c r="AN456">
        <v>20</v>
      </c>
      <c r="AO456">
        <v>10</v>
      </c>
      <c r="AP456">
        <v>10</v>
      </c>
      <c r="AQ456">
        <v>0</v>
      </c>
      <c r="AR456">
        <v>10</v>
      </c>
      <c r="AS456">
        <v>10</v>
      </c>
      <c r="AT456">
        <v>10</v>
      </c>
      <c r="AU456">
        <v>10</v>
      </c>
      <c r="AV456">
        <v>10</v>
      </c>
      <c r="AW456">
        <v>10</v>
      </c>
      <c r="AX456">
        <v>30</v>
      </c>
      <c r="AY456">
        <v>30</v>
      </c>
      <c r="AZ456">
        <v>40</v>
      </c>
      <c r="BA456">
        <v>10</v>
      </c>
      <c r="BB456">
        <v>10</v>
      </c>
      <c r="BC456">
        <v>10</v>
      </c>
      <c r="BD456">
        <v>10</v>
      </c>
      <c r="BE456">
        <v>10</v>
      </c>
      <c r="BF456">
        <v>10</v>
      </c>
      <c r="BG456">
        <v>10</v>
      </c>
      <c r="BH456">
        <v>10</v>
      </c>
      <c r="BI456" s="9">
        <f>AVERAGE(keyword_stats[[#This Row],[Searches: Apr 2015]:[Searches: Mar 2016]])</f>
        <v>15</v>
      </c>
      <c r="BJ456" s="9">
        <f>AVERAGE(keyword_stats[[#This Row],[Searches: Apr 2016]:[Searches: Mar 2017]])</f>
        <v>15.833333333333334</v>
      </c>
      <c r="BK456" s="9">
        <f>AVERAGE(keyword_stats[[#This Row],[Searches: Apr 2017]:[Searches: Mar 2018]])</f>
        <v>11.666666666666666</v>
      </c>
      <c r="BL456" s="9">
        <f>AVERAGE(keyword_stats[[#This Row],[Searches: Apr 2018]:[Searches: Mar 2019]])</f>
        <v>15.833333333333334</v>
      </c>
      <c r="BM456" s="9">
        <f>SUM(keyword_stats[[#This Row],[Searches: Apr 2018]:[Searches: Mar 2019]])</f>
        <v>190</v>
      </c>
      <c r="BN456" s="9">
        <f>keyword_stats[[#This Row],[R1]]-keyword_stats[[#This Row],[R4]]</f>
        <v>0.83333333333333393</v>
      </c>
      <c r="BO456" s="9" t="str">
        <f>INDEX('keyword-forecasts'!G:K,MATCH(keyword_stats[[#This Row],[Keyword]],'keyword-forecasts'!K:K,0),1)</f>
        <v>Kąpielowe H&amp;m</v>
      </c>
    </row>
    <row r="457" spans="1:67" x14ac:dyDescent="0.25">
      <c r="A457" t="s">
        <v>566</v>
      </c>
      <c r="B457" t="s">
        <v>15</v>
      </c>
      <c r="D457" s="8">
        <v>110</v>
      </c>
      <c r="E457" t="s">
        <v>17</v>
      </c>
      <c r="F457">
        <v>100</v>
      </c>
      <c r="G457">
        <v>0.55000000000000004</v>
      </c>
      <c r="H457">
        <v>2.12</v>
      </c>
      <c r="M457">
        <v>70</v>
      </c>
      <c r="N457">
        <v>50</v>
      </c>
      <c r="O457">
        <v>70</v>
      </c>
      <c r="P457">
        <v>110</v>
      </c>
      <c r="Q457">
        <v>70</v>
      </c>
      <c r="R457">
        <v>90</v>
      </c>
      <c r="S457">
        <v>40</v>
      </c>
      <c r="T457">
        <v>50</v>
      </c>
      <c r="U457">
        <v>50</v>
      </c>
      <c r="V457">
        <v>90</v>
      </c>
      <c r="W457">
        <v>70</v>
      </c>
      <c r="X457">
        <v>70</v>
      </c>
      <c r="Y457">
        <v>70</v>
      </c>
      <c r="Z457">
        <v>70</v>
      </c>
      <c r="AA457">
        <v>110</v>
      </c>
      <c r="AB457">
        <v>110</v>
      </c>
      <c r="AC457">
        <v>40</v>
      </c>
      <c r="AD457">
        <v>50</v>
      </c>
      <c r="AE457">
        <v>40</v>
      </c>
      <c r="AF457">
        <v>70</v>
      </c>
      <c r="AG457">
        <v>20</v>
      </c>
      <c r="AH457">
        <v>50</v>
      </c>
      <c r="AI457">
        <v>50</v>
      </c>
      <c r="AJ457">
        <v>70</v>
      </c>
      <c r="AK457">
        <v>50</v>
      </c>
      <c r="AL457">
        <v>90</v>
      </c>
      <c r="AM457">
        <v>260</v>
      </c>
      <c r="AN457">
        <v>260</v>
      </c>
      <c r="AO457">
        <v>70</v>
      </c>
      <c r="AP457">
        <v>30</v>
      </c>
      <c r="AQ457">
        <v>40</v>
      </c>
      <c r="AR457">
        <v>40</v>
      </c>
      <c r="AS457">
        <v>50</v>
      </c>
      <c r="AT457">
        <v>70</v>
      </c>
      <c r="AU457">
        <v>40</v>
      </c>
      <c r="AV457">
        <v>90</v>
      </c>
      <c r="AW457">
        <v>110</v>
      </c>
      <c r="AX457">
        <v>170</v>
      </c>
      <c r="AY457">
        <v>140</v>
      </c>
      <c r="AZ457">
        <v>170</v>
      </c>
      <c r="BA457">
        <v>50</v>
      </c>
      <c r="BB457">
        <v>70</v>
      </c>
      <c r="BC457">
        <v>90</v>
      </c>
      <c r="BD457">
        <v>70</v>
      </c>
      <c r="BE457">
        <v>50</v>
      </c>
      <c r="BF457">
        <v>110</v>
      </c>
      <c r="BG457">
        <v>90</v>
      </c>
      <c r="BH457">
        <v>140</v>
      </c>
      <c r="BI457" s="9">
        <f>AVERAGE(keyword_stats[[#This Row],[Searches: Apr 2015]:[Searches: Mar 2016]])</f>
        <v>69.166666666666671</v>
      </c>
      <c r="BJ457" s="9">
        <f>AVERAGE(keyword_stats[[#This Row],[Searches: Apr 2016]:[Searches: Mar 2017]])</f>
        <v>62.5</v>
      </c>
      <c r="BK457" s="9">
        <f>AVERAGE(keyword_stats[[#This Row],[Searches: Apr 2017]:[Searches: Mar 2018]])</f>
        <v>90.833333333333329</v>
      </c>
      <c r="BL457" s="9">
        <f>AVERAGE(keyword_stats[[#This Row],[Searches: Apr 2018]:[Searches: Mar 2019]])</f>
        <v>105</v>
      </c>
      <c r="BM457" s="9">
        <f>SUM(keyword_stats[[#This Row],[Searches: Apr 2018]:[Searches: Mar 2019]])</f>
        <v>1260</v>
      </c>
      <c r="BN457" s="9">
        <f>keyword_stats[[#This Row],[R1]]-keyword_stats[[#This Row],[R4]]</f>
        <v>35.833333333333329</v>
      </c>
      <c r="BO457" s="9" t="str">
        <f>INDEX('keyword-forecasts'!G:K,MATCH(keyword_stats[[#This Row],[Keyword]],'keyword-forecasts'!K:K,0),1)</f>
        <v>Kostiumy Kąpielowe</v>
      </c>
    </row>
    <row r="458" spans="1:67" x14ac:dyDescent="0.25">
      <c r="A458" t="s">
        <v>567</v>
      </c>
      <c r="B458" t="s">
        <v>15</v>
      </c>
      <c r="D458" s="8">
        <v>30</v>
      </c>
      <c r="E458" t="s">
        <v>17</v>
      </c>
      <c r="F458">
        <v>100</v>
      </c>
      <c r="G458">
        <v>0.26</v>
      </c>
      <c r="H458">
        <v>1.1299999999999999</v>
      </c>
      <c r="M458">
        <v>20</v>
      </c>
      <c r="N458">
        <v>30</v>
      </c>
      <c r="O458">
        <v>40</v>
      </c>
      <c r="P458">
        <v>40</v>
      </c>
      <c r="Q458">
        <v>10</v>
      </c>
      <c r="R458">
        <v>10</v>
      </c>
      <c r="S458">
        <v>10</v>
      </c>
      <c r="T458">
        <v>10</v>
      </c>
      <c r="U458">
        <v>10</v>
      </c>
      <c r="V458">
        <v>10</v>
      </c>
      <c r="W458">
        <v>10</v>
      </c>
      <c r="X458">
        <v>10</v>
      </c>
      <c r="Y458">
        <v>10</v>
      </c>
      <c r="Z458">
        <v>30</v>
      </c>
      <c r="AA458">
        <v>40</v>
      </c>
      <c r="AB458">
        <v>50</v>
      </c>
      <c r="AC458">
        <v>10</v>
      </c>
      <c r="AD458">
        <v>10</v>
      </c>
      <c r="AE458">
        <v>10</v>
      </c>
      <c r="AF458">
        <v>10</v>
      </c>
      <c r="AG458">
        <v>10</v>
      </c>
      <c r="AH458">
        <v>20</v>
      </c>
      <c r="AI458">
        <v>20</v>
      </c>
      <c r="AJ458">
        <v>30</v>
      </c>
      <c r="AK458">
        <v>30</v>
      </c>
      <c r="AL458">
        <v>20</v>
      </c>
      <c r="AM458">
        <v>70</v>
      </c>
      <c r="AN458">
        <v>40</v>
      </c>
      <c r="AO458">
        <v>10</v>
      </c>
      <c r="AP458">
        <v>10</v>
      </c>
      <c r="AQ458">
        <v>10</v>
      </c>
      <c r="AR458">
        <v>10</v>
      </c>
      <c r="AS458">
        <v>10</v>
      </c>
      <c r="AT458">
        <v>30</v>
      </c>
      <c r="AU458">
        <v>20</v>
      </c>
      <c r="AV458">
        <v>30</v>
      </c>
      <c r="AW458">
        <v>40</v>
      </c>
      <c r="AX458">
        <v>50</v>
      </c>
      <c r="AY458">
        <v>90</v>
      </c>
      <c r="AZ458">
        <v>70</v>
      </c>
      <c r="BA458">
        <v>20</v>
      </c>
      <c r="BB458">
        <v>10</v>
      </c>
      <c r="BC458">
        <v>10</v>
      </c>
      <c r="BD458">
        <v>10</v>
      </c>
      <c r="BE458">
        <v>10</v>
      </c>
      <c r="BF458">
        <v>30</v>
      </c>
      <c r="BG458">
        <v>30</v>
      </c>
      <c r="BH458">
        <v>30</v>
      </c>
      <c r="BI458" s="9">
        <f>AVERAGE(keyword_stats[[#This Row],[Searches: Apr 2015]:[Searches: Mar 2016]])</f>
        <v>17.5</v>
      </c>
      <c r="BJ458" s="9">
        <f>AVERAGE(keyword_stats[[#This Row],[Searches: Apr 2016]:[Searches: Mar 2017]])</f>
        <v>20.833333333333332</v>
      </c>
      <c r="BK458" s="9">
        <f>AVERAGE(keyword_stats[[#This Row],[Searches: Apr 2017]:[Searches: Mar 2018]])</f>
        <v>24.166666666666668</v>
      </c>
      <c r="BL458" s="9">
        <f>AVERAGE(keyword_stats[[#This Row],[Searches: Apr 2018]:[Searches: Mar 2019]])</f>
        <v>33.333333333333336</v>
      </c>
      <c r="BM458" s="9">
        <f>SUM(keyword_stats[[#This Row],[Searches: Apr 2018]:[Searches: Mar 2019]])</f>
        <v>400</v>
      </c>
      <c r="BN458" s="9">
        <f>keyword_stats[[#This Row],[R1]]-keyword_stats[[#This Row],[R4]]</f>
        <v>15.833333333333336</v>
      </c>
      <c r="BO458" s="9" t="str">
        <f>INDEX('keyword-forecasts'!G:K,MATCH(keyword_stats[[#This Row],[Keyword]],'keyword-forecasts'!K:K,0),1)</f>
        <v>Kostiumy Kąpielowe</v>
      </c>
    </row>
    <row r="459" spans="1:67" x14ac:dyDescent="0.25">
      <c r="A459" t="s">
        <v>568</v>
      </c>
      <c r="B459" t="s">
        <v>15</v>
      </c>
      <c r="D459" s="8">
        <v>10</v>
      </c>
      <c r="E459" t="s">
        <v>17</v>
      </c>
      <c r="F459">
        <v>100</v>
      </c>
      <c r="G459">
        <v>0.57999999999999996</v>
      </c>
      <c r="H459">
        <v>1.35</v>
      </c>
      <c r="M459">
        <v>10</v>
      </c>
      <c r="N459">
        <v>20</v>
      </c>
      <c r="O459">
        <v>10</v>
      </c>
      <c r="P459">
        <v>10</v>
      </c>
      <c r="Q459">
        <v>10</v>
      </c>
      <c r="R459">
        <v>10</v>
      </c>
      <c r="S459">
        <v>10</v>
      </c>
      <c r="T459">
        <v>10</v>
      </c>
      <c r="U459">
        <v>10</v>
      </c>
      <c r="V459">
        <v>10</v>
      </c>
      <c r="W459">
        <v>10</v>
      </c>
      <c r="X459">
        <v>10</v>
      </c>
      <c r="Y459">
        <v>10</v>
      </c>
      <c r="Z459">
        <v>10</v>
      </c>
      <c r="AA459">
        <v>20</v>
      </c>
      <c r="AB459">
        <v>10</v>
      </c>
      <c r="AC459">
        <v>10</v>
      </c>
      <c r="AD459">
        <v>10</v>
      </c>
      <c r="AE459">
        <v>10</v>
      </c>
      <c r="AF459">
        <v>10</v>
      </c>
      <c r="AG459">
        <v>10</v>
      </c>
      <c r="AH459">
        <v>10</v>
      </c>
      <c r="AI459">
        <v>10</v>
      </c>
      <c r="AJ459">
        <v>10</v>
      </c>
      <c r="AK459">
        <v>10</v>
      </c>
      <c r="AL459">
        <v>20</v>
      </c>
      <c r="AM459">
        <v>20</v>
      </c>
      <c r="AN459">
        <v>30</v>
      </c>
      <c r="AO459">
        <v>20</v>
      </c>
      <c r="AP459">
        <v>10</v>
      </c>
      <c r="AQ459">
        <v>10</v>
      </c>
      <c r="AR459">
        <v>10</v>
      </c>
      <c r="AS459">
        <v>0</v>
      </c>
      <c r="AT459">
        <v>10</v>
      </c>
      <c r="AU459">
        <v>10</v>
      </c>
      <c r="AV459">
        <v>10</v>
      </c>
      <c r="AW459">
        <v>10</v>
      </c>
      <c r="AX459">
        <v>30</v>
      </c>
      <c r="AY459">
        <v>20</v>
      </c>
      <c r="AZ459">
        <v>20</v>
      </c>
      <c r="BA459">
        <v>10</v>
      </c>
      <c r="BB459">
        <v>0</v>
      </c>
      <c r="BC459">
        <v>10</v>
      </c>
      <c r="BD459">
        <v>10</v>
      </c>
      <c r="BE459">
        <v>0</v>
      </c>
      <c r="BF459">
        <v>10</v>
      </c>
      <c r="BG459">
        <v>10</v>
      </c>
      <c r="BH459">
        <v>20</v>
      </c>
      <c r="BI459" s="9">
        <f>AVERAGE(keyword_stats[[#This Row],[Searches: Apr 2015]:[Searches: Mar 2016]])</f>
        <v>10.833333333333334</v>
      </c>
      <c r="BJ459" s="9">
        <f>AVERAGE(keyword_stats[[#This Row],[Searches: Apr 2016]:[Searches: Mar 2017]])</f>
        <v>10.833333333333334</v>
      </c>
      <c r="BK459" s="9">
        <f>AVERAGE(keyword_stats[[#This Row],[Searches: Apr 2017]:[Searches: Mar 2018]])</f>
        <v>13.333333333333334</v>
      </c>
      <c r="BL459" s="9">
        <f>AVERAGE(keyword_stats[[#This Row],[Searches: Apr 2018]:[Searches: Mar 2019]])</f>
        <v>12.5</v>
      </c>
      <c r="BM459" s="9">
        <f>SUM(keyword_stats[[#This Row],[Searches: Apr 2018]:[Searches: Mar 2019]])</f>
        <v>150</v>
      </c>
      <c r="BN459" s="9">
        <f>keyword_stats[[#This Row],[R1]]-keyword_stats[[#This Row],[R4]]</f>
        <v>1.6666666666666661</v>
      </c>
      <c r="BO459" s="9" t="str">
        <f>INDEX('keyword-forecasts'!G:K,MATCH(keyword_stats[[#This Row],[Keyword]],'keyword-forecasts'!K:K,0),1)</f>
        <v>Kostiumy Kąpielowe</v>
      </c>
    </row>
    <row r="460" spans="1:67" x14ac:dyDescent="0.25">
      <c r="A460" t="s">
        <v>569</v>
      </c>
      <c r="B460" t="s">
        <v>15</v>
      </c>
      <c r="D460" s="8">
        <v>480</v>
      </c>
      <c r="E460" t="s">
        <v>17</v>
      </c>
      <c r="F460">
        <v>100</v>
      </c>
      <c r="G460">
        <v>0.9</v>
      </c>
      <c r="H460">
        <v>5.17</v>
      </c>
      <c r="M460">
        <v>480</v>
      </c>
      <c r="N460">
        <v>590</v>
      </c>
      <c r="O460">
        <v>880</v>
      </c>
      <c r="P460">
        <v>1600</v>
      </c>
      <c r="Q460">
        <v>590</v>
      </c>
      <c r="R460">
        <v>110</v>
      </c>
      <c r="S460">
        <v>70</v>
      </c>
      <c r="T460">
        <v>110</v>
      </c>
      <c r="U460">
        <v>90</v>
      </c>
      <c r="V460">
        <v>210</v>
      </c>
      <c r="W460">
        <v>390</v>
      </c>
      <c r="X460">
        <v>320</v>
      </c>
      <c r="Y460">
        <v>390</v>
      </c>
      <c r="Z460">
        <v>590</v>
      </c>
      <c r="AA460">
        <v>1300</v>
      </c>
      <c r="AB460">
        <v>1000</v>
      </c>
      <c r="AC460">
        <v>480</v>
      </c>
      <c r="AD460">
        <v>170</v>
      </c>
      <c r="AE460">
        <v>140</v>
      </c>
      <c r="AF460">
        <v>260</v>
      </c>
      <c r="AG460">
        <v>210</v>
      </c>
      <c r="AH460">
        <v>590</v>
      </c>
      <c r="AI460">
        <v>880</v>
      </c>
      <c r="AJ460">
        <v>1000</v>
      </c>
      <c r="AK460">
        <v>1000</v>
      </c>
      <c r="AL460">
        <v>2900</v>
      </c>
      <c r="AM460">
        <v>4400</v>
      </c>
      <c r="AN460">
        <v>2900</v>
      </c>
      <c r="AO460">
        <v>1300</v>
      </c>
      <c r="AP460">
        <v>260</v>
      </c>
      <c r="AQ460">
        <v>170</v>
      </c>
      <c r="AR460">
        <v>170</v>
      </c>
      <c r="AS460">
        <v>320</v>
      </c>
      <c r="AT460">
        <v>590</v>
      </c>
      <c r="AU460">
        <v>880</v>
      </c>
      <c r="AV460">
        <v>590</v>
      </c>
      <c r="AW460">
        <v>590</v>
      </c>
      <c r="AX460">
        <v>1000</v>
      </c>
      <c r="AY460">
        <v>1300</v>
      </c>
      <c r="AZ460">
        <v>1000</v>
      </c>
      <c r="BA460">
        <v>590</v>
      </c>
      <c r="BB460">
        <v>170</v>
      </c>
      <c r="BC460">
        <v>70</v>
      </c>
      <c r="BD460">
        <v>90</v>
      </c>
      <c r="BE460">
        <v>170</v>
      </c>
      <c r="BF460">
        <v>390</v>
      </c>
      <c r="BG460">
        <v>320</v>
      </c>
      <c r="BH460">
        <v>260</v>
      </c>
      <c r="BI460" s="9">
        <f>AVERAGE(keyword_stats[[#This Row],[Searches: Apr 2015]:[Searches: Mar 2016]])</f>
        <v>453.33333333333331</v>
      </c>
      <c r="BJ460" s="9">
        <f>AVERAGE(keyword_stats[[#This Row],[Searches: Apr 2016]:[Searches: Mar 2017]])</f>
        <v>584.16666666666663</v>
      </c>
      <c r="BK460" s="9">
        <f>AVERAGE(keyword_stats[[#This Row],[Searches: Apr 2017]:[Searches: Mar 2018]])</f>
        <v>1290</v>
      </c>
      <c r="BL460" s="9">
        <f>AVERAGE(keyword_stats[[#This Row],[Searches: Apr 2018]:[Searches: Mar 2019]])</f>
        <v>495.83333333333331</v>
      </c>
      <c r="BM460" s="9">
        <f>SUM(keyword_stats[[#This Row],[Searches: Apr 2018]:[Searches: Mar 2019]])</f>
        <v>5950</v>
      </c>
      <c r="BN460" s="9">
        <f>keyword_stats[[#This Row],[R1]]-keyword_stats[[#This Row],[R4]]</f>
        <v>42.5</v>
      </c>
      <c r="BO460" s="9" t="str">
        <f>INDEX('keyword-forecasts'!G:K,MATCH(keyword_stats[[#This Row],[Keyword]],'keyword-forecasts'!K:K,0),1)</f>
        <v>Puszystych</v>
      </c>
    </row>
    <row r="461" spans="1:67" x14ac:dyDescent="0.25">
      <c r="A461" t="s">
        <v>570</v>
      </c>
      <c r="B461" t="s">
        <v>15</v>
      </c>
      <c r="D461" s="8">
        <v>170</v>
      </c>
      <c r="E461" t="s">
        <v>17</v>
      </c>
      <c r="F461">
        <v>100</v>
      </c>
      <c r="G461">
        <v>0.39</v>
      </c>
      <c r="H461">
        <v>1.23</v>
      </c>
      <c r="M461">
        <v>90</v>
      </c>
      <c r="N461">
        <v>110</v>
      </c>
      <c r="O461">
        <v>260</v>
      </c>
      <c r="P461">
        <v>210</v>
      </c>
      <c r="Q461">
        <v>110</v>
      </c>
      <c r="R461">
        <v>10</v>
      </c>
      <c r="S461">
        <v>10</v>
      </c>
      <c r="T461">
        <v>10</v>
      </c>
      <c r="U461">
        <v>10</v>
      </c>
      <c r="V461">
        <v>30</v>
      </c>
      <c r="W461">
        <v>40</v>
      </c>
      <c r="X461">
        <v>50</v>
      </c>
      <c r="Y461">
        <v>110</v>
      </c>
      <c r="Z461">
        <v>170</v>
      </c>
      <c r="AA461">
        <v>260</v>
      </c>
      <c r="AB461">
        <v>260</v>
      </c>
      <c r="AC461">
        <v>90</v>
      </c>
      <c r="AD461">
        <v>20</v>
      </c>
      <c r="AE461">
        <v>10</v>
      </c>
      <c r="AF461">
        <v>40</v>
      </c>
      <c r="AG461">
        <v>10</v>
      </c>
      <c r="AH461">
        <v>70</v>
      </c>
      <c r="AI461">
        <v>50</v>
      </c>
      <c r="AJ461">
        <v>40</v>
      </c>
      <c r="AK461">
        <v>90</v>
      </c>
      <c r="AL461">
        <v>170</v>
      </c>
      <c r="AM461">
        <v>210</v>
      </c>
      <c r="AN461">
        <v>210</v>
      </c>
      <c r="AO461">
        <v>110</v>
      </c>
      <c r="AP461">
        <v>40</v>
      </c>
      <c r="AQ461">
        <v>20</v>
      </c>
      <c r="AR461">
        <v>20</v>
      </c>
      <c r="AS461">
        <v>30</v>
      </c>
      <c r="AT461">
        <v>70</v>
      </c>
      <c r="AU461">
        <v>70</v>
      </c>
      <c r="AV461">
        <v>110</v>
      </c>
      <c r="AW461">
        <v>90</v>
      </c>
      <c r="AX461">
        <v>260</v>
      </c>
      <c r="AY461">
        <v>390</v>
      </c>
      <c r="AZ461">
        <v>390</v>
      </c>
      <c r="BA461">
        <v>210</v>
      </c>
      <c r="BB461">
        <v>70</v>
      </c>
      <c r="BC461">
        <v>30</v>
      </c>
      <c r="BD461">
        <v>30</v>
      </c>
      <c r="BE461">
        <v>30</v>
      </c>
      <c r="BF461">
        <v>110</v>
      </c>
      <c r="BG461">
        <v>140</v>
      </c>
      <c r="BH461">
        <v>140</v>
      </c>
      <c r="BI461" s="9">
        <f>AVERAGE(keyword_stats[[#This Row],[Searches: Apr 2015]:[Searches: Mar 2016]])</f>
        <v>78.333333333333329</v>
      </c>
      <c r="BJ461" s="9">
        <f>AVERAGE(keyword_stats[[#This Row],[Searches: Apr 2016]:[Searches: Mar 2017]])</f>
        <v>94.166666666666671</v>
      </c>
      <c r="BK461" s="9">
        <f>AVERAGE(keyword_stats[[#This Row],[Searches: Apr 2017]:[Searches: Mar 2018]])</f>
        <v>95.833333333333329</v>
      </c>
      <c r="BL461" s="9">
        <f>AVERAGE(keyword_stats[[#This Row],[Searches: Apr 2018]:[Searches: Mar 2019]])</f>
        <v>157.5</v>
      </c>
      <c r="BM461" s="9">
        <f>SUM(keyword_stats[[#This Row],[Searches: Apr 2018]:[Searches: Mar 2019]])</f>
        <v>1890</v>
      </c>
      <c r="BN461" s="9">
        <f>keyword_stats[[#This Row],[R1]]-keyword_stats[[#This Row],[R4]]</f>
        <v>79.166666666666671</v>
      </c>
      <c r="BO461" s="9" t="str">
        <f>INDEX('keyword-forecasts'!G:K,MATCH(keyword_stats[[#This Row],[Keyword]],'keyword-forecasts'!K:K,0),1)</f>
        <v>Kostiumy Kąpielowe</v>
      </c>
    </row>
    <row r="462" spans="1:67" x14ac:dyDescent="0.25">
      <c r="A462" t="s">
        <v>571</v>
      </c>
      <c r="B462" t="s">
        <v>15</v>
      </c>
      <c r="D462" s="8">
        <v>210</v>
      </c>
      <c r="E462" t="s">
        <v>17</v>
      </c>
      <c r="F462">
        <v>100</v>
      </c>
      <c r="G462">
        <v>0.71</v>
      </c>
      <c r="H462">
        <v>3.59</v>
      </c>
      <c r="M462">
        <v>140</v>
      </c>
      <c r="N462">
        <v>260</v>
      </c>
      <c r="O462">
        <v>480</v>
      </c>
      <c r="P462">
        <v>390</v>
      </c>
      <c r="Q462">
        <v>260</v>
      </c>
      <c r="R462">
        <v>50</v>
      </c>
      <c r="S462">
        <v>40</v>
      </c>
      <c r="T462">
        <v>50</v>
      </c>
      <c r="U462">
        <v>50</v>
      </c>
      <c r="V462">
        <v>170</v>
      </c>
      <c r="W462">
        <v>110</v>
      </c>
      <c r="X462">
        <v>50</v>
      </c>
      <c r="Y462">
        <v>110</v>
      </c>
      <c r="Z462">
        <v>210</v>
      </c>
      <c r="AA462">
        <v>480</v>
      </c>
      <c r="AB462">
        <v>480</v>
      </c>
      <c r="AC462">
        <v>140</v>
      </c>
      <c r="AD462">
        <v>70</v>
      </c>
      <c r="AE462">
        <v>30</v>
      </c>
      <c r="AF462">
        <v>30</v>
      </c>
      <c r="AG462">
        <v>30</v>
      </c>
      <c r="AH462">
        <v>50</v>
      </c>
      <c r="AI462">
        <v>50</v>
      </c>
      <c r="AJ462">
        <v>70</v>
      </c>
      <c r="AK462">
        <v>140</v>
      </c>
      <c r="AL462">
        <v>260</v>
      </c>
      <c r="AM462">
        <v>320</v>
      </c>
      <c r="AN462">
        <v>320</v>
      </c>
      <c r="AO462">
        <v>170</v>
      </c>
      <c r="AP462">
        <v>70</v>
      </c>
      <c r="AQ462">
        <v>40</v>
      </c>
      <c r="AR462">
        <v>40</v>
      </c>
      <c r="AS462">
        <v>20</v>
      </c>
      <c r="AT462">
        <v>40</v>
      </c>
      <c r="AU462">
        <v>90</v>
      </c>
      <c r="AV462">
        <v>90</v>
      </c>
      <c r="AW462">
        <v>170</v>
      </c>
      <c r="AX462">
        <v>320</v>
      </c>
      <c r="AY462">
        <v>480</v>
      </c>
      <c r="AZ462">
        <v>480</v>
      </c>
      <c r="BA462">
        <v>260</v>
      </c>
      <c r="BB462">
        <v>50</v>
      </c>
      <c r="BC462">
        <v>50</v>
      </c>
      <c r="BD462">
        <v>70</v>
      </c>
      <c r="BE462">
        <v>50</v>
      </c>
      <c r="BF462">
        <v>110</v>
      </c>
      <c r="BG462">
        <v>210</v>
      </c>
      <c r="BH462">
        <v>210</v>
      </c>
      <c r="BI462" s="9">
        <f>AVERAGE(keyword_stats[[#This Row],[Searches: Apr 2015]:[Searches: Mar 2016]])</f>
        <v>170.83333333333334</v>
      </c>
      <c r="BJ462" s="9">
        <f>AVERAGE(keyword_stats[[#This Row],[Searches: Apr 2016]:[Searches: Mar 2017]])</f>
        <v>145.83333333333334</v>
      </c>
      <c r="BK462" s="9">
        <f>AVERAGE(keyword_stats[[#This Row],[Searches: Apr 2017]:[Searches: Mar 2018]])</f>
        <v>133.33333333333334</v>
      </c>
      <c r="BL462" s="9">
        <f>AVERAGE(keyword_stats[[#This Row],[Searches: Apr 2018]:[Searches: Mar 2019]])</f>
        <v>205</v>
      </c>
      <c r="BM462" s="9">
        <f>SUM(keyword_stats[[#This Row],[Searches: Apr 2018]:[Searches: Mar 2019]])</f>
        <v>2460</v>
      </c>
      <c r="BN462" s="9">
        <f>keyword_stats[[#This Row],[R1]]-keyword_stats[[#This Row],[R4]]</f>
        <v>34.166666666666657</v>
      </c>
      <c r="BO462" s="9" t="str">
        <f>INDEX('keyword-forecasts'!G:K,MATCH(keyword_stats[[#This Row],[Keyword]],'keyword-forecasts'!K:K,0),1)</f>
        <v>Rozmiary</v>
      </c>
    </row>
    <row r="463" spans="1:67" x14ac:dyDescent="0.25">
      <c r="A463" t="s">
        <v>572</v>
      </c>
      <c r="B463" t="s">
        <v>15</v>
      </c>
      <c r="D463" s="8">
        <v>50</v>
      </c>
      <c r="E463" t="s">
        <v>17</v>
      </c>
      <c r="F463">
        <v>100</v>
      </c>
      <c r="G463">
        <v>0.28000000000000003</v>
      </c>
      <c r="H463">
        <v>1.92</v>
      </c>
      <c r="M463">
        <v>70</v>
      </c>
      <c r="N463">
        <v>110</v>
      </c>
      <c r="O463">
        <v>140</v>
      </c>
      <c r="P463">
        <v>140</v>
      </c>
      <c r="Q463">
        <v>70</v>
      </c>
      <c r="R463">
        <v>10</v>
      </c>
      <c r="S463">
        <v>10</v>
      </c>
      <c r="T463">
        <v>10</v>
      </c>
      <c r="U463">
        <v>10</v>
      </c>
      <c r="V463">
        <v>20</v>
      </c>
      <c r="W463">
        <v>40</v>
      </c>
      <c r="X463">
        <v>20</v>
      </c>
      <c r="Y463">
        <v>50</v>
      </c>
      <c r="Z463">
        <v>70</v>
      </c>
      <c r="AA463">
        <v>90</v>
      </c>
      <c r="AB463">
        <v>140</v>
      </c>
      <c r="AC463">
        <v>40</v>
      </c>
      <c r="AD463">
        <v>40</v>
      </c>
      <c r="AE463">
        <v>20</v>
      </c>
      <c r="AF463">
        <v>10</v>
      </c>
      <c r="AG463">
        <v>20</v>
      </c>
      <c r="AH463">
        <v>30</v>
      </c>
      <c r="AI463">
        <v>20</v>
      </c>
      <c r="AJ463">
        <v>30</v>
      </c>
      <c r="AK463">
        <v>70</v>
      </c>
      <c r="AL463">
        <v>90</v>
      </c>
      <c r="AM463">
        <v>170</v>
      </c>
      <c r="AN463">
        <v>110</v>
      </c>
      <c r="AO463">
        <v>50</v>
      </c>
      <c r="AP463">
        <v>10</v>
      </c>
      <c r="AQ463">
        <v>10</v>
      </c>
      <c r="AR463">
        <v>10</v>
      </c>
      <c r="AS463">
        <v>10</v>
      </c>
      <c r="AT463">
        <v>20</v>
      </c>
      <c r="AU463">
        <v>20</v>
      </c>
      <c r="AV463">
        <v>20</v>
      </c>
      <c r="AW463">
        <v>70</v>
      </c>
      <c r="AX463">
        <v>140</v>
      </c>
      <c r="AY463">
        <v>140</v>
      </c>
      <c r="AZ463">
        <v>170</v>
      </c>
      <c r="BA463">
        <v>50</v>
      </c>
      <c r="BB463">
        <v>10</v>
      </c>
      <c r="BC463">
        <v>20</v>
      </c>
      <c r="BD463">
        <v>10</v>
      </c>
      <c r="BE463">
        <v>0</v>
      </c>
      <c r="BF463">
        <v>30</v>
      </c>
      <c r="BG463">
        <v>30</v>
      </c>
      <c r="BH463">
        <v>30</v>
      </c>
      <c r="BI463" s="9">
        <f>AVERAGE(keyword_stats[[#This Row],[Searches: Apr 2015]:[Searches: Mar 2016]])</f>
        <v>54.166666666666664</v>
      </c>
      <c r="BJ463" s="9">
        <f>AVERAGE(keyword_stats[[#This Row],[Searches: Apr 2016]:[Searches: Mar 2017]])</f>
        <v>46.666666666666664</v>
      </c>
      <c r="BK463" s="9">
        <f>AVERAGE(keyword_stats[[#This Row],[Searches: Apr 2017]:[Searches: Mar 2018]])</f>
        <v>49.166666666666664</v>
      </c>
      <c r="BL463" s="9">
        <f>AVERAGE(keyword_stats[[#This Row],[Searches: Apr 2018]:[Searches: Mar 2019]])</f>
        <v>58.333333333333336</v>
      </c>
      <c r="BM463" s="9">
        <f>SUM(keyword_stats[[#This Row],[Searches: Apr 2018]:[Searches: Mar 2019]])</f>
        <v>700</v>
      </c>
      <c r="BN463" s="9">
        <f>keyword_stats[[#This Row],[R1]]-keyword_stats[[#This Row],[R4]]</f>
        <v>4.1666666666666714</v>
      </c>
      <c r="BO463" s="9" t="str">
        <f>INDEX('keyword-forecasts'!G:K,MATCH(keyword_stats[[#This Row],[Keyword]],'keyword-forecasts'!K:K,0),1)</f>
        <v>Duży Biust</v>
      </c>
    </row>
    <row r="464" spans="1:67" x14ac:dyDescent="0.25">
      <c r="A464" t="s">
        <v>573</v>
      </c>
      <c r="B464" t="s">
        <v>15</v>
      </c>
      <c r="D464" s="8">
        <v>1000</v>
      </c>
      <c r="E464" t="s">
        <v>17</v>
      </c>
      <c r="F464">
        <v>100</v>
      </c>
      <c r="G464">
        <v>0.41</v>
      </c>
      <c r="H464">
        <v>1.34</v>
      </c>
      <c r="M464">
        <v>260</v>
      </c>
      <c r="N464">
        <v>320</v>
      </c>
      <c r="O464">
        <v>590</v>
      </c>
      <c r="P464">
        <v>1300</v>
      </c>
      <c r="Q464">
        <v>880</v>
      </c>
      <c r="R464">
        <v>90</v>
      </c>
      <c r="S464">
        <v>50</v>
      </c>
      <c r="T464">
        <v>70</v>
      </c>
      <c r="U464">
        <v>70</v>
      </c>
      <c r="V464">
        <v>260</v>
      </c>
      <c r="W464">
        <v>390</v>
      </c>
      <c r="X464">
        <v>390</v>
      </c>
      <c r="Y464">
        <v>590</v>
      </c>
      <c r="Z464">
        <v>880</v>
      </c>
      <c r="AA464">
        <v>2400</v>
      </c>
      <c r="AB464">
        <v>2400</v>
      </c>
      <c r="AC464">
        <v>260</v>
      </c>
      <c r="AD464">
        <v>170</v>
      </c>
      <c r="AE464">
        <v>170</v>
      </c>
      <c r="AF464">
        <v>260</v>
      </c>
      <c r="AG464">
        <v>170</v>
      </c>
      <c r="AH464">
        <v>320</v>
      </c>
      <c r="AI464">
        <v>390</v>
      </c>
      <c r="AJ464">
        <v>880</v>
      </c>
      <c r="AK464">
        <v>880</v>
      </c>
      <c r="AL464">
        <v>1600</v>
      </c>
      <c r="AM464">
        <v>1600</v>
      </c>
      <c r="AN464">
        <v>880</v>
      </c>
      <c r="AO464">
        <v>880</v>
      </c>
      <c r="AP464">
        <v>390</v>
      </c>
      <c r="AQ464">
        <v>390</v>
      </c>
      <c r="AR464">
        <v>210</v>
      </c>
      <c r="AS464">
        <v>140</v>
      </c>
      <c r="AT464">
        <v>590</v>
      </c>
      <c r="AU464">
        <v>880</v>
      </c>
      <c r="AV464">
        <v>1000</v>
      </c>
      <c r="AW464">
        <v>1300</v>
      </c>
      <c r="AX464">
        <v>1600</v>
      </c>
      <c r="AY464">
        <v>2400</v>
      </c>
      <c r="AZ464">
        <v>3600</v>
      </c>
      <c r="BA464">
        <v>1600</v>
      </c>
      <c r="BB464">
        <v>480</v>
      </c>
      <c r="BC464">
        <v>320</v>
      </c>
      <c r="BD464">
        <v>390</v>
      </c>
      <c r="BE464">
        <v>320</v>
      </c>
      <c r="BF464">
        <v>720</v>
      </c>
      <c r="BG464">
        <v>720</v>
      </c>
      <c r="BH464">
        <v>880</v>
      </c>
      <c r="BI464" s="9">
        <f>AVERAGE(keyword_stats[[#This Row],[Searches: Apr 2015]:[Searches: Mar 2016]])</f>
        <v>389.16666666666669</v>
      </c>
      <c r="BJ464" s="9">
        <f>AVERAGE(keyword_stats[[#This Row],[Searches: Apr 2016]:[Searches: Mar 2017]])</f>
        <v>740.83333333333337</v>
      </c>
      <c r="BK464" s="9">
        <f>AVERAGE(keyword_stats[[#This Row],[Searches: Apr 2017]:[Searches: Mar 2018]])</f>
        <v>786.66666666666663</v>
      </c>
      <c r="BL464" s="9">
        <f>AVERAGE(keyword_stats[[#This Row],[Searches: Apr 2018]:[Searches: Mar 2019]])</f>
        <v>1194.1666666666667</v>
      </c>
      <c r="BM464" s="9">
        <f>SUM(keyword_stats[[#This Row],[Searches: Apr 2018]:[Searches: Mar 2019]])</f>
        <v>14330</v>
      </c>
      <c r="BN464" s="9">
        <f>keyword_stats[[#This Row],[R1]]-keyword_stats[[#This Row],[R4]]</f>
        <v>805</v>
      </c>
      <c r="BO464" s="9" t="str">
        <f>INDEX('keyword-forecasts'!G:K,MATCH(keyword_stats[[#This Row],[Keyword]],'keyword-forecasts'!K:K,0),1)</f>
        <v>Kąpielowe Dwuczęściowe</v>
      </c>
    </row>
    <row r="465" spans="1:67" x14ac:dyDescent="0.25">
      <c r="A465" t="s">
        <v>574</v>
      </c>
      <c r="B465" t="s">
        <v>15</v>
      </c>
      <c r="D465" s="8">
        <v>10</v>
      </c>
      <c r="E465" t="s">
        <v>18</v>
      </c>
      <c r="F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10</v>
      </c>
      <c r="V465">
        <v>0</v>
      </c>
      <c r="W465">
        <v>0</v>
      </c>
      <c r="X465">
        <v>0</v>
      </c>
      <c r="Y465">
        <v>10</v>
      </c>
      <c r="Z465">
        <v>70</v>
      </c>
      <c r="AA465">
        <v>170</v>
      </c>
      <c r="AB465">
        <v>140</v>
      </c>
      <c r="AC465">
        <v>10</v>
      </c>
      <c r="AD465">
        <v>10</v>
      </c>
      <c r="AE465">
        <v>0</v>
      </c>
      <c r="AF465">
        <v>0</v>
      </c>
      <c r="AG465">
        <v>0</v>
      </c>
      <c r="AH465">
        <v>10</v>
      </c>
      <c r="AI465">
        <v>0</v>
      </c>
      <c r="AJ465">
        <v>0</v>
      </c>
      <c r="AK465">
        <v>0</v>
      </c>
      <c r="AL465">
        <v>0</v>
      </c>
      <c r="AM465">
        <v>10</v>
      </c>
      <c r="AN465">
        <v>0</v>
      </c>
      <c r="AO465">
        <v>0</v>
      </c>
      <c r="AP465">
        <v>0</v>
      </c>
      <c r="AQ465">
        <v>0</v>
      </c>
      <c r="AR465">
        <v>10</v>
      </c>
      <c r="AS465">
        <v>10</v>
      </c>
      <c r="AT465">
        <v>0</v>
      </c>
      <c r="AU465">
        <v>10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10</v>
      </c>
      <c r="BB465">
        <v>0</v>
      </c>
      <c r="BC465">
        <v>10</v>
      </c>
      <c r="BD465">
        <v>0</v>
      </c>
      <c r="BE465">
        <v>0</v>
      </c>
      <c r="BF465">
        <v>10</v>
      </c>
      <c r="BG465">
        <v>0</v>
      </c>
      <c r="BH465">
        <v>10</v>
      </c>
      <c r="BI465" s="9">
        <f>AVERAGE(keyword_stats[[#This Row],[Searches: Apr 2015]:[Searches: Mar 2016]])</f>
        <v>0.83333333333333337</v>
      </c>
      <c r="BJ465" s="9">
        <f>AVERAGE(keyword_stats[[#This Row],[Searches: Apr 2016]:[Searches: Mar 2017]])</f>
        <v>35</v>
      </c>
      <c r="BK465" s="9">
        <f>AVERAGE(keyword_stats[[#This Row],[Searches: Apr 2017]:[Searches: Mar 2018]])</f>
        <v>3.3333333333333335</v>
      </c>
      <c r="BL465" s="9">
        <f>AVERAGE(keyword_stats[[#This Row],[Searches: Apr 2018]:[Searches: Mar 2019]])</f>
        <v>3.3333333333333335</v>
      </c>
      <c r="BM465" s="9">
        <f>SUM(keyword_stats[[#This Row],[Searches: Apr 2018]:[Searches: Mar 2019]])</f>
        <v>40</v>
      </c>
      <c r="BN465" s="9">
        <f>keyword_stats[[#This Row],[R1]]-keyword_stats[[#This Row],[R4]]</f>
        <v>2.5</v>
      </c>
      <c r="BO465" s="9" t="str">
        <f>INDEX('keyword-forecasts'!G:K,MATCH(keyword_stats[[#This Row],[Keyword]],'keyword-forecasts'!K:K,0),1)</f>
        <v>Kąpielowe 2016 Kostiumy</v>
      </c>
    </row>
    <row r="466" spans="1:67" x14ac:dyDescent="0.25">
      <c r="A466" t="s">
        <v>575</v>
      </c>
      <c r="B466" t="s">
        <v>15</v>
      </c>
      <c r="D466" s="8">
        <v>20</v>
      </c>
      <c r="E466" t="s">
        <v>17</v>
      </c>
      <c r="F466">
        <v>100</v>
      </c>
      <c r="G466">
        <v>0.98</v>
      </c>
      <c r="H466">
        <v>1.62</v>
      </c>
      <c r="M466">
        <v>10</v>
      </c>
      <c r="N466">
        <v>10</v>
      </c>
      <c r="O466">
        <v>20</v>
      </c>
      <c r="P466">
        <v>30</v>
      </c>
      <c r="Q466">
        <v>40</v>
      </c>
      <c r="R466">
        <v>10</v>
      </c>
      <c r="S466">
        <v>10</v>
      </c>
      <c r="T466">
        <v>0</v>
      </c>
      <c r="U466">
        <v>0</v>
      </c>
      <c r="V466">
        <v>10</v>
      </c>
      <c r="W466">
        <v>10</v>
      </c>
      <c r="X466">
        <v>10</v>
      </c>
      <c r="Y466">
        <v>30</v>
      </c>
      <c r="Z466">
        <v>50</v>
      </c>
      <c r="AA466">
        <v>50</v>
      </c>
      <c r="AB466">
        <v>50</v>
      </c>
      <c r="AC466">
        <v>20</v>
      </c>
      <c r="AD466">
        <v>10</v>
      </c>
      <c r="AE466">
        <v>10</v>
      </c>
      <c r="AF466">
        <v>0</v>
      </c>
      <c r="AG466">
        <v>0</v>
      </c>
      <c r="AH466">
        <v>10</v>
      </c>
      <c r="AI466">
        <v>10</v>
      </c>
      <c r="AJ466">
        <v>10</v>
      </c>
      <c r="AK466">
        <v>10</v>
      </c>
      <c r="AL466">
        <v>30</v>
      </c>
      <c r="AM466">
        <v>70</v>
      </c>
      <c r="AN466">
        <v>50</v>
      </c>
      <c r="AO466">
        <v>40</v>
      </c>
      <c r="AP466">
        <v>10</v>
      </c>
      <c r="AQ466">
        <v>10</v>
      </c>
      <c r="AR466">
        <v>10</v>
      </c>
      <c r="AS466">
        <v>10</v>
      </c>
      <c r="AT466">
        <v>10</v>
      </c>
      <c r="AU466">
        <v>10</v>
      </c>
      <c r="AV466">
        <v>10</v>
      </c>
      <c r="AW466">
        <v>30</v>
      </c>
      <c r="AX466">
        <v>50</v>
      </c>
      <c r="AY466">
        <v>50</v>
      </c>
      <c r="AZ466">
        <v>50</v>
      </c>
      <c r="BA466">
        <v>40</v>
      </c>
      <c r="BB466">
        <v>10</v>
      </c>
      <c r="BC466">
        <v>20</v>
      </c>
      <c r="BD466">
        <v>10</v>
      </c>
      <c r="BE466">
        <v>0</v>
      </c>
      <c r="BF466">
        <v>10</v>
      </c>
      <c r="BG466">
        <v>10</v>
      </c>
      <c r="BH466">
        <v>30</v>
      </c>
      <c r="BI466" s="9">
        <f>AVERAGE(keyword_stats[[#This Row],[Searches: Apr 2015]:[Searches: Mar 2016]])</f>
        <v>13.333333333333334</v>
      </c>
      <c r="BJ466" s="9">
        <f>AVERAGE(keyword_stats[[#This Row],[Searches: Apr 2016]:[Searches: Mar 2017]])</f>
        <v>20.833333333333332</v>
      </c>
      <c r="BK466" s="9">
        <f>AVERAGE(keyword_stats[[#This Row],[Searches: Apr 2017]:[Searches: Mar 2018]])</f>
        <v>22.5</v>
      </c>
      <c r="BL466" s="9">
        <f>AVERAGE(keyword_stats[[#This Row],[Searches: Apr 2018]:[Searches: Mar 2019]])</f>
        <v>25.833333333333332</v>
      </c>
      <c r="BM466" s="9">
        <f>SUM(keyword_stats[[#This Row],[Searches: Apr 2018]:[Searches: Mar 2019]])</f>
        <v>310</v>
      </c>
      <c r="BN466" s="9">
        <f>keyword_stats[[#This Row],[R1]]-keyword_stats[[#This Row],[R4]]</f>
        <v>12.499999999999998</v>
      </c>
      <c r="BO466" s="9" t="str">
        <f>INDEX('keyword-forecasts'!G:K,MATCH(keyword_stats[[#This Row],[Keyword]],'keyword-forecasts'!K:K,0),1)</f>
        <v>Rozmiary</v>
      </c>
    </row>
    <row r="467" spans="1:67" x14ac:dyDescent="0.25">
      <c r="A467" t="s">
        <v>576</v>
      </c>
      <c r="B467" t="s">
        <v>15</v>
      </c>
      <c r="D467" s="8">
        <v>20</v>
      </c>
      <c r="E467" t="s">
        <v>17</v>
      </c>
      <c r="F467">
        <v>100</v>
      </c>
      <c r="G467">
        <v>0.39</v>
      </c>
      <c r="H467">
        <v>1.54</v>
      </c>
      <c r="M467">
        <v>40</v>
      </c>
      <c r="N467">
        <v>50</v>
      </c>
      <c r="O467">
        <v>70</v>
      </c>
      <c r="P467">
        <v>70</v>
      </c>
      <c r="Q467">
        <v>40</v>
      </c>
      <c r="R467">
        <v>10</v>
      </c>
      <c r="S467">
        <v>10</v>
      </c>
      <c r="T467">
        <v>10</v>
      </c>
      <c r="U467">
        <v>10</v>
      </c>
      <c r="V467">
        <v>40</v>
      </c>
      <c r="W467">
        <v>50</v>
      </c>
      <c r="X467">
        <v>30</v>
      </c>
      <c r="Y467">
        <v>70</v>
      </c>
      <c r="Z467">
        <v>90</v>
      </c>
      <c r="AA467">
        <v>170</v>
      </c>
      <c r="AB467">
        <v>140</v>
      </c>
      <c r="AC467">
        <v>20</v>
      </c>
      <c r="AD467">
        <v>30</v>
      </c>
      <c r="AE467">
        <v>10</v>
      </c>
      <c r="AF467">
        <v>10</v>
      </c>
      <c r="AG467">
        <v>10</v>
      </c>
      <c r="AH467">
        <v>20</v>
      </c>
      <c r="AI467">
        <v>10</v>
      </c>
      <c r="AJ467">
        <v>20</v>
      </c>
      <c r="AK467">
        <v>20</v>
      </c>
      <c r="AL467">
        <v>40</v>
      </c>
      <c r="AM467">
        <v>50</v>
      </c>
      <c r="AN467">
        <v>30</v>
      </c>
      <c r="AO467">
        <v>20</v>
      </c>
      <c r="AP467">
        <v>10</v>
      </c>
      <c r="AQ467">
        <v>10</v>
      </c>
      <c r="AR467">
        <v>10</v>
      </c>
      <c r="AS467">
        <v>10</v>
      </c>
      <c r="AT467">
        <v>20</v>
      </c>
      <c r="AU467">
        <v>10</v>
      </c>
      <c r="AV467">
        <v>10</v>
      </c>
      <c r="AW467">
        <v>20</v>
      </c>
      <c r="AX467">
        <v>30</v>
      </c>
      <c r="AY467">
        <v>50</v>
      </c>
      <c r="AZ467">
        <v>50</v>
      </c>
      <c r="BA467">
        <v>20</v>
      </c>
      <c r="BB467">
        <v>0</v>
      </c>
      <c r="BC467">
        <v>10</v>
      </c>
      <c r="BD467">
        <v>10</v>
      </c>
      <c r="BE467">
        <v>10</v>
      </c>
      <c r="BF467">
        <v>10</v>
      </c>
      <c r="BG467">
        <v>10</v>
      </c>
      <c r="BH467">
        <v>20</v>
      </c>
      <c r="BI467" s="9">
        <f>AVERAGE(keyword_stats[[#This Row],[Searches: Apr 2015]:[Searches: Mar 2016]])</f>
        <v>35.833333333333336</v>
      </c>
      <c r="BJ467" s="9">
        <f>AVERAGE(keyword_stats[[#This Row],[Searches: Apr 2016]:[Searches: Mar 2017]])</f>
        <v>50</v>
      </c>
      <c r="BK467" s="9">
        <f>AVERAGE(keyword_stats[[#This Row],[Searches: Apr 2017]:[Searches: Mar 2018]])</f>
        <v>20</v>
      </c>
      <c r="BL467" s="9">
        <f>AVERAGE(keyword_stats[[#This Row],[Searches: Apr 2018]:[Searches: Mar 2019]])</f>
        <v>20</v>
      </c>
      <c r="BM467" s="9">
        <f>SUM(keyword_stats[[#This Row],[Searches: Apr 2018]:[Searches: Mar 2019]])</f>
        <v>240</v>
      </c>
      <c r="BN467" s="9">
        <f>keyword_stats[[#This Row],[R1]]-keyword_stats[[#This Row],[R4]]</f>
        <v>-15.833333333333336</v>
      </c>
      <c r="BO467" s="9" t="str">
        <f>INDEX('keyword-forecasts'!G:K,MATCH(keyword_stats[[#This Row],[Keyword]],'keyword-forecasts'!K:K,0),1)</f>
        <v>Dwuczęściowe Push</v>
      </c>
    </row>
    <row r="468" spans="1:67" x14ac:dyDescent="0.25">
      <c r="A468" t="s">
        <v>577</v>
      </c>
      <c r="B468" t="s">
        <v>15</v>
      </c>
      <c r="D468" s="8">
        <v>10</v>
      </c>
      <c r="E468" t="s">
        <v>17</v>
      </c>
      <c r="F468">
        <v>100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10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10</v>
      </c>
      <c r="AC468">
        <v>10</v>
      </c>
      <c r="AD468">
        <v>10</v>
      </c>
      <c r="AE468">
        <v>10</v>
      </c>
      <c r="AF468">
        <v>10</v>
      </c>
      <c r="AG468">
        <v>10</v>
      </c>
      <c r="AH468">
        <v>10</v>
      </c>
      <c r="AI468">
        <v>30</v>
      </c>
      <c r="AJ468">
        <v>10</v>
      </c>
      <c r="AK468">
        <v>20</v>
      </c>
      <c r="AL468">
        <v>30</v>
      </c>
      <c r="AM468">
        <v>40</v>
      </c>
      <c r="AN468">
        <v>20</v>
      </c>
      <c r="AO468">
        <v>10</v>
      </c>
      <c r="AP468">
        <v>0</v>
      </c>
      <c r="AQ468">
        <v>0</v>
      </c>
      <c r="AR468">
        <v>0</v>
      </c>
      <c r="AS468">
        <v>10</v>
      </c>
      <c r="AT468">
        <v>10</v>
      </c>
      <c r="AU468">
        <v>10</v>
      </c>
      <c r="AV468">
        <v>10</v>
      </c>
      <c r="AW468">
        <v>10</v>
      </c>
      <c r="AX468">
        <v>10</v>
      </c>
      <c r="AY468">
        <v>10</v>
      </c>
      <c r="AZ468">
        <v>10</v>
      </c>
      <c r="BA468">
        <v>10</v>
      </c>
      <c r="BB468">
        <v>10</v>
      </c>
      <c r="BC468">
        <v>10</v>
      </c>
      <c r="BD468">
        <v>10</v>
      </c>
      <c r="BE468">
        <v>10</v>
      </c>
      <c r="BF468">
        <v>10</v>
      </c>
      <c r="BG468">
        <v>10</v>
      </c>
      <c r="BH468">
        <v>10</v>
      </c>
      <c r="BI468" s="9">
        <f>AVERAGE(keyword_stats[[#This Row],[Searches: Apr 2015]:[Searches: Mar 2016]])</f>
        <v>0.83333333333333337</v>
      </c>
      <c r="BJ468" s="9">
        <f>AVERAGE(keyword_stats[[#This Row],[Searches: Apr 2016]:[Searches: Mar 2017]])</f>
        <v>9.1666666666666661</v>
      </c>
      <c r="BK468" s="9">
        <f>AVERAGE(keyword_stats[[#This Row],[Searches: Apr 2017]:[Searches: Mar 2018]])</f>
        <v>13.333333333333334</v>
      </c>
      <c r="BL468" s="9">
        <f>AVERAGE(keyword_stats[[#This Row],[Searches: Apr 2018]:[Searches: Mar 2019]])</f>
        <v>10</v>
      </c>
      <c r="BM468" s="9">
        <f>SUM(keyword_stats[[#This Row],[Searches: Apr 2018]:[Searches: Mar 2019]])</f>
        <v>120</v>
      </c>
      <c r="BN468" s="9">
        <f>keyword_stats[[#This Row],[R1]]-keyword_stats[[#This Row],[R4]]</f>
        <v>9.1666666666666661</v>
      </c>
      <c r="BO468" s="9" t="str">
        <f>INDEX('keyword-forecasts'!G:K,MATCH(keyword_stats[[#This Row],[Keyword]],'keyword-forecasts'!K:K,0),1)</f>
        <v>Kąpielowe Sportowe Dwuczesciowe</v>
      </c>
    </row>
    <row r="469" spans="1:67" x14ac:dyDescent="0.25">
      <c r="A469" t="s">
        <v>578</v>
      </c>
      <c r="B469" t="s">
        <v>15</v>
      </c>
      <c r="D469" s="8">
        <v>10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10</v>
      </c>
      <c r="AD469">
        <v>10</v>
      </c>
      <c r="AE469">
        <v>10</v>
      </c>
      <c r="AF469">
        <v>10</v>
      </c>
      <c r="AG469">
        <v>10</v>
      </c>
      <c r="AH469">
        <v>0</v>
      </c>
      <c r="AI469">
        <v>10</v>
      </c>
      <c r="AJ469">
        <v>10</v>
      </c>
      <c r="AK469">
        <v>10</v>
      </c>
      <c r="AL469">
        <v>10</v>
      </c>
      <c r="AM469">
        <v>10</v>
      </c>
      <c r="AN469">
        <v>10</v>
      </c>
      <c r="AO469">
        <v>10</v>
      </c>
      <c r="AP469">
        <v>10</v>
      </c>
      <c r="AQ469">
        <v>10</v>
      </c>
      <c r="AR469">
        <v>0</v>
      </c>
      <c r="AS469">
        <v>10</v>
      </c>
      <c r="AT469">
        <v>10</v>
      </c>
      <c r="AU469">
        <v>0</v>
      </c>
      <c r="AV469">
        <v>10</v>
      </c>
      <c r="AW469">
        <v>10</v>
      </c>
      <c r="AX469">
        <v>10</v>
      </c>
      <c r="AY469">
        <v>10</v>
      </c>
      <c r="AZ469">
        <v>10</v>
      </c>
      <c r="BA469">
        <v>10</v>
      </c>
      <c r="BB469">
        <v>0</v>
      </c>
      <c r="BC469">
        <v>0</v>
      </c>
      <c r="BD469">
        <v>0</v>
      </c>
      <c r="BE469">
        <v>10</v>
      </c>
      <c r="BF469">
        <v>0</v>
      </c>
      <c r="BG469">
        <v>0</v>
      </c>
      <c r="BH469">
        <v>0</v>
      </c>
      <c r="BI469" s="9">
        <f>AVERAGE(keyword_stats[[#This Row],[Searches: Apr 2015]:[Searches: Mar 2016]])</f>
        <v>0</v>
      </c>
      <c r="BJ469" s="9">
        <f>AVERAGE(keyword_stats[[#This Row],[Searches: Apr 2016]:[Searches: Mar 2017]])</f>
        <v>5.833333333333333</v>
      </c>
      <c r="BK469" s="9">
        <f>AVERAGE(keyword_stats[[#This Row],[Searches: Apr 2017]:[Searches: Mar 2018]])</f>
        <v>8.3333333333333339</v>
      </c>
      <c r="BL469" s="9">
        <f>AVERAGE(keyword_stats[[#This Row],[Searches: Apr 2018]:[Searches: Mar 2019]])</f>
        <v>5</v>
      </c>
      <c r="BM469" s="9">
        <f>SUM(keyword_stats[[#This Row],[Searches: Apr 2018]:[Searches: Mar 2019]])</f>
        <v>60</v>
      </c>
      <c r="BN469" s="9">
        <f>keyword_stats[[#This Row],[R1]]-keyword_stats[[#This Row],[R4]]</f>
        <v>5</v>
      </c>
      <c r="BO469" s="9" t="str">
        <f>INDEX('keyword-forecasts'!G:K,MATCH(keyword_stats[[#This Row],[Keyword]],'keyword-forecasts'!K:K,0),1)</f>
        <v>Kąpielowe Warszawa</v>
      </c>
    </row>
    <row r="470" spans="1:67" x14ac:dyDescent="0.25">
      <c r="A470" t="s">
        <v>579</v>
      </c>
      <c r="B470" t="s">
        <v>15</v>
      </c>
      <c r="D470" s="8">
        <v>10</v>
      </c>
      <c r="E470" t="s">
        <v>17</v>
      </c>
      <c r="F470">
        <v>100</v>
      </c>
      <c r="G470">
        <v>0.57999999999999996</v>
      </c>
      <c r="H470">
        <v>1.45</v>
      </c>
      <c r="M470">
        <v>0</v>
      </c>
      <c r="N470">
        <v>0</v>
      </c>
      <c r="O470">
        <v>10</v>
      </c>
      <c r="P470">
        <v>20</v>
      </c>
      <c r="Q470">
        <v>20</v>
      </c>
      <c r="R470">
        <v>10</v>
      </c>
      <c r="S470">
        <v>10</v>
      </c>
      <c r="T470">
        <v>10</v>
      </c>
      <c r="U470">
        <v>10</v>
      </c>
      <c r="V470">
        <v>10</v>
      </c>
      <c r="W470">
        <v>10</v>
      </c>
      <c r="X470">
        <v>10</v>
      </c>
      <c r="Y470">
        <v>20</v>
      </c>
      <c r="Z470">
        <v>10</v>
      </c>
      <c r="AA470">
        <v>20</v>
      </c>
      <c r="AB470">
        <v>10</v>
      </c>
      <c r="AC470">
        <v>10</v>
      </c>
      <c r="AD470">
        <v>10</v>
      </c>
      <c r="AE470">
        <v>10</v>
      </c>
      <c r="AF470">
        <v>10</v>
      </c>
      <c r="AG470">
        <v>0</v>
      </c>
      <c r="AH470">
        <v>0</v>
      </c>
      <c r="AI470">
        <v>10</v>
      </c>
      <c r="AJ470">
        <v>0</v>
      </c>
      <c r="AK470">
        <v>10</v>
      </c>
      <c r="AL470">
        <v>0</v>
      </c>
      <c r="AM470">
        <v>10</v>
      </c>
      <c r="AN470">
        <v>10</v>
      </c>
      <c r="AO470">
        <v>30</v>
      </c>
      <c r="AP470">
        <v>10</v>
      </c>
      <c r="AQ470">
        <v>10</v>
      </c>
      <c r="AR470">
        <v>10</v>
      </c>
      <c r="AS470">
        <v>10</v>
      </c>
      <c r="AT470">
        <v>10</v>
      </c>
      <c r="AU470">
        <v>10</v>
      </c>
      <c r="AV470">
        <v>10</v>
      </c>
      <c r="AW470">
        <v>10</v>
      </c>
      <c r="AX470">
        <v>10</v>
      </c>
      <c r="AY470">
        <v>40</v>
      </c>
      <c r="AZ470">
        <v>40</v>
      </c>
      <c r="BA470">
        <v>20</v>
      </c>
      <c r="BB470">
        <v>10</v>
      </c>
      <c r="BC470">
        <v>10</v>
      </c>
      <c r="BD470">
        <v>10</v>
      </c>
      <c r="BE470">
        <v>10</v>
      </c>
      <c r="BF470">
        <v>10</v>
      </c>
      <c r="BG470">
        <v>10</v>
      </c>
      <c r="BH470">
        <v>10</v>
      </c>
      <c r="BI470" s="9">
        <f>AVERAGE(keyword_stats[[#This Row],[Searches: Apr 2015]:[Searches: Mar 2016]])</f>
        <v>10</v>
      </c>
      <c r="BJ470" s="9">
        <f>AVERAGE(keyword_stats[[#This Row],[Searches: Apr 2016]:[Searches: Mar 2017]])</f>
        <v>9.1666666666666661</v>
      </c>
      <c r="BK470" s="9">
        <f>AVERAGE(keyword_stats[[#This Row],[Searches: Apr 2017]:[Searches: Mar 2018]])</f>
        <v>10.833333333333334</v>
      </c>
      <c r="BL470" s="9">
        <f>AVERAGE(keyword_stats[[#This Row],[Searches: Apr 2018]:[Searches: Mar 2019]])</f>
        <v>15.833333333333334</v>
      </c>
      <c r="BM470" s="9">
        <f>SUM(keyword_stats[[#This Row],[Searches: Apr 2018]:[Searches: Mar 2019]])</f>
        <v>190</v>
      </c>
      <c r="BN470" s="9">
        <f>keyword_stats[[#This Row],[R1]]-keyword_stats[[#This Row],[R4]]</f>
        <v>5.8333333333333339</v>
      </c>
      <c r="BO470" s="9" t="str">
        <f>INDEX('keyword-forecasts'!G:K,MATCH(keyword_stats[[#This Row],[Keyword]],'keyword-forecasts'!K:K,0),1)</f>
        <v>Kąpielowe Dwuczęściowe</v>
      </c>
    </row>
    <row r="471" spans="1:67" x14ac:dyDescent="0.25">
      <c r="A471" t="s">
        <v>580</v>
      </c>
      <c r="B471" t="s">
        <v>15</v>
      </c>
      <c r="D471" s="8">
        <v>10</v>
      </c>
      <c r="E471" t="s">
        <v>17</v>
      </c>
      <c r="F471">
        <v>100</v>
      </c>
      <c r="M471">
        <v>10</v>
      </c>
      <c r="N471">
        <v>20</v>
      </c>
      <c r="O471">
        <v>30</v>
      </c>
      <c r="P471">
        <v>50</v>
      </c>
      <c r="Q471">
        <v>10</v>
      </c>
      <c r="R471">
        <v>0</v>
      </c>
      <c r="S471">
        <v>0</v>
      </c>
      <c r="T471">
        <v>10</v>
      </c>
      <c r="U471">
        <v>10</v>
      </c>
      <c r="V471">
        <v>10</v>
      </c>
      <c r="W471">
        <v>30</v>
      </c>
      <c r="X471">
        <v>20</v>
      </c>
      <c r="Y471">
        <v>30</v>
      </c>
      <c r="Z471">
        <v>30</v>
      </c>
      <c r="AA471">
        <v>90</v>
      </c>
      <c r="AB471">
        <v>70</v>
      </c>
      <c r="AC471">
        <v>10</v>
      </c>
      <c r="AD471">
        <v>10</v>
      </c>
      <c r="AE471">
        <v>10</v>
      </c>
      <c r="AF471">
        <v>10</v>
      </c>
      <c r="AG471">
        <v>10</v>
      </c>
      <c r="AH471">
        <v>10</v>
      </c>
      <c r="AI471">
        <v>40</v>
      </c>
      <c r="AJ471">
        <v>10</v>
      </c>
      <c r="AK471">
        <v>10</v>
      </c>
      <c r="AL471">
        <v>10</v>
      </c>
      <c r="AM471">
        <v>20</v>
      </c>
      <c r="AN471">
        <v>10</v>
      </c>
      <c r="AO471">
        <v>20</v>
      </c>
      <c r="AP471">
        <v>10</v>
      </c>
      <c r="AQ471">
        <v>0</v>
      </c>
      <c r="AR471">
        <v>0</v>
      </c>
      <c r="AS471">
        <v>10</v>
      </c>
      <c r="AT471">
        <v>10</v>
      </c>
      <c r="AU471">
        <v>10</v>
      </c>
      <c r="AV471">
        <v>10</v>
      </c>
      <c r="AW471">
        <v>10</v>
      </c>
      <c r="AX471">
        <v>30</v>
      </c>
      <c r="AY471">
        <v>30</v>
      </c>
      <c r="AZ471">
        <v>50</v>
      </c>
      <c r="BA471">
        <v>20</v>
      </c>
      <c r="BB471">
        <v>10</v>
      </c>
      <c r="BC471">
        <v>0</v>
      </c>
      <c r="BD471">
        <v>10</v>
      </c>
      <c r="BE471">
        <v>0</v>
      </c>
      <c r="BF471">
        <v>10</v>
      </c>
      <c r="BG471">
        <v>10</v>
      </c>
      <c r="BH471">
        <v>10</v>
      </c>
      <c r="BI471" s="9">
        <f>AVERAGE(keyword_stats[[#This Row],[Searches: Apr 2015]:[Searches: Mar 2016]])</f>
        <v>16.666666666666668</v>
      </c>
      <c r="BJ471" s="9">
        <f>AVERAGE(keyword_stats[[#This Row],[Searches: Apr 2016]:[Searches: Mar 2017]])</f>
        <v>27.5</v>
      </c>
      <c r="BK471" s="9">
        <f>AVERAGE(keyword_stats[[#This Row],[Searches: Apr 2017]:[Searches: Mar 2018]])</f>
        <v>10</v>
      </c>
      <c r="BL471" s="9">
        <f>AVERAGE(keyword_stats[[#This Row],[Searches: Apr 2018]:[Searches: Mar 2019]])</f>
        <v>15.833333333333334</v>
      </c>
      <c r="BM471" s="9">
        <f>SUM(keyword_stats[[#This Row],[Searches: Apr 2018]:[Searches: Mar 2019]])</f>
        <v>190</v>
      </c>
      <c r="BN471" s="9">
        <f>keyword_stats[[#This Row],[R1]]-keyword_stats[[#This Row],[R4]]</f>
        <v>-0.83333333333333393</v>
      </c>
      <c r="BO471" s="9" t="str">
        <f>INDEX('keyword-forecasts'!G:K,MATCH(keyword_stats[[#This Row],[Keyword]],'keyword-forecasts'!K:K,0),1)</f>
        <v>Kąpielowe Wyszczuplające</v>
      </c>
    </row>
    <row r="472" spans="1:67" x14ac:dyDescent="0.25">
      <c r="A472" t="s">
        <v>581</v>
      </c>
      <c r="B472" t="s">
        <v>15</v>
      </c>
      <c r="D472" s="8">
        <v>10</v>
      </c>
      <c r="E472" t="s">
        <v>17</v>
      </c>
      <c r="F472">
        <v>100</v>
      </c>
      <c r="M472">
        <v>10</v>
      </c>
      <c r="N472">
        <v>10</v>
      </c>
      <c r="O472">
        <v>20</v>
      </c>
      <c r="P472">
        <v>20</v>
      </c>
      <c r="Q472">
        <v>10</v>
      </c>
      <c r="R472">
        <v>10</v>
      </c>
      <c r="S472">
        <v>10</v>
      </c>
      <c r="T472">
        <v>10</v>
      </c>
      <c r="U472">
        <v>10</v>
      </c>
      <c r="V472">
        <v>10</v>
      </c>
      <c r="W472">
        <v>10</v>
      </c>
      <c r="X472">
        <v>10</v>
      </c>
      <c r="Y472">
        <v>20</v>
      </c>
      <c r="Z472">
        <v>50</v>
      </c>
      <c r="AA472">
        <v>70</v>
      </c>
      <c r="AB472">
        <v>70</v>
      </c>
      <c r="AC472">
        <v>10</v>
      </c>
      <c r="AD472">
        <v>10</v>
      </c>
      <c r="AE472">
        <v>10</v>
      </c>
      <c r="AF472">
        <v>0</v>
      </c>
      <c r="AG472">
        <v>0</v>
      </c>
      <c r="AH472">
        <v>10</v>
      </c>
      <c r="AI472">
        <v>10</v>
      </c>
      <c r="AJ472">
        <v>10</v>
      </c>
      <c r="AK472">
        <v>20</v>
      </c>
      <c r="AL472">
        <v>10</v>
      </c>
      <c r="AM472">
        <v>70</v>
      </c>
      <c r="AN472">
        <v>50</v>
      </c>
      <c r="AO472">
        <v>10</v>
      </c>
      <c r="AP472">
        <v>10</v>
      </c>
      <c r="AQ472">
        <v>10</v>
      </c>
      <c r="AR472">
        <v>10</v>
      </c>
      <c r="AS472">
        <v>10</v>
      </c>
      <c r="AT472">
        <v>10</v>
      </c>
      <c r="AU472">
        <v>10</v>
      </c>
      <c r="AV472">
        <v>10</v>
      </c>
      <c r="AW472">
        <v>10</v>
      </c>
      <c r="AX472">
        <v>10</v>
      </c>
      <c r="AY472">
        <v>30</v>
      </c>
      <c r="AZ472">
        <v>40</v>
      </c>
      <c r="BA472">
        <v>10</v>
      </c>
      <c r="BB472">
        <v>10</v>
      </c>
      <c r="BC472">
        <v>10</v>
      </c>
      <c r="BD472">
        <v>10</v>
      </c>
      <c r="BE472">
        <v>0</v>
      </c>
      <c r="BF472">
        <v>10</v>
      </c>
      <c r="BG472">
        <v>10</v>
      </c>
      <c r="BH472">
        <v>10</v>
      </c>
      <c r="BI472" s="9">
        <f>AVERAGE(keyword_stats[[#This Row],[Searches: Apr 2015]:[Searches: Mar 2016]])</f>
        <v>11.666666666666666</v>
      </c>
      <c r="BJ472" s="9">
        <f>AVERAGE(keyword_stats[[#This Row],[Searches: Apr 2016]:[Searches: Mar 2017]])</f>
        <v>22.5</v>
      </c>
      <c r="BK472" s="9">
        <f>AVERAGE(keyword_stats[[#This Row],[Searches: Apr 2017]:[Searches: Mar 2018]])</f>
        <v>19.166666666666668</v>
      </c>
      <c r="BL472" s="9">
        <f>AVERAGE(keyword_stats[[#This Row],[Searches: Apr 2018]:[Searches: Mar 2019]])</f>
        <v>13.333333333333334</v>
      </c>
      <c r="BM472" s="9">
        <f>SUM(keyword_stats[[#This Row],[Searches: Apr 2018]:[Searches: Mar 2019]])</f>
        <v>160</v>
      </c>
      <c r="BN472" s="9">
        <f>keyword_stats[[#This Row],[R1]]-keyword_stats[[#This Row],[R4]]</f>
        <v>1.6666666666666679</v>
      </c>
      <c r="BO472" s="9" t="str">
        <f>INDEX('keyword-forecasts'!G:K,MATCH(keyword_stats[[#This Row],[Keyword]],'keyword-forecasts'!K:K,0),1)</f>
        <v>Kąpielowe Dwuczęściowe</v>
      </c>
    </row>
    <row r="473" spans="1:67" x14ac:dyDescent="0.25">
      <c r="A473" t="s">
        <v>582</v>
      </c>
      <c r="B473" t="s">
        <v>15</v>
      </c>
      <c r="D473" s="8">
        <v>10</v>
      </c>
      <c r="E473" t="s">
        <v>17</v>
      </c>
      <c r="F473">
        <v>100</v>
      </c>
      <c r="M473">
        <v>10</v>
      </c>
      <c r="N473">
        <v>10</v>
      </c>
      <c r="O473">
        <v>10</v>
      </c>
      <c r="P473">
        <v>30</v>
      </c>
      <c r="Q473">
        <v>30</v>
      </c>
      <c r="R473">
        <v>0</v>
      </c>
      <c r="S473">
        <v>0</v>
      </c>
      <c r="T473">
        <v>10</v>
      </c>
      <c r="U473">
        <v>0</v>
      </c>
      <c r="V473">
        <v>10</v>
      </c>
      <c r="W473">
        <v>10</v>
      </c>
      <c r="X473">
        <v>10</v>
      </c>
      <c r="Y473">
        <v>10</v>
      </c>
      <c r="Z473">
        <v>10</v>
      </c>
      <c r="AA473">
        <v>10</v>
      </c>
      <c r="AB473">
        <v>20</v>
      </c>
      <c r="AC473">
        <v>10</v>
      </c>
      <c r="AD473">
        <v>10</v>
      </c>
      <c r="AE473">
        <v>10</v>
      </c>
      <c r="AF473">
        <v>10</v>
      </c>
      <c r="AG473">
        <v>0</v>
      </c>
      <c r="AH473">
        <v>10</v>
      </c>
      <c r="AI473">
        <v>10</v>
      </c>
      <c r="AJ473">
        <v>10</v>
      </c>
      <c r="AK473">
        <v>10</v>
      </c>
      <c r="AL473">
        <v>10</v>
      </c>
      <c r="AM473">
        <v>20</v>
      </c>
      <c r="AN473">
        <v>20</v>
      </c>
      <c r="AO473">
        <v>10</v>
      </c>
      <c r="AP473">
        <v>0</v>
      </c>
      <c r="AQ473">
        <v>10</v>
      </c>
      <c r="AR473">
        <v>0</v>
      </c>
      <c r="AS473">
        <v>10</v>
      </c>
      <c r="AT473">
        <v>10</v>
      </c>
      <c r="AU473">
        <v>10</v>
      </c>
      <c r="AV473">
        <v>10</v>
      </c>
      <c r="AW473">
        <v>10</v>
      </c>
      <c r="AX473">
        <v>10</v>
      </c>
      <c r="AY473">
        <v>40</v>
      </c>
      <c r="AZ473">
        <v>30</v>
      </c>
      <c r="BA473">
        <v>10</v>
      </c>
      <c r="BB473">
        <v>10</v>
      </c>
      <c r="BC473">
        <v>0</v>
      </c>
      <c r="BD473">
        <v>0</v>
      </c>
      <c r="BE473">
        <v>0</v>
      </c>
      <c r="BF473">
        <v>10</v>
      </c>
      <c r="BG473">
        <v>0</v>
      </c>
      <c r="BH473">
        <v>10</v>
      </c>
      <c r="BI473" s="9">
        <f>AVERAGE(keyword_stats[[#This Row],[Searches: Apr 2015]:[Searches: Mar 2016]])</f>
        <v>10.833333333333334</v>
      </c>
      <c r="BJ473" s="9">
        <f>AVERAGE(keyword_stats[[#This Row],[Searches: Apr 2016]:[Searches: Mar 2017]])</f>
        <v>10</v>
      </c>
      <c r="BK473" s="9">
        <f>AVERAGE(keyword_stats[[#This Row],[Searches: Apr 2017]:[Searches: Mar 2018]])</f>
        <v>10</v>
      </c>
      <c r="BL473" s="9">
        <f>AVERAGE(keyword_stats[[#This Row],[Searches: Apr 2018]:[Searches: Mar 2019]])</f>
        <v>10.833333333333334</v>
      </c>
      <c r="BM473" s="9">
        <f>SUM(keyword_stats[[#This Row],[Searches: Apr 2018]:[Searches: Mar 2019]])</f>
        <v>130</v>
      </c>
      <c r="BN473" s="9">
        <f>keyword_stats[[#This Row],[R1]]-keyword_stats[[#This Row],[R4]]</f>
        <v>0</v>
      </c>
      <c r="BO473" s="9" t="str">
        <f>INDEX('keyword-forecasts'!G:K,MATCH(keyword_stats[[#This Row],[Keyword]],'keyword-forecasts'!K:K,0),1)</f>
        <v>Kąpielowe Dwuczęściowe</v>
      </c>
    </row>
    <row r="474" spans="1:67" x14ac:dyDescent="0.25">
      <c r="A474" t="s">
        <v>583</v>
      </c>
      <c r="B474" t="s">
        <v>15</v>
      </c>
      <c r="D474" s="8">
        <v>30</v>
      </c>
      <c r="E474" t="s">
        <v>17</v>
      </c>
      <c r="F474">
        <v>99</v>
      </c>
      <c r="G474">
        <v>0.66</v>
      </c>
      <c r="H474">
        <v>1.81</v>
      </c>
      <c r="M474">
        <v>20</v>
      </c>
      <c r="N474">
        <v>20</v>
      </c>
      <c r="O474">
        <v>50</v>
      </c>
      <c r="P474">
        <v>50</v>
      </c>
      <c r="Q474">
        <v>30</v>
      </c>
      <c r="R474">
        <v>20</v>
      </c>
      <c r="S474">
        <v>20</v>
      </c>
      <c r="T474">
        <v>10</v>
      </c>
      <c r="U474">
        <v>10</v>
      </c>
      <c r="V474">
        <v>20</v>
      </c>
      <c r="W474">
        <v>10</v>
      </c>
      <c r="X474">
        <v>10</v>
      </c>
      <c r="Y474">
        <v>20</v>
      </c>
      <c r="Z474">
        <v>40</v>
      </c>
      <c r="AA474">
        <v>50</v>
      </c>
      <c r="AB474">
        <v>30</v>
      </c>
      <c r="AC474">
        <v>10</v>
      </c>
      <c r="AD474">
        <v>10</v>
      </c>
      <c r="AE474">
        <v>10</v>
      </c>
      <c r="AF474">
        <v>10</v>
      </c>
      <c r="AG474">
        <v>10</v>
      </c>
      <c r="AH474">
        <v>20</v>
      </c>
      <c r="AI474">
        <v>20</v>
      </c>
      <c r="AJ474">
        <v>20</v>
      </c>
      <c r="AK474">
        <v>20</v>
      </c>
      <c r="AL474">
        <v>20</v>
      </c>
      <c r="AM474">
        <v>40</v>
      </c>
      <c r="AN474">
        <v>70</v>
      </c>
      <c r="AO474">
        <v>30</v>
      </c>
      <c r="AP474">
        <v>10</v>
      </c>
      <c r="AQ474">
        <v>10</v>
      </c>
      <c r="AR474">
        <v>10</v>
      </c>
      <c r="AS474">
        <v>10</v>
      </c>
      <c r="AT474">
        <v>20</v>
      </c>
      <c r="AU474">
        <v>20</v>
      </c>
      <c r="AV474">
        <v>10</v>
      </c>
      <c r="AW474">
        <v>10</v>
      </c>
      <c r="AX474">
        <v>50</v>
      </c>
      <c r="AY474">
        <v>90</v>
      </c>
      <c r="AZ474">
        <v>70</v>
      </c>
      <c r="BA474">
        <v>50</v>
      </c>
      <c r="BB474">
        <v>20</v>
      </c>
      <c r="BC474">
        <v>10</v>
      </c>
      <c r="BD474">
        <v>20</v>
      </c>
      <c r="BE474">
        <v>10</v>
      </c>
      <c r="BF474">
        <v>20</v>
      </c>
      <c r="BG474">
        <v>10</v>
      </c>
      <c r="BH474">
        <v>10</v>
      </c>
      <c r="BI474" s="9">
        <f>AVERAGE(keyword_stats[[#This Row],[Searches: Apr 2015]:[Searches: Mar 2016]])</f>
        <v>22.5</v>
      </c>
      <c r="BJ474" s="9">
        <f>AVERAGE(keyword_stats[[#This Row],[Searches: Apr 2016]:[Searches: Mar 2017]])</f>
        <v>20.833333333333332</v>
      </c>
      <c r="BK474" s="9">
        <f>AVERAGE(keyword_stats[[#This Row],[Searches: Apr 2017]:[Searches: Mar 2018]])</f>
        <v>22.5</v>
      </c>
      <c r="BL474" s="9">
        <f>AVERAGE(keyword_stats[[#This Row],[Searches: Apr 2018]:[Searches: Mar 2019]])</f>
        <v>30.833333333333332</v>
      </c>
      <c r="BM474" s="9">
        <f>SUM(keyword_stats[[#This Row],[Searches: Apr 2018]:[Searches: Mar 2019]])</f>
        <v>370</v>
      </c>
      <c r="BN474" s="9">
        <f>keyword_stats[[#This Row],[R1]]-keyword_stats[[#This Row],[R4]]</f>
        <v>8.3333333333333321</v>
      </c>
      <c r="BO474" s="9" t="str">
        <f>INDEX('keyword-forecasts'!G:K,MATCH(keyword_stats[[#This Row],[Keyword]],'keyword-forecasts'!K:K,0),1)</f>
        <v>Kostiumy Kąpielowe</v>
      </c>
    </row>
    <row r="475" spans="1:67" x14ac:dyDescent="0.25">
      <c r="A475" t="s">
        <v>584</v>
      </c>
      <c r="B475" t="s">
        <v>15</v>
      </c>
      <c r="D475" s="8">
        <v>260</v>
      </c>
      <c r="E475" t="s">
        <v>17</v>
      </c>
      <c r="F475">
        <v>100</v>
      </c>
      <c r="G475">
        <v>0.25</v>
      </c>
      <c r="H475">
        <v>1.1000000000000001</v>
      </c>
      <c r="M475">
        <v>320</v>
      </c>
      <c r="N475">
        <v>590</v>
      </c>
      <c r="O475">
        <v>1300</v>
      </c>
      <c r="P475">
        <v>880</v>
      </c>
      <c r="Q475">
        <v>320</v>
      </c>
      <c r="R475">
        <v>70</v>
      </c>
      <c r="S475">
        <v>50</v>
      </c>
      <c r="T475">
        <v>90</v>
      </c>
      <c r="U475">
        <v>70</v>
      </c>
      <c r="V475">
        <v>170</v>
      </c>
      <c r="W475">
        <v>140</v>
      </c>
      <c r="X475">
        <v>170</v>
      </c>
      <c r="Y475">
        <v>320</v>
      </c>
      <c r="Z475">
        <v>390</v>
      </c>
      <c r="AA475">
        <v>480</v>
      </c>
      <c r="AB475">
        <v>480</v>
      </c>
      <c r="AC475">
        <v>390</v>
      </c>
      <c r="AD475">
        <v>110</v>
      </c>
      <c r="AE475">
        <v>50</v>
      </c>
      <c r="AF475">
        <v>20</v>
      </c>
      <c r="AG475">
        <v>30</v>
      </c>
      <c r="AH475">
        <v>70</v>
      </c>
      <c r="AI475">
        <v>50</v>
      </c>
      <c r="AJ475">
        <v>110</v>
      </c>
      <c r="AK475">
        <v>110</v>
      </c>
      <c r="AL475">
        <v>210</v>
      </c>
      <c r="AM475">
        <v>590</v>
      </c>
      <c r="AN475">
        <v>480</v>
      </c>
      <c r="AO475">
        <v>170</v>
      </c>
      <c r="AP475">
        <v>110</v>
      </c>
      <c r="AQ475">
        <v>20</v>
      </c>
      <c r="AR475">
        <v>30</v>
      </c>
      <c r="AS475">
        <v>30</v>
      </c>
      <c r="AT475">
        <v>110</v>
      </c>
      <c r="AU475">
        <v>90</v>
      </c>
      <c r="AV475">
        <v>140</v>
      </c>
      <c r="AW475">
        <v>260</v>
      </c>
      <c r="AX475">
        <v>480</v>
      </c>
      <c r="AY475">
        <v>720</v>
      </c>
      <c r="AZ475">
        <v>590</v>
      </c>
      <c r="BA475">
        <v>320</v>
      </c>
      <c r="BB475">
        <v>70</v>
      </c>
      <c r="BC475">
        <v>50</v>
      </c>
      <c r="BD475">
        <v>70</v>
      </c>
      <c r="BE475">
        <v>70</v>
      </c>
      <c r="BF475">
        <v>140</v>
      </c>
      <c r="BG475">
        <v>140</v>
      </c>
      <c r="BH475">
        <v>170</v>
      </c>
      <c r="BI475" s="9">
        <f>AVERAGE(keyword_stats[[#This Row],[Searches: Apr 2015]:[Searches: Mar 2016]])</f>
        <v>347.5</v>
      </c>
      <c r="BJ475" s="9">
        <f>AVERAGE(keyword_stats[[#This Row],[Searches: Apr 2016]:[Searches: Mar 2017]])</f>
        <v>208.33333333333334</v>
      </c>
      <c r="BK475" s="9">
        <f>AVERAGE(keyword_stats[[#This Row],[Searches: Apr 2017]:[Searches: Mar 2018]])</f>
        <v>174.16666666666666</v>
      </c>
      <c r="BL475" s="9">
        <f>AVERAGE(keyword_stats[[#This Row],[Searches: Apr 2018]:[Searches: Mar 2019]])</f>
        <v>256.66666666666669</v>
      </c>
      <c r="BM475" s="9">
        <f>SUM(keyword_stats[[#This Row],[Searches: Apr 2018]:[Searches: Mar 2019]])</f>
        <v>3080</v>
      </c>
      <c r="BN475" s="9">
        <f>keyword_stats[[#This Row],[R1]]-keyword_stats[[#This Row],[R4]]</f>
        <v>-90.833333333333314</v>
      </c>
      <c r="BO475" s="9" t="str">
        <f>INDEX('keyword-forecasts'!G:K,MATCH(keyword_stats[[#This Row],[Keyword]],'keyword-forecasts'!K:K,0),1)</f>
        <v>Feba</v>
      </c>
    </row>
    <row r="476" spans="1:67" x14ac:dyDescent="0.25">
      <c r="A476" t="s">
        <v>585</v>
      </c>
      <c r="B476" t="s">
        <v>15</v>
      </c>
      <c r="D476" s="8">
        <v>20</v>
      </c>
      <c r="E476" t="s">
        <v>17</v>
      </c>
      <c r="F476">
        <v>100</v>
      </c>
      <c r="G476">
        <v>0.24</v>
      </c>
      <c r="H476">
        <v>0.73</v>
      </c>
      <c r="M476">
        <v>50</v>
      </c>
      <c r="N476">
        <v>30</v>
      </c>
      <c r="O476">
        <v>50</v>
      </c>
      <c r="P476">
        <v>70</v>
      </c>
      <c r="Q476">
        <v>20</v>
      </c>
      <c r="R476">
        <v>10</v>
      </c>
      <c r="S476">
        <v>10</v>
      </c>
      <c r="T476">
        <v>10</v>
      </c>
      <c r="U476">
        <v>10</v>
      </c>
      <c r="V476">
        <v>10</v>
      </c>
      <c r="W476">
        <v>10</v>
      </c>
      <c r="X476">
        <v>10</v>
      </c>
      <c r="Y476">
        <v>20</v>
      </c>
      <c r="Z476">
        <v>40</v>
      </c>
      <c r="AA476">
        <v>50</v>
      </c>
      <c r="AB476">
        <v>30</v>
      </c>
      <c r="AC476">
        <v>20</v>
      </c>
      <c r="AD476">
        <v>10</v>
      </c>
      <c r="AE476">
        <v>10</v>
      </c>
      <c r="AF476">
        <v>10</v>
      </c>
      <c r="AG476">
        <v>10</v>
      </c>
      <c r="AH476">
        <v>10</v>
      </c>
      <c r="AI476">
        <v>10</v>
      </c>
      <c r="AJ476">
        <v>10</v>
      </c>
      <c r="AK476">
        <v>20</v>
      </c>
      <c r="AL476">
        <v>20</v>
      </c>
      <c r="AM476">
        <v>40</v>
      </c>
      <c r="AN476">
        <v>40</v>
      </c>
      <c r="AO476">
        <v>20</v>
      </c>
      <c r="AP476">
        <v>10</v>
      </c>
      <c r="AQ476">
        <v>10</v>
      </c>
      <c r="AR476">
        <v>10</v>
      </c>
      <c r="AS476">
        <v>10</v>
      </c>
      <c r="AT476">
        <v>10</v>
      </c>
      <c r="AU476">
        <v>10</v>
      </c>
      <c r="AV476">
        <v>10</v>
      </c>
      <c r="AW476">
        <v>30</v>
      </c>
      <c r="AX476">
        <v>40</v>
      </c>
      <c r="AY476">
        <v>30</v>
      </c>
      <c r="AZ476">
        <v>50</v>
      </c>
      <c r="BA476">
        <v>40</v>
      </c>
      <c r="BB476">
        <v>10</v>
      </c>
      <c r="BC476">
        <v>10</v>
      </c>
      <c r="BD476">
        <v>10</v>
      </c>
      <c r="BE476">
        <v>10</v>
      </c>
      <c r="BF476">
        <v>20</v>
      </c>
      <c r="BG476">
        <v>10</v>
      </c>
      <c r="BH476">
        <v>20</v>
      </c>
      <c r="BI476" s="9">
        <f>AVERAGE(keyword_stats[[#This Row],[Searches: Apr 2015]:[Searches: Mar 2016]])</f>
        <v>24.166666666666668</v>
      </c>
      <c r="BJ476" s="9">
        <f>AVERAGE(keyword_stats[[#This Row],[Searches: Apr 2016]:[Searches: Mar 2017]])</f>
        <v>19.166666666666668</v>
      </c>
      <c r="BK476" s="9">
        <f>AVERAGE(keyword_stats[[#This Row],[Searches: Apr 2017]:[Searches: Mar 2018]])</f>
        <v>17.5</v>
      </c>
      <c r="BL476" s="9">
        <f>AVERAGE(keyword_stats[[#This Row],[Searches: Apr 2018]:[Searches: Mar 2019]])</f>
        <v>23.333333333333332</v>
      </c>
      <c r="BM476" s="9">
        <f>SUM(keyword_stats[[#This Row],[Searches: Apr 2018]:[Searches: Mar 2019]])</f>
        <v>280</v>
      </c>
      <c r="BN476" s="9">
        <f>keyword_stats[[#This Row],[R1]]-keyword_stats[[#This Row],[R4]]</f>
        <v>-0.8333333333333357</v>
      </c>
      <c r="BO476" s="9" t="str">
        <f>INDEX('keyword-forecasts'!G:K,MATCH(keyword_stats[[#This Row],[Keyword]],'keyword-forecasts'!K:K,0),1)</f>
        <v>Kostiumy Kąpielowe</v>
      </c>
    </row>
    <row r="477" spans="1:67" x14ac:dyDescent="0.25">
      <c r="A477" t="s">
        <v>586</v>
      </c>
      <c r="B477" t="s">
        <v>15</v>
      </c>
      <c r="D477" s="8">
        <v>50</v>
      </c>
      <c r="E477" t="s">
        <v>17</v>
      </c>
      <c r="F477">
        <v>100</v>
      </c>
      <c r="G477">
        <v>0.39</v>
      </c>
      <c r="H477">
        <v>0.84</v>
      </c>
      <c r="M477">
        <v>70</v>
      </c>
      <c r="N477">
        <v>70</v>
      </c>
      <c r="O477">
        <v>140</v>
      </c>
      <c r="P477">
        <v>140</v>
      </c>
      <c r="Q477">
        <v>70</v>
      </c>
      <c r="R477">
        <v>10</v>
      </c>
      <c r="S477">
        <v>10</v>
      </c>
      <c r="T477">
        <v>20</v>
      </c>
      <c r="U477">
        <v>10</v>
      </c>
      <c r="V477">
        <v>20</v>
      </c>
      <c r="W477">
        <v>20</v>
      </c>
      <c r="X477">
        <v>20</v>
      </c>
      <c r="Y477">
        <v>50</v>
      </c>
      <c r="Z477">
        <v>90</v>
      </c>
      <c r="AA477">
        <v>110</v>
      </c>
      <c r="AB477">
        <v>110</v>
      </c>
      <c r="AC477">
        <v>40</v>
      </c>
      <c r="AD477">
        <v>20</v>
      </c>
      <c r="AE477">
        <v>10</v>
      </c>
      <c r="AF477">
        <v>10</v>
      </c>
      <c r="AG477">
        <v>10</v>
      </c>
      <c r="AH477">
        <v>20</v>
      </c>
      <c r="AI477">
        <v>30</v>
      </c>
      <c r="AJ477">
        <v>50</v>
      </c>
      <c r="AK477">
        <v>40</v>
      </c>
      <c r="AL477">
        <v>70</v>
      </c>
      <c r="AM477">
        <v>90</v>
      </c>
      <c r="AN477">
        <v>110</v>
      </c>
      <c r="AO477">
        <v>50</v>
      </c>
      <c r="AP477">
        <v>20</v>
      </c>
      <c r="AQ477">
        <v>10</v>
      </c>
      <c r="AR477">
        <v>10</v>
      </c>
      <c r="AS477">
        <v>10</v>
      </c>
      <c r="AT477">
        <v>30</v>
      </c>
      <c r="AU477">
        <v>30</v>
      </c>
      <c r="AV477">
        <v>30</v>
      </c>
      <c r="AW477">
        <v>50</v>
      </c>
      <c r="AX477">
        <v>90</v>
      </c>
      <c r="AY477">
        <v>110</v>
      </c>
      <c r="AZ477">
        <v>90</v>
      </c>
      <c r="BA477">
        <v>50</v>
      </c>
      <c r="BB477">
        <v>10</v>
      </c>
      <c r="BC477">
        <v>20</v>
      </c>
      <c r="BD477">
        <v>30</v>
      </c>
      <c r="BE477">
        <v>30</v>
      </c>
      <c r="BF477">
        <v>40</v>
      </c>
      <c r="BG477">
        <v>40</v>
      </c>
      <c r="BH477">
        <v>40</v>
      </c>
      <c r="BI477" s="9">
        <f>AVERAGE(keyword_stats[[#This Row],[Searches: Apr 2015]:[Searches: Mar 2016]])</f>
        <v>50</v>
      </c>
      <c r="BJ477" s="9">
        <f>AVERAGE(keyword_stats[[#This Row],[Searches: Apr 2016]:[Searches: Mar 2017]])</f>
        <v>45.833333333333336</v>
      </c>
      <c r="BK477" s="9">
        <f>AVERAGE(keyword_stats[[#This Row],[Searches: Apr 2017]:[Searches: Mar 2018]])</f>
        <v>41.666666666666664</v>
      </c>
      <c r="BL477" s="9">
        <f>AVERAGE(keyword_stats[[#This Row],[Searches: Apr 2018]:[Searches: Mar 2019]])</f>
        <v>50</v>
      </c>
      <c r="BM477" s="9">
        <f>SUM(keyword_stats[[#This Row],[Searches: Apr 2018]:[Searches: Mar 2019]])</f>
        <v>600</v>
      </c>
      <c r="BN477" s="9">
        <f>keyword_stats[[#This Row],[R1]]-keyword_stats[[#This Row],[R4]]</f>
        <v>0</v>
      </c>
      <c r="BO477" s="9" t="str">
        <f>INDEX('keyword-forecasts'!G:K,MATCH(keyword_stats[[#This Row],[Keyword]],'keyword-forecasts'!K:K,0),1)</f>
        <v>Kostiumy Kąpielowe</v>
      </c>
    </row>
    <row r="478" spans="1:67" x14ac:dyDescent="0.25">
      <c r="A478" t="s">
        <v>587</v>
      </c>
      <c r="B478" t="s">
        <v>15</v>
      </c>
      <c r="D478" s="8">
        <v>10</v>
      </c>
      <c r="E478" t="s">
        <v>17</v>
      </c>
      <c r="F478">
        <v>100</v>
      </c>
      <c r="M478">
        <v>10</v>
      </c>
      <c r="N478">
        <v>10</v>
      </c>
      <c r="O478">
        <v>10</v>
      </c>
      <c r="P478">
        <v>10</v>
      </c>
      <c r="Q478">
        <v>10</v>
      </c>
      <c r="R478">
        <v>0</v>
      </c>
      <c r="S478">
        <v>0</v>
      </c>
      <c r="T478">
        <v>0</v>
      </c>
      <c r="U478">
        <v>0</v>
      </c>
      <c r="V478">
        <v>10</v>
      </c>
      <c r="W478">
        <v>10</v>
      </c>
      <c r="X478">
        <v>10</v>
      </c>
      <c r="Y478">
        <v>10</v>
      </c>
      <c r="Z478">
        <v>0</v>
      </c>
      <c r="AA478">
        <v>10</v>
      </c>
      <c r="AB478">
        <v>10</v>
      </c>
      <c r="AC478">
        <v>0</v>
      </c>
      <c r="AD478">
        <v>10</v>
      </c>
      <c r="AE478">
        <v>0</v>
      </c>
      <c r="AF478">
        <v>10</v>
      </c>
      <c r="AG478">
        <v>0</v>
      </c>
      <c r="AH478">
        <v>0</v>
      </c>
      <c r="AI478">
        <v>10</v>
      </c>
      <c r="AJ478">
        <v>0</v>
      </c>
      <c r="AK478">
        <v>10</v>
      </c>
      <c r="AL478">
        <v>10</v>
      </c>
      <c r="AM478">
        <v>10</v>
      </c>
      <c r="AN478">
        <v>10</v>
      </c>
      <c r="AO478">
        <v>10</v>
      </c>
      <c r="AP478">
        <v>0</v>
      </c>
      <c r="AQ478">
        <v>0</v>
      </c>
      <c r="AR478">
        <v>10</v>
      </c>
      <c r="AS478">
        <v>10</v>
      </c>
      <c r="AT478">
        <v>0</v>
      </c>
      <c r="AU478">
        <v>10</v>
      </c>
      <c r="AV478">
        <v>10</v>
      </c>
      <c r="AW478">
        <v>10</v>
      </c>
      <c r="AX478">
        <v>10</v>
      </c>
      <c r="AY478">
        <v>10</v>
      </c>
      <c r="AZ478">
        <v>10</v>
      </c>
      <c r="BA478">
        <v>10</v>
      </c>
      <c r="BB478">
        <v>10</v>
      </c>
      <c r="BC478">
        <v>0</v>
      </c>
      <c r="BD478">
        <v>0</v>
      </c>
      <c r="BE478">
        <v>10</v>
      </c>
      <c r="BF478">
        <v>10</v>
      </c>
      <c r="BG478">
        <v>10</v>
      </c>
      <c r="BH478">
        <v>10</v>
      </c>
      <c r="BI478" s="9">
        <f>AVERAGE(keyword_stats[[#This Row],[Searches: Apr 2015]:[Searches: Mar 2016]])</f>
        <v>6.666666666666667</v>
      </c>
      <c r="BJ478" s="9">
        <f>AVERAGE(keyword_stats[[#This Row],[Searches: Apr 2016]:[Searches: Mar 2017]])</f>
        <v>5</v>
      </c>
      <c r="BK478" s="9">
        <f>AVERAGE(keyword_stats[[#This Row],[Searches: Apr 2017]:[Searches: Mar 2018]])</f>
        <v>7.5</v>
      </c>
      <c r="BL478" s="9">
        <f>AVERAGE(keyword_stats[[#This Row],[Searches: Apr 2018]:[Searches: Mar 2019]])</f>
        <v>8.3333333333333339</v>
      </c>
      <c r="BM478" s="9">
        <f>SUM(keyword_stats[[#This Row],[Searches: Apr 2018]:[Searches: Mar 2019]])</f>
        <v>100</v>
      </c>
      <c r="BN478" s="9">
        <f>keyword_stats[[#This Row],[R1]]-keyword_stats[[#This Row],[R4]]</f>
        <v>1.666666666666667</v>
      </c>
      <c r="BO478" s="9" t="str">
        <f>INDEX('keyword-forecasts'!G:K,MATCH(keyword_stats[[#This Row],[Keyword]],'keyword-forecasts'!K:K,0),1)</f>
        <v>Kostiumy Kąpielowe</v>
      </c>
    </row>
    <row r="479" spans="1:67" x14ac:dyDescent="0.25">
      <c r="A479" t="s">
        <v>588</v>
      </c>
      <c r="B479" t="s">
        <v>15</v>
      </c>
      <c r="D479" s="8">
        <v>260</v>
      </c>
      <c r="E479" t="s">
        <v>17</v>
      </c>
      <c r="F479">
        <v>90</v>
      </c>
      <c r="G479">
        <v>0.21</v>
      </c>
      <c r="H479">
        <v>0.87</v>
      </c>
      <c r="M479">
        <v>170</v>
      </c>
      <c r="N479">
        <v>390</v>
      </c>
      <c r="O479">
        <v>480</v>
      </c>
      <c r="P479">
        <v>480</v>
      </c>
      <c r="Q479">
        <v>210</v>
      </c>
      <c r="R479">
        <v>50</v>
      </c>
      <c r="S479">
        <v>20</v>
      </c>
      <c r="T479">
        <v>30</v>
      </c>
      <c r="U479">
        <v>90</v>
      </c>
      <c r="V479">
        <v>70</v>
      </c>
      <c r="W479">
        <v>70</v>
      </c>
      <c r="X479">
        <v>90</v>
      </c>
      <c r="Y479">
        <v>170</v>
      </c>
      <c r="Z479">
        <v>320</v>
      </c>
      <c r="AA479">
        <v>720</v>
      </c>
      <c r="AB479">
        <v>590</v>
      </c>
      <c r="AC479">
        <v>110</v>
      </c>
      <c r="AD479">
        <v>30</v>
      </c>
      <c r="AE479">
        <v>20</v>
      </c>
      <c r="AF479">
        <v>30</v>
      </c>
      <c r="AG479">
        <v>20</v>
      </c>
      <c r="AH479">
        <v>70</v>
      </c>
      <c r="AI479">
        <v>50</v>
      </c>
      <c r="AJ479">
        <v>110</v>
      </c>
      <c r="AK479">
        <v>170</v>
      </c>
      <c r="AL479">
        <v>320</v>
      </c>
      <c r="AM479">
        <v>590</v>
      </c>
      <c r="AN479">
        <v>480</v>
      </c>
      <c r="AO479">
        <v>210</v>
      </c>
      <c r="AP479">
        <v>50</v>
      </c>
      <c r="AQ479">
        <v>40</v>
      </c>
      <c r="AR479">
        <v>50</v>
      </c>
      <c r="AS479">
        <v>50</v>
      </c>
      <c r="AT479">
        <v>110</v>
      </c>
      <c r="AU479">
        <v>70</v>
      </c>
      <c r="AV479">
        <v>90</v>
      </c>
      <c r="AW479">
        <v>170</v>
      </c>
      <c r="AX479">
        <v>390</v>
      </c>
      <c r="AY479">
        <v>720</v>
      </c>
      <c r="AZ479">
        <v>720</v>
      </c>
      <c r="BA479">
        <v>320</v>
      </c>
      <c r="BB479">
        <v>70</v>
      </c>
      <c r="BC479">
        <v>50</v>
      </c>
      <c r="BD479">
        <v>40</v>
      </c>
      <c r="BE479">
        <v>50</v>
      </c>
      <c r="BF479">
        <v>90</v>
      </c>
      <c r="BG479">
        <v>90</v>
      </c>
      <c r="BH479">
        <v>110</v>
      </c>
      <c r="BI479" s="9">
        <f>AVERAGE(keyword_stats[[#This Row],[Searches: Apr 2015]:[Searches: Mar 2016]])</f>
        <v>179.16666666666666</v>
      </c>
      <c r="BJ479" s="9">
        <f>AVERAGE(keyword_stats[[#This Row],[Searches: Apr 2016]:[Searches: Mar 2017]])</f>
        <v>186.66666666666666</v>
      </c>
      <c r="BK479" s="9">
        <f>AVERAGE(keyword_stats[[#This Row],[Searches: Apr 2017]:[Searches: Mar 2018]])</f>
        <v>185.83333333333334</v>
      </c>
      <c r="BL479" s="9">
        <f>AVERAGE(keyword_stats[[#This Row],[Searches: Apr 2018]:[Searches: Mar 2019]])</f>
        <v>235</v>
      </c>
      <c r="BM479" s="9">
        <f>SUM(keyword_stats[[#This Row],[Searches: Apr 2018]:[Searches: Mar 2019]])</f>
        <v>2820</v>
      </c>
      <c r="BN479" s="9">
        <f>keyword_stats[[#This Row],[R1]]-keyword_stats[[#This Row],[R4]]</f>
        <v>55.833333333333343</v>
      </c>
      <c r="BO479" s="9" t="str">
        <f>INDEX('keyword-forecasts'!G:K,MATCH(keyword_stats[[#This Row],[Keyword]],'keyword-forecasts'!K:K,0),1)</f>
        <v>Kostiumy Kąpielowe</v>
      </c>
    </row>
    <row r="480" spans="1:67" x14ac:dyDescent="0.25">
      <c r="A480" t="s">
        <v>589</v>
      </c>
      <c r="B480" t="s">
        <v>15</v>
      </c>
      <c r="D480" s="8">
        <v>40</v>
      </c>
      <c r="E480" t="s">
        <v>17</v>
      </c>
      <c r="F480">
        <v>100</v>
      </c>
      <c r="G480">
        <v>0.34</v>
      </c>
      <c r="H480">
        <v>2.5099999999999998</v>
      </c>
      <c r="M480">
        <v>70</v>
      </c>
      <c r="N480">
        <v>70</v>
      </c>
      <c r="O480">
        <v>110</v>
      </c>
      <c r="P480">
        <v>70</v>
      </c>
      <c r="Q480">
        <v>30</v>
      </c>
      <c r="R480">
        <v>10</v>
      </c>
      <c r="S480">
        <v>10</v>
      </c>
      <c r="T480">
        <v>10</v>
      </c>
      <c r="U480">
        <v>10</v>
      </c>
      <c r="V480">
        <v>10</v>
      </c>
      <c r="W480">
        <v>20</v>
      </c>
      <c r="X480">
        <v>30</v>
      </c>
      <c r="Y480">
        <v>70</v>
      </c>
      <c r="Z480">
        <v>110</v>
      </c>
      <c r="AA480">
        <v>170</v>
      </c>
      <c r="AB480">
        <v>110</v>
      </c>
      <c r="AC480">
        <v>50</v>
      </c>
      <c r="AD480">
        <v>20</v>
      </c>
      <c r="AE480">
        <v>10</v>
      </c>
      <c r="AF480">
        <v>10</v>
      </c>
      <c r="AG480">
        <v>10</v>
      </c>
      <c r="AH480">
        <v>40</v>
      </c>
      <c r="AI480">
        <v>50</v>
      </c>
      <c r="AJ480">
        <v>50</v>
      </c>
      <c r="AK480">
        <v>50</v>
      </c>
      <c r="AL480">
        <v>110</v>
      </c>
      <c r="AM480">
        <v>140</v>
      </c>
      <c r="AN480">
        <v>170</v>
      </c>
      <c r="AO480">
        <v>50</v>
      </c>
      <c r="AP480">
        <v>10</v>
      </c>
      <c r="AQ480">
        <v>10</v>
      </c>
      <c r="AR480">
        <v>10</v>
      </c>
      <c r="AS480">
        <v>10</v>
      </c>
      <c r="AT480">
        <v>40</v>
      </c>
      <c r="AU480">
        <v>20</v>
      </c>
      <c r="AV480">
        <v>30</v>
      </c>
      <c r="AW480">
        <v>40</v>
      </c>
      <c r="AX480">
        <v>50</v>
      </c>
      <c r="AY480">
        <v>50</v>
      </c>
      <c r="AZ480">
        <v>110</v>
      </c>
      <c r="BA480">
        <v>70</v>
      </c>
      <c r="BB480">
        <v>10</v>
      </c>
      <c r="BC480">
        <v>10</v>
      </c>
      <c r="BD480">
        <v>10</v>
      </c>
      <c r="BE480">
        <v>10</v>
      </c>
      <c r="BF480">
        <v>40</v>
      </c>
      <c r="BG480">
        <v>30</v>
      </c>
      <c r="BH480">
        <v>40</v>
      </c>
      <c r="BI480" s="9">
        <f>AVERAGE(keyword_stats[[#This Row],[Searches: Apr 2015]:[Searches: Mar 2016]])</f>
        <v>37.5</v>
      </c>
      <c r="BJ480" s="9">
        <f>AVERAGE(keyword_stats[[#This Row],[Searches: Apr 2016]:[Searches: Mar 2017]])</f>
        <v>58.333333333333336</v>
      </c>
      <c r="BK480" s="9">
        <f>AVERAGE(keyword_stats[[#This Row],[Searches: Apr 2017]:[Searches: Mar 2018]])</f>
        <v>54.166666666666664</v>
      </c>
      <c r="BL480" s="9">
        <f>AVERAGE(keyword_stats[[#This Row],[Searches: Apr 2018]:[Searches: Mar 2019]])</f>
        <v>39.166666666666664</v>
      </c>
      <c r="BM480" s="9">
        <f>SUM(keyword_stats[[#This Row],[Searches: Apr 2018]:[Searches: Mar 2019]])</f>
        <v>470</v>
      </c>
      <c r="BN480" s="9">
        <f>keyword_stats[[#This Row],[R1]]-keyword_stats[[#This Row],[R4]]</f>
        <v>1.6666666666666643</v>
      </c>
      <c r="BO480" s="9" t="str">
        <f>INDEX('keyword-forecasts'!G:K,MATCH(keyword_stats[[#This Row],[Keyword]],'keyword-forecasts'!K:K,0),1)</f>
        <v>Intimissimi</v>
      </c>
    </row>
    <row r="481" spans="1:67" x14ac:dyDescent="0.25">
      <c r="A481" t="s">
        <v>590</v>
      </c>
      <c r="B481" t="s">
        <v>15</v>
      </c>
      <c r="D481" s="8">
        <v>2900</v>
      </c>
      <c r="E481" t="s">
        <v>17</v>
      </c>
      <c r="F481">
        <v>100</v>
      </c>
      <c r="G481">
        <v>0.57999999999999996</v>
      </c>
      <c r="H481">
        <v>1.83</v>
      </c>
      <c r="M481">
        <v>1300</v>
      </c>
      <c r="N481">
        <v>1600</v>
      </c>
      <c r="O481">
        <v>2400</v>
      </c>
      <c r="P481">
        <v>4400</v>
      </c>
      <c r="Q481">
        <v>1300</v>
      </c>
      <c r="R481">
        <v>390</v>
      </c>
      <c r="S481">
        <v>480</v>
      </c>
      <c r="T481">
        <v>880</v>
      </c>
      <c r="U481">
        <v>880</v>
      </c>
      <c r="V481">
        <v>1600</v>
      </c>
      <c r="W481">
        <v>1000</v>
      </c>
      <c r="X481">
        <v>1000</v>
      </c>
      <c r="Y481">
        <v>2400</v>
      </c>
      <c r="Z481">
        <v>4400</v>
      </c>
      <c r="AA481">
        <v>4400</v>
      </c>
      <c r="AB481">
        <v>2400</v>
      </c>
      <c r="AC481">
        <v>1300</v>
      </c>
      <c r="AD481">
        <v>1300</v>
      </c>
      <c r="AE481">
        <v>1600</v>
      </c>
      <c r="AF481">
        <v>1300</v>
      </c>
      <c r="AG481">
        <v>1000</v>
      </c>
      <c r="AH481">
        <v>3600</v>
      </c>
      <c r="AI481">
        <v>4400</v>
      </c>
      <c r="AJ481">
        <v>4400</v>
      </c>
      <c r="AK481">
        <v>4400</v>
      </c>
      <c r="AL481">
        <v>6600</v>
      </c>
      <c r="AM481">
        <v>8100</v>
      </c>
      <c r="AN481">
        <v>9900</v>
      </c>
      <c r="AO481">
        <v>5400</v>
      </c>
      <c r="AP481">
        <v>1900</v>
      </c>
      <c r="AQ481">
        <v>1900</v>
      </c>
      <c r="AR481">
        <v>2400</v>
      </c>
      <c r="AS481">
        <v>1900</v>
      </c>
      <c r="AT481">
        <v>6600</v>
      </c>
      <c r="AU481">
        <v>4400</v>
      </c>
      <c r="AV481">
        <v>2400</v>
      </c>
      <c r="AW481">
        <v>2900</v>
      </c>
      <c r="AX481">
        <v>4400</v>
      </c>
      <c r="AY481">
        <v>5400</v>
      </c>
      <c r="AZ481">
        <v>9900</v>
      </c>
      <c r="BA481">
        <v>2400</v>
      </c>
      <c r="BB481">
        <v>1000</v>
      </c>
      <c r="BC481">
        <v>720</v>
      </c>
      <c r="BD481">
        <v>1000</v>
      </c>
      <c r="BE481">
        <v>720</v>
      </c>
      <c r="BF481">
        <v>1900</v>
      </c>
      <c r="BG481">
        <v>1900</v>
      </c>
      <c r="BH481">
        <v>2900</v>
      </c>
      <c r="BI481" s="9">
        <f>AVERAGE(keyword_stats[[#This Row],[Searches: Apr 2015]:[Searches: Mar 2016]])</f>
        <v>1435.8333333333333</v>
      </c>
      <c r="BJ481" s="9">
        <f>AVERAGE(keyword_stats[[#This Row],[Searches: Apr 2016]:[Searches: Mar 2017]])</f>
        <v>2708.3333333333335</v>
      </c>
      <c r="BK481" s="9">
        <f>AVERAGE(keyword_stats[[#This Row],[Searches: Apr 2017]:[Searches: Mar 2018]])</f>
        <v>4658.333333333333</v>
      </c>
      <c r="BL481" s="9">
        <f>AVERAGE(keyword_stats[[#This Row],[Searches: Apr 2018]:[Searches: Mar 2019]])</f>
        <v>2928.3333333333335</v>
      </c>
      <c r="BM481" s="9">
        <f>SUM(keyword_stats[[#This Row],[Searches: Apr 2018]:[Searches: Mar 2019]])</f>
        <v>35140</v>
      </c>
      <c r="BN481" s="9">
        <f>keyword_stats[[#This Row],[R1]]-keyword_stats[[#This Row],[R4]]</f>
        <v>1492.5000000000002</v>
      </c>
      <c r="BO481" s="9" t="str">
        <f>INDEX('keyword-forecasts'!G:K,MATCH(keyword_stats[[#This Row],[Keyword]],'keyword-forecasts'!K:K,0),1)</f>
        <v>Kostiumy Jednoczęściowe</v>
      </c>
    </row>
    <row r="482" spans="1:67" x14ac:dyDescent="0.25">
      <c r="A482" t="s">
        <v>591</v>
      </c>
      <c r="B482" t="s">
        <v>15</v>
      </c>
      <c r="D482" s="8">
        <v>10</v>
      </c>
      <c r="M482">
        <v>30</v>
      </c>
      <c r="N482">
        <v>30</v>
      </c>
      <c r="O482">
        <v>90</v>
      </c>
      <c r="P482">
        <v>40</v>
      </c>
      <c r="Q482">
        <v>20</v>
      </c>
      <c r="R482">
        <v>20</v>
      </c>
      <c r="S482">
        <v>10</v>
      </c>
      <c r="T482">
        <v>10</v>
      </c>
      <c r="U482">
        <v>10</v>
      </c>
      <c r="V482">
        <v>30</v>
      </c>
      <c r="W482">
        <v>40</v>
      </c>
      <c r="X482">
        <v>10</v>
      </c>
      <c r="Y482">
        <v>10</v>
      </c>
      <c r="Z482">
        <v>10</v>
      </c>
      <c r="AA482">
        <v>10</v>
      </c>
      <c r="AB482">
        <v>10</v>
      </c>
      <c r="AC482">
        <v>10</v>
      </c>
      <c r="AD482">
        <v>0</v>
      </c>
      <c r="AE482">
        <v>10</v>
      </c>
      <c r="AF482">
        <v>0</v>
      </c>
      <c r="AG482">
        <v>0</v>
      </c>
      <c r="AH482">
        <v>10</v>
      </c>
      <c r="AI482">
        <v>0</v>
      </c>
      <c r="AJ482">
        <v>10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10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 s="9">
        <f>AVERAGE(keyword_stats[[#This Row],[Searches: Apr 2015]:[Searches: Mar 2016]])</f>
        <v>28.333333333333332</v>
      </c>
      <c r="BJ482" s="9">
        <f>AVERAGE(keyword_stats[[#This Row],[Searches: Apr 2016]:[Searches: Mar 2017]])</f>
        <v>6.666666666666667</v>
      </c>
      <c r="BK482" s="9">
        <f>AVERAGE(keyword_stats[[#This Row],[Searches: Apr 2017]:[Searches: Mar 2018]])</f>
        <v>0</v>
      </c>
      <c r="BL482" s="9">
        <f>AVERAGE(keyword_stats[[#This Row],[Searches: Apr 2018]:[Searches: Mar 2019]])</f>
        <v>0.83333333333333337</v>
      </c>
      <c r="BM482" s="9">
        <f>SUM(keyword_stats[[#This Row],[Searches: Apr 2018]:[Searches: Mar 2019]])</f>
        <v>10</v>
      </c>
      <c r="BN482" s="9">
        <f>keyword_stats[[#This Row],[R1]]-keyword_stats[[#This Row],[R4]]</f>
        <v>-27.5</v>
      </c>
      <c r="BO482" s="9" t="str">
        <f>INDEX('keyword-forecasts'!G:K,MATCH(keyword_stats[[#This Row],[Keyword]],'keyword-forecasts'!K:K,0),1)</f>
        <v>Kąpielowe 2015</v>
      </c>
    </row>
    <row r="483" spans="1:67" x14ac:dyDescent="0.25">
      <c r="A483" t="s">
        <v>592</v>
      </c>
      <c r="B483" t="s">
        <v>15</v>
      </c>
      <c r="D483" s="8">
        <v>10</v>
      </c>
      <c r="E483" t="s">
        <v>18</v>
      </c>
      <c r="F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10</v>
      </c>
      <c r="Y483">
        <v>50</v>
      </c>
      <c r="Z483">
        <v>90</v>
      </c>
      <c r="AA483">
        <v>210</v>
      </c>
      <c r="AB483">
        <v>320</v>
      </c>
      <c r="AC483">
        <v>140</v>
      </c>
      <c r="AD483">
        <v>20</v>
      </c>
      <c r="AE483">
        <v>10</v>
      </c>
      <c r="AF483">
        <v>10</v>
      </c>
      <c r="AG483">
        <v>10</v>
      </c>
      <c r="AH483">
        <v>0</v>
      </c>
      <c r="AI483">
        <v>10</v>
      </c>
      <c r="AJ483">
        <v>10</v>
      </c>
      <c r="AK483">
        <v>0</v>
      </c>
      <c r="AL483">
        <v>0</v>
      </c>
      <c r="AM483">
        <v>10</v>
      </c>
      <c r="AN483">
        <v>10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10</v>
      </c>
      <c r="BF483">
        <v>0</v>
      </c>
      <c r="BG483">
        <v>0</v>
      </c>
      <c r="BH483">
        <v>10</v>
      </c>
      <c r="BI483" s="9">
        <f>AVERAGE(keyword_stats[[#This Row],[Searches: Apr 2015]:[Searches: Mar 2016]])</f>
        <v>0.83333333333333337</v>
      </c>
      <c r="BJ483" s="9">
        <f>AVERAGE(keyword_stats[[#This Row],[Searches: Apr 2016]:[Searches: Mar 2017]])</f>
        <v>73.333333333333329</v>
      </c>
      <c r="BK483" s="9">
        <f>AVERAGE(keyword_stats[[#This Row],[Searches: Apr 2017]:[Searches: Mar 2018]])</f>
        <v>1.6666666666666667</v>
      </c>
      <c r="BL483" s="9">
        <f>AVERAGE(keyword_stats[[#This Row],[Searches: Apr 2018]:[Searches: Mar 2019]])</f>
        <v>1.6666666666666667</v>
      </c>
      <c r="BM483" s="9">
        <f>SUM(keyword_stats[[#This Row],[Searches: Apr 2018]:[Searches: Mar 2019]])</f>
        <v>20</v>
      </c>
      <c r="BN483" s="9">
        <f>keyword_stats[[#This Row],[R1]]-keyword_stats[[#This Row],[R4]]</f>
        <v>0.83333333333333337</v>
      </c>
      <c r="BO483" s="9" t="str">
        <f>INDEX('keyword-forecasts'!G:K,MATCH(keyword_stats[[#This Row],[Keyword]],'keyword-forecasts'!K:K,0),1)</f>
        <v>Kąpielowe 2016 Kostiumy</v>
      </c>
    </row>
    <row r="484" spans="1:67" x14ac:dyDescent="0.25">
      <c r="A484" t="s">
        <v>593</v>
      </c>
      <c r="B484" t="s">
        <v>15</v>
      </c>
      <c r="D484" s="8">
        <v>20</v>
      </c>
      <c r="E484" t="s">
        <v>17</v>
      </c>
      <c r="F484">
        <v>100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10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20</v>
      </c>
      <c r="AB484">
        <v>20</v>
      </c>
      <c r="AC484">
        <v>10</v>
      </c>
      <c r="AD484">
        <v>10</v>
      </c>
      <c r="AE484">
        <v>10</v>
      </c>
      <c r="AF484">
        <v>10</v>
      </c>
      <c r="AG484">
        <v>10</v>
      </c>
      <c r="AH484">
        <v>10</v>
      </c>
      <c r="AI484">
        <v>20</v>
      </c>
      <c r="AJ484">
        <v>10</v>
      </c>
      <c r="AK484">
        <v>30</v>
      </c>
      <c r="AL484">
        <v>30</v>
      </c>
      <c r="AM484">
        <v>40</v>
      </c>
      <c r="AN484">
        <v>50</v>
      </c>
      <c r="AO484">
        <v>30</v>
      </c>
      <c r="AP484">
        <v>20</v>
      </c>
      <c r="AQ484">
        <v>20</v>
      </c>
      <c r="AR484">
        <v>10</v>
      </c>
      <c r="AS484">
        <v>20</v>
      </c>
      <c r="AT484">
        <v>40</v>
      </c>
      <c r="AU484">
        <v>50</v>
      </c>
      <c r="AV484">
        <v>40</v>
      </c>
      <c r="AW484">
        <v>40</v>
      </c>
      <c r="AX484">
        <v>20</v>
      </c>
      <c r="AY484">
        <v>50</v>
      </c>
      <c r="AZ484">
        <v>20</v>
      </c>
      <c r="BA484">
        <v>20</v>
      </c>
      <c r="BB484">
        <v>10</v>
      </c>
      <c r="BC484">
        <v>10</v>
      </c>
      <c r="BD484">
        <v>10</v>
      </c>
      <c r="BE484">
        <v>10</v>
      </c>
      <c r="BF484">
        <v>10</v>
      </c>
      <c r="BG484">
        <v>10</v>
      </c>
      <c r="BH484">
        <v>10</v>
      </c>
      <c r="BI484" s="9">
        <f>AVERAGE(keyword_stats[[#This Row],[Searches: Apr 2015]:[Searches: Mar 2016]])</f>
        <v>0.83333333333333337</v>
      </c>
      <c r="BJ484" s="9">
        <f>AVERAGE(keyword_stats[[#This Row],[Searches: Apr 2016]:[Searches: Mar 2017]])</f>
        <v>10.833333333333334</v>
      </c>
      <c r="BK484" s="9">
        <f>AVERAGE(keyword_stats[[#This Row],[Searches: Apr 2017]:[Searches: Mar 2018]])</f>
        <v>31.666666666666668</v>
      </c>
      <c r="BL484" s="9">
        <f>AVERAGE(keyword_stats[[#This Row],[Searches: Apr 2018]:[Searches: Mar 2019]])</f>
        <v>18.333333333333332</v>
      </c>
      <c r="BM484" s="9">
        <f>SUM(keyword_stats[[#This Row],[Searches: Apr 2018]:[Searches: Mar 2019]])</f>
        <v>220</v>
      </c>
      <c r="BN484" s="9">
        <f>keyword_stats[[#This Row],[R1]]-keyword_stats[[#This Row],[R4]]</f>
        <v>17.5</v>
      </c>
      <c r="BO484" s="9" t="str">
        <f>INDEX('keyword-forecasts'!G:K,MATCH(keyword_stats[[#This Row],[Keyword]],'keyword-forecasts'!K:K,0),1)</f>
        <v>Kostiumy Jednoczęściowe</v>
      </c>
    </row>
    <row r="485" spans="1:67" x14ac:dyDescent="0.25">
      <c r="A485" t="s">
        <v>594</v>
      </c>
      <c r="B485" t="s">
        <v>15</v>
      </c>
      <c r="D485" s="8">
        <v>170</v>
      </c>
      <c r="E485" t="s">
        <v>17</v>
      </c>
      <c r="F485">
        <v>100</v>
      </c>
      <c r="G485">
        <v>0.89</v>
      </c>
      <c r="H485">
        <v>3.62</v>
      </c>
      <c r="M485">
        <v>50</v>
      </c>
      <c r="N485">
        <v>70</v>
      </c>
      <c r="O485">
        <v>90</v>
      </c>
      <c r="P485">
        <v>210</v>
      </c>
      <c r="Q485">
        <v>90</v>
      </c>
      <c r="R485">
        <v>40</v>
      </c>
      <c r="S485">
        <v>20</v>
      </c>
      <c r="T485">
        <v>20</v>
      </c>
      <c r="U485">
        <v>10</v>
      </c>
      <c r="V485">
        <v>30</v>
      </c>
      <c r="W485">
        <v>30</v>
      </c>
      <c r="X485">
        <v>30</v>
      </c>
      <c r="Y485">
        <v>70</v>
      </c>
      <c r="Z485">
        <v>110</v>
      </c>
      <c r="AA485">
        <v>170</v>
      </c>
      <c r="AB485">
        <v>110</v>
      </c>
      <c r="AC485">
        <v>40</v>
      </c>
      <c r="AD485">
        <v>30</v>
      </c>
      <c r="AE485">
        <v>70</v>
      </c>
      <c r="AF485">
        <v>90</v>
      </c>
      <c r="AG485">
        <v>70</v>
      </c>
      <c r="AH485">
        <v>210</v>
      </c>
      <c r="AI485">
        <v>210</v>
      </c>
      <c r="AJ485">
        <v>260</v>
      </c>
      <c r="AK485">
        <v>210</v>
      </c>
      <c r="AL485">
        <v>480</v>
      </c>
      <c r="AM485">
        <v>720</v>
      </c>
      <c r="AN485">
        <v>720</v>
      </c>
      <c r="AO485">
        <v>320</v>
      </c>
      <c r="AP485">
        <v>90</v>
      </c>
      <c r="AQ485">
        <v>90</v>
      </c>
      <c r="AR485">
        <v>110</v>
      </c>
      <c r="AS485">
        <v>90</v>
      </c>
      <c r="AT485">
        <v>260</v>
      </c>
      <c r="AU485">
        <v>320</v>
      </c>
      <c r="AV485">
        <v>170</v>
      </c>
      <c r="AW485">
        <v>170</v>
      </c>
      <c r="AX485">
        <v>260</v>
      </c>
      <c r="AY485">
        <v>480</v>
      </c>
      <c r="AZ485">
        <v>590</v>
      </c>
      <c r="BA485">
        <v>320</v>
      </c>
      <c r="BB485">
        <v>90</v>
      </c>
      <c r="BC485">
        <v>70</v>
      </c>
      <c r="BD485">
        <v>90</v>
      </c>
      <c r="BE485">
        <v>40</v>
      </c>
      <c r="BF485">
        <v>50</v>
      </c>
      <c r="BG485">
        <v>90</v>
      </c>
      <c r="BH485">
        <v>50</v>
      </c>
      <c r="BI485" s="9">
        <f>AVERAGE(keyword_stats[[#This Row],[Searches: Apr 2015]:[Searches: Mar 2016]])</f>
        <v>57.5</v>
      </c>
      <c r="BJ485" s="9">
        <f>AVERAGE(keyword_stats[[#This Row],[Searches: Apr 2016]:[Searches: Mar 2017]])</f>
        <v>120</v>
      </c>
      <c r="BK485" s="9">
        <f>AVERAGE(keyword_stats[[#This Row],[Searches: Apr 2017]:[Searches: Mar 2018]])</f>
        <v>298.33333333333331</v>
      </c>
      <c r="BL485" s="9">
        <f>AVERAGE(keyword_stats[[#This Row],[Searches: Apr 2018]:[Searches: Mar 2019]])</f>
        <v>191.66666666666666</v>
      </c>
      <c r="BM485" s="9">
        <f>SUM(keyword_stats[[#This Row],[Searches: Apr 2018]:[Searches: Mar 2019]])</f>
        <v>2300</v>
      </c>
      <c r="BN485" s="9">
        <f>keyword_stats[[#This Row],[R1]]-keyword_stats[[#This Row],[R4]]</f>
        <v>134.16666666666666</v>
      </c>
      <c r="BO485" s="9" t="str">
        <f>INDEX('keyword-forecasts'!G:K,MATCH(keyword_stats[[#This Row],[Keyword]],'keyword-forecasts'!K:K,0),1)</f>
        <v>Rozmiary</v>
      </c>
    </row>
    <row r="486" spans="1:67" x14ac:dyDescent="0.25">
      <c r="A486" t="s">
        <v>595</v>
      </c>
      <c r="B486" t="s">
        <v>15</v>
      </c>
      <c r="D486" s="8">
        <v>30</v>
      </c>
      <c r="E486" t="s">
        <v>17</v>
      </c>
      <c r="F486">
        <v>100</v>
      </c>
      <c r="G486">
        <v>0.34</v>
      </c>
      <c r="H486">
        <v>1.19</v>
      </c>
      <c r="M486">
        <v>50</v>
      </c>
      <c r="N486">
        <v>90</v>
      </c>
      <c r="O486">
        <v>90</v>
      </c>
      <c r="P486">
        <v>110</v>
      </c>
      <c r="Q486">
        <v>30</v>
      </c>
      <c r="R486">
        <v>10</v>
      </c>
      <c r="S486">
        <v>20</v>
      </c>
      <c r="T486">
        <v>40</v>
      </c>
      <c r="U486">
        <v>30</v>
      </c>
      <c r="V486">
        <v>50</v>
      </c>
      <c r="W486">
        <v>90</v>
      </c>
      <c r="X486">
        <v>40</v>
      </c>
      <c r="Y486">
        <v>70</v>
      </c>
      <c r="Z486">
        <v>90</v>
      </c>
      <c r="AA486">
        <v>90</v>
      </c>
      <c r="AB486">
        <v>70</v>
      </c>
      <c r="AC486">
        <v>30</v>
      </c>
      <c r="AD486">
        <v>20</v>
      </c>
      <c r="AE486">
        <v>10</v>
      </c>
      <c r="AF486">
        <v>20</v>
      </c>
      <c r="AG486">
        <v>10</v>
      </c>
      <c r="AH486">
        <v>20</v>
      </c>
      <c r="AI486">
        <v>20</v>
      </c>
      <c r="AJ486">
        <v>30</v>
      </c>
      <c r="AK486">
        <v>20</v>
      </c>
      <c r="AL486">
        <v>40</v>
      </c>
      <c r="AM486">
        <v>140</v>
      </c>
      <c r="AN486">
        <v>90</v>
      </c>
      <c r="AO486">
        <v>20</v>
      </c>
      <c r="AP486">
        <v>10</v>
      </c>
      <c r="AQ486">
        <v>10</v>
      </c>
      <c r="AR486">
        <v>30</v>
      </c>
      <c r="AS486">
        <v>30</v>
      </c>
      <c r="AT486">
        <v>70</v>
      </c>
      <c r="AU486">
        <v>40</v>
      </c>
      <c r="AV486">
        <v>10</v>
      </c>
      <c r="AW486">
        <v>20</v>
      </c>
      <c r="AX486">
        <v>50</v>
      </c>
      <c r="AY486">
        <v>20</v>
      </c>
      <c r="AZ486">
        <v>50</v>
      </c>
      <c r="BA486">
        <v>10</v>
      </c>
      <c r="BB486">
        <v>10</v>
      </c>
      <c r="BC486">
        <v>30</v>
      </c>
      <c r="BD486">
        <v>20</v>
      </c>
      <c r="BE486">
        <v>30</v>
      </c>
      <c r="BF486">
        <v>40</v>
      </c>
      <c r="BG486">
        <v>30</v>
      </c>
      <c r="BH486">
        <v>50</v>
      </c>
      <c r="BI486" s="9">
        <f>AVERAGE(keyword_stats[[#This Row],[Searches: Apr 2015]:[Searches: Mar 2016]])</f>
        <v>54.166666666666664</v>
      </c>
      <c r="BJ486" s="9">
        <f>AVERAGE(keyword_stats[[#This Row],[Searches: Apr 2016]:[Searches: Mar 2017]])</f>
        <v>40</v>
      </c>
      <c r="BK486" s="9">
        <f>AVERAGE(keyword_stats[[#This Row],[Searches: Apr 2017]:[Searches: Mar 2018]])</f>
        <v>42.5</v>
      </c>
      <c r="BL486" s="9">
        <f>AVERAGE(keyword_stats[[#This Row],[Searches: Apr 2018]:[Searches: Mar 2019]])</f>
        <v>30</v>
      </c>
      <c r="BM486" s="9">
        <f>SUM(keyword_stats[[#This Row],[Searches: Apr 2018]:[Searches: Mar 2019]])</f>
        <v>360</v>
      </c>
      <c r="BN486" s="9">
        <f>keyword_stats[[#This Row],[R1]]-keyword_stats[[#This Row],[R4]]</f>
        <v>-24.166666666666664</v>
      </c>
      <c r="BO486" s="9" t="str">
        <f>INDEX('keyword-forecasts'!G:K,MATCH(keyword_stats[[#This Row],[Keyword]],'keyword-forecasts'!K:K,0),1)</f>
        <v>Kąpielowe Push Jednoczesciowe</v>
      </c>
    </row>
    <row r="487" spans="1:67" x14ac:dyDescent="0.25">
      <c r="A487" t="s">
        <v>596</v>
      </c>
      <c r="B487" t="s">
        <v>15</v>
      </c>
      <c r="D487" s="8">
        <v>20</v>
      </c>
      <c r="E487" t="s">
        <v>17</v>
      </c>
      <c r="F487">
        <v>100</v>
      </c>
      <c r="G487">
        <v>0.52</v>
      </c>
      <c r="H487">
        <v>1.83</v>
      </c>
      <c r="M487">
        <v>10</v>
      </c>
      <c r="N487">
        <v>10</v>
      </c>
      <c r="O487">
        <v>10</v>
      </c>
      <c r="P487">
        <v>10</v>
      </c>
      <c r="Q487">
        <v>10</v>
      </c>
      <c r="R487">
        <v>10</v>
      </c>
      <c r="S487">
        <v>10</v>
      </c>
      <c r="T487">
        <v>30</v>
      </c>
      <c r="U487">
        <v>10</v>
      </c>
      <c r="V487">
        <v>50</v>
      </c>
      <c r="W487">
        <v>50</v>
      </c>
      <c r="X487">
        <v>40</v>
      </c>
      <c r="Y487">
        <v>20</v>
      </c>
      <c r="Z487">
        <v>10</v>
      </c>
      <c r="AA487">
        <v>20</v>
      </c>
      <c r="AB487">
        <v>10</v>
      </c>
      <c r="AC487">
        <v>10</v>
      </c>
      <c r="AD487">
        <v>10</v>
      </c>
      <c r="AE487">
        <v>10</v>
      </c>
      <c r="AF487">
        <v>30</v>
      </c>
      <c r="AG487">
        <v>20</v>
      </c>
      <c r="AH487">
        <v>70</v>
      </c>
      <c r="AI487">
        <v>40</v>
      </c>
      <c r="AJ487">
        <v>30</v>
      </c>
      <c r="AK487">
        <v>10</v>
      </c>
      <c r="AL487">
        <v>10</v>
      </c>
      <c r="AM487">
        <v>30</v>
      </c>
      <c r="AN487">
        <v>30</v>
      </c>
      <c r="AO487">
        <v>30</v>
      </c>
      <c r="AP487">
        <v>30</v>
      </c>
      <c r="AQ487">
        <v>30</v>
      </c>
      <c r="AR487">
        <v>40</v>
      </c>
      <c r="AS487">
        <v>20</v>
      </c>
      <c r="AT487">
        <v>90</v>
      </c>
      <c r="AU487">
        <v>110</v>
      </c>
      <c r="AV487">
        <v>70</v>
      </c>
      <c r="AW487">
        <v>20</v>
      </c>
      <c r="AX487">
        <v>10</v>
      </c>
      <c r="AY487">
        <v>10</v>
      </c>
      <c r="AZ487">
        <v>20</v>
      </c>
      <c r="BA487">
        <v>20</v>
      </c>
      <c r="BB487">
        <v>10</v>
      </c>
      <c r="BC487">
        <v>20</v>
      </c>
      <c r="BD487">
        <v>10</v>
      </c>
      <c r="BE487">
        <v>20</v>
      </c>
      <c r="BF487">
        <v>20</v>
      </c>
      <c r="BG487">
        <v>20</v>
      </c>
      <c r="BH487">
        <v>10</v>
      </c>
      <c r="BI487" s="9">
        <f>AVERAGE(keyword_stats[[#This Row],[Searches: Apr 2015]:[Searches: Mar 2016]])</f>
        <v>20.833333333333332</v>
      </c>
      <c r="BJ487" s="9">
        <f>AVERAGE(keyword_stats[[#This Row],[Searches: Apr 2016]:[Searches: Mar 2017]])</f>
        <v>23.333333333333332</v>
      </c>
      <c r="BK487" s="9">
        <f>AVERAGE(keyword_stats[[#This Row],[Searches: Apr 2017]:[Searches: Mar 2018]])</f>
        <v>41.666666666666664</v>
      </c>
      <c r="BL487" s="9">
        <f>AVERAGE(keyword_stats[[#This Row],[Searches: Apr 2018]:[Searches: Mar 2019]])</f>
        <v>15.833333333333334</v>
      </c>
      <c r="BM487" s="9">
        <f>SUM(keyword_stats[[#This Row],[Searches: Apr 2018]:[Searches: Mar 2019]])</f>
        <v>190</v>
      </c>
      <c r="BN487" s="9">
        <f>keyword_stats[[#This Row],[R1]]-keyword_stats[[#This Row],[R4]]</f>
        <v>-4.9999999999999982</v>
      </c>
      <c r="BO487" s="9" t="str">
        <f>INDEX('keyword-forecasts'!G:K,MATCH(keyword_stats[[#This Row],[Keyword]],'keyword-forecasts'!K:K,0),1)</f>
        <v>Kąpielowe Sportowe Jednoczesciowe</v>
      </c>
    </row>
    <row r="488" spans="1:67" x14ac:dyDescent="0.25">
      <c r="A488" t="s">
        <v>597</v>
      </c>
      <c r="B488" t="s">
        <v>15</v>
      </c>
      <c r="D488" s="8">
        <v>50</v>
      </c>
      <c r="E488" t="s">
        <v>17</v>
      </c>
      <c r="F488">
        <v>100</v>
      </c>
      <c r="G488">
        <v>0.35</v>
      </c>
      <c r="H488">
        <v>1.05</v>
      </c>
      <c r="M488">
        <v>70</v>
      </c>
      <c r="N488">
        <v>70</v>
      </c>
      <c r="O488">
        <v>110</v>
      </c>
      <c r="P488">
        <v>170</v>
      </c>
      <c r="Q488">
        <v>50</v>
      </c>
      <c r="R488">
        <v>30</v>
      </c>
      <c r="S488">
        <v>20</v>
      </c>
      <c r="T488">
        <v>40</v>
      </c>
      <c r="U488">
        <v>20</v>
      </c>
      <c r="V488">
        <v>50</v>
      </c>
      <c r="W488">
        <v>40</v>
      </c>
      <c r="X488">
        <v>20</v>
      </c>
      <c r="Y488">
        <v>40</v>
      </c>
      <c r="Z488">
        <v>50</v>
      </c>
      <c r="AA488">
        <v>50</v>
      </c>
      <c r="AB488">
        <v>40</v>
      </c>
      <c r="AC488">
        <v>30</v>
      </c>
      <c r="AD488">
        <v>20</v>
      </c>
      <c r="AE488">
        <v>10</v>
      </c>
      <c r="AF488">
        <v>10</v>
      </c>
      <c r="AG488">
        <v>10</v>
      </c>
      <c r="AH488">
        <v>30</v>
      </c>
      <c r="AI488">
        <v>30</v>
      </c>
      <c r="AJ488">
        <v>40</v>
      </c>
      <c r="AK488">
        <v>70</v>
      </c>
      <c r="AL488">
        <v>140</v>
      </c>
      <c r="AM488">
        <v>140</v>
      </c>
      <c r="AN488">
        <v>90</v>
      </c>
      <c r="AO488">
        <v>30</v>
      </c>
      <c r="AP488">
        <v>20</v>
      </c>
      <c r="AQ488">
        <v>10</v>
      </c>
      <c r="AR488">
        <v>10</v>
      </c>
      <c r="AS488">
        <v>10</v>
      </c>
      <c r="AT488">
        <v>40</v>
      </c>
      <c r="AU488">
        <v>40</v>
      </c>
      <c r="AV488">
        <v>30</v>
      </c>
      <c r="AW488">
        <v>30</v>
      </c>
      <c r="AX488">
        <v>70</v>
      </c>
      <c r="AY488">
        <v>50</v>
      </c>
      <c r="AZ488">
        <v>170</v>
      </c>
      <c r="BA488">
        <v>70</v>
      </c>
      <c r="BB488">
        <v>10</v>
      </c>
      <c r="BC488">
        <v>30</v>
      </c>
      <c r="BD488">
        <v>30</v>
      </c>
      <c r="BE488">
        <v>30</v>
      </c>
      <c r="BF488">
        <v>50</v>
      </c>
      <c r="BG488">
        <v>20</v>
      </c>
      <c r="BH488">
        <v>10</v>
      </c>
      <c r="BI488" s="9">
        <f>AVERAGE(keyword_stats[[#This Row],[Searches: Apr 2015]:[Searches: Mar 2016]])</f>
        <v>57.5</v>
      </c>
      <c r="BJ488" s="9">
        <f>AVERAGE(keyword_stats[[#This Row],[Searches: Apr 2016]:[Searches: Mar 2017]])</f>
        <v>30</v>
      </c>
      <c r="BK488" s="9">
        <f>AVERAGE(keyword_stats[[#This Row],[Searches: Apr 2017]:[Searches: Mar 2018]])</f>
        <v>52.5</v>
      </c>
      <c r="BL488" s="9">
        <f>AVERAGE(keyword_stats[[#This Row],[Searches: Apr 2018]:[Searches: Mar 2019]])</f>
        <v>47.5</v>
      </c>
      <c r="BM488" s="9">
        <f>SUM(keyword_stats[[#This Row],[Searches: Apr 2018]:[Searches: Mar 2019]])</f>
        <v>570</v>
      </c>
      <c r="BN488" s="9">
        <f>keyword_stats[[#This Row],[R1]]-keyword_stats[[#This Row],[R4]]</f>
        <v>-10</v>
      </c>
      <c r="BO488" s="9" t="str">
        <f>INDEX('keyword-forecasts'!G:K,MATCH(keyword_stats[[#This Row],[Keyword]],'keyword-forecasts'!K:K,0),1)</f>
        <v>Triumph Kostiumy</v>
      </c>
    </row>
    <row r="489" spans="1:67" x14ac:dyDescent="0.25">
      <c r="A489" t="s">
        <v>598</v>
      </c>
      <c r="B489" t="s">
        <v>15</v>
      </c>
      <c r="D489" s="8">
        <v>10</v>
      </c>
      <c r="E489" t="s">
        <v>17</v>
      </c>
      <c r="F489">
        <v>100</v>
      </c>
      <c r="G489">
        <v>0.4</v>
      </c>
      <c r="H489">
        <v>1.52</v>
      </c>
      <c r="M489">
        <v>10</v>
      </c>
      <c r="N489">
        <v>10</v>
      </c>
      <c r="O489">
        <v>10</v>
      </c>
      <c r="P489">
        <v>20</v>
      </c>
      <c r="Q489">
        <v>20</v>
      </c>
      <c r="R489">
        <v>10</v>
      </c>
      <c r="S489">
        <v>10</v>
      </c>
      <c r="T489">
        <v>10</v>
      </c>
      <c r="U489">
        <v>10</v>
      </c>
      <c r="V489">
        <v>40</v>
      </c>
      <c r="W489">
        <v>10</v>
      </c>
      <c r="X489">
        <v>10</v>
      </c>
      <c r="Y489">
        <v>10</v>
      </c>
      <c r="Z489">
        <v>10</v>
      </c>
      <c r="AA489">
        <v>10</v>
      </c>
      <c r="AB489">
        <v>40</v>
      </c>
      <c r="AC489">
        <v>20</v>
      </c>
      <c r="AD489">
        <v>30</v>
      </c>
      <c r="AE489">
        <v>10</v>
      </c>
      <c r="AF489">
        <v>10</v>
      </c>
      <c r="AG489">
        <v>10</v>
      </c>
      <c r="AH489">
        <v>10</v>
      </c>
      <c r="AI489">
        <v>20</v>
      </c>
      <c r="AJ489">
        <v>10</v>
      </c>
      <c r="AK489">
        <v>10</v>
      </c>
      <c r="AL489">
        <v>10</v>
      </c>
      <c r="AM489">
        <v>10</v>
      </c>
      <c r="AN489">
        <v>20</v>
      </c>
      <c r="AO489">
        <v>30</v>
      </c>
      <c r="AP489">
        <v>10</v>
      </c>
      <c r="AQ489">
        <v>10</v>
      </c>
      <c r="AR489">
        <v>10</v>
      </c>
      <c r="AS489">
        <v>10</v>
      </c>
      <c r="AT489">
        <v>10</v>
      </c>
      <c r="AU489">
        <v>10</v>
      </c>
      <c r="AV489">
        <v>10</v>
      </c>
      <c r="AW489">
        <v>10</v>
      </c>
      <c r="AX489">
        <v>10</v>
      </c>
      <c r="AY489">
        <v>10</v>
      </c>
      <c r="AZ489">
        <v>20</v>
      </c>
      <c r="BA489">
        <v>30</v>
      </c>
      <c r="BB489">
        <v>10</v>
      </c>
      <c r="BC489">
        <v>10</v>
      </c>
      <c r="BD489">
        <v>10</v>
      </c>
      <c r="BE489">
        <v>10</v>
      </c>
      <c r="BF489">
        <v>10</v>
      </c>
      <c r="BG489">
        <v>30</v>
      </c>
      <c r="BH489">
        <v>10</v>
      </c>
      <c r="BI489" s="9">
        <f>AVERAGE(keyword_stats[[#This Row],[Searches: Apr 2015]:[Searches: Mar 2016]])</f>
        <v>14.166666666666666</v>
      </c>
      <c r="BJ489" s="9">
        <f>AVERAGE(keyword_stats[[#This Row],[Searches: Apr 2016]:[Searches: Mar 2017]])</f>
        <v>15.833333333333334</v>
      </c>
      <c r="BK489" s="9">
        <f>AVERAGE(keyword_stats[[#This Row],[Searches: Apr 2017]:[Searches: Mar 2018]])</f>
        <v>12.5</v>
      </c>
      <c r="BL489" s="9">
        <f>AVERAGE(keyword_stats[[#This Row],[Searches: Apr 2018]:[Searches: Mar 2019]])</f>
        <v>14.166666666666666</v>
      </c>
      <c r="BM489" s="9">
        <f>SUM(keyword_stats[[#This Row],[Searches: Apr 2018]:[Searches: Mar 2019]])</f>
        <v>170</v>
      </c>
      <c r="BN489" s="9">
        <f>keyword_stats[[#This Row],[R1]]-keyword_stats[[#This Row],[R4]]</f>
        <v>0</v>
      </c>
      <c r="BO489" s="9" t="str">
        <f>INDEX('keyword-forecasts'!G:K,MATCH(keyword_stats[[#This Row],[Keyword]],'keyword-forecasts'!K:K,0),1)</f>
        <v>Kostiumy Jednoczęściowe</v>
      </c>
    </row>
    <row r="490" spans="1:67" x14ac:dyDescent="0.25">
      <c r="A490" t="s">
        <v>599</v>
      </c>
      <c r="B490" t="s">
        <v>15</v>
      </c>
      <c r="D490" s="8">
        <v>90</v>
      </c>
      <c r="E490" t="s">
        <v>17</v>
      </c>
      <c r="F490">
        <v>100</v>
      </c>
      <c r="G490">
        <v>0.61</v>
      </c>
      <c r="H490">
        <v>2.35</v>
      </c>
      <c r="M490">
        <v>140</v>
      </c>
      <c r="N490">
        <v>390</v>
      </c>
      <c r="O490">
        <v>390</v>
      </c>
      <c r="P490">
        <v>590</v>
      </c>
      <c r="Q490">
        <v>210</v>
      </c>
      <c r="R490">
        <v>110</v>
      </c>
      <c r="S490">
        <v>50</v>
      </c>
      <c r="T490">
        <v>110</v>
      </c>
      <c r="U490">
        <v>70</v>
      </c>
      <c r="V490">
        <v>210</v>
      </c>
      <c r="W490">
        <v>210</v>
      </c>
      <c r="X490">
        <v>140</v>
      </c>
      <c r="Y490">
        <v>260</v>
      </c>
      <c r="Z490">
        <v>390</v>
      </c>
      <c r="AA490">
        <v>480</v>
      </c>
      <c r="AB490">
        <v>390</v>
      </c>
      <c r="AC490">
        <v>140</v>
      </c>
      <c r="AD490">
        <v>140</v>
      </c>
      <c r="AE490">
        <v>90</v>
      </c>
      <c r="AF490">
        <v>140</v>
      </c>
      <c r="AG490">
        <v>90</v>
      </c>
      <c r="AH490">
        <v>140</v>
      </c>
      <c r="AI490">
        <v>110</v>
      </c>
      <c r="AJ490">
        <v>140</v>
      </c>
      <c r="AK490">
        <v>140</v>
      </c>
      <c r="AL490">
        <v>140</v>
      </c>
      <c r="AM490">
        <v>170</v>
      </c>
      <c r="AN490">
        <v>210</v>
      </c>
      <c r="AO490">
        <v>140</v>
      </c>
      <c r="AP490">
        <v>20</v>
      </c>
      <c r="AQ490">
        <v>20</v>
      </c>
      <c r="AR490">
        <v>20</v>
      </c>
      <c r="AS490">
        <v>30</v>
      </c>
      <c r="AT490">
        <v>70</v>
      </c>
      <c r="AU490">
        <v>50</v>
      </c>
      <c r="AV490">
        <v>70</v>
      </c>
      <c r="AW490">
        <v>70</v>
      </c>
      <c r="AX490">
        <v>90</v>
      </c>
      <c r="AY490">
        <v>170</v>
      </c>
      <c r="AZ490">
        <v>170</v>
      </c>
      <c r="BA490">
        <v>70</v>
      </c>
      <c r="BB490">
        <v>20</v>
      </c>
      <c r="BC490">
        <v>30</v>
      </c>
      <c r="BD490">
        <v>40</v>
      </c>
      <c r="BE490">
        <v>40</v>
      </c>
      <c r="BF490">
        <v>90</v>
      </c>
      <c r="BG490">
        <v>140</v>
      </c>
      <c r="BH490">
        <v>140</v>
      </c>
      <c r="BI490" s="9">
        <f>AVERAGE(keyword_stats[[#This Row],[Searches: Apr 2015]:[Searches: Mar 2016]])</f>
        <v>218.33333333333334</v>
      </c>
      <c r="BJ490" s="9">
        <f>AVERAGE(keyword_stats[[#This Row],[Searches: Apr 2016]:[Searches: Mar 2017]])</f>
        <v>209.16666666666666</v>
      </c>
      <c r="BK490" s="9">
        <f>AVERAGE(keyword_stats[[#This Row],[Searches: Apr 2017]:[Searches: Mar 2018]])</f>
        <v>90</v>
      </c>
      <c r="BL490" s="9">
        <f>AVERAGE(keyword_stats[[#This Row],[Searches: Apr 2018]:[Searches: Mar 2019]])</f>
        <v>89.166666666666671</v>
      </c>
      <c r="BM490" s="9">
        <f>SUM(keyword_stats[[#This Row],[Searches: Apr 2018]:[Searches: Mar 2019]])</f>
        <v>1070</v>
      </c>
      <c r="BN490" s="9">
        <f>keyword_stats[[#This Row],[R1]]-keyword_stats[[#This Row],[R4]]</f>
        <v>-129.16666666666669</v>
      </c>
      <c r="BO490" s="9" t="str">
        <f>INDEX('keyword-forecasts'!G:K,MATCH(keyword_stats[[#This Row],[Keyword]],'keyword-forecasts'!K:K,0),1)</f>
        <v>Kąpielowe Wyszczuplające</v>
      </c>
    </row>
    <row r="491" spans="1:67" x14ac:dyDescent="0.25">
      <c r="A491" t="s">
        <v>600</v>
      </c>
      <c r="B491" t="s">
        <v>15</v>
      </c>
      <c r="D491" s="8">
        <v>20</v>
      </c>
      <c r="E491" t="s">
        <v>17</v>
      </c>
      <c r="F491">
        <v>100</v>
      </c>
      <c r="G491">
        <v>0.45</v>
      </c>
      <c r="H491">
        <v>1.95</v>
      </c>
      <c r="M491">
        <v>10</v>
      </c>
      <c r="N491">
        <v>10</v>
      </c>
      <c r="O491">
        <v>30</v>
      </c>
      <c r="P491">
        <v>50</v>
      </c>
      <c r="Q491">
        <v>10</v>
      </c>
      <c r="R491">
        <v>10</v>
      </c>
      <c r="S491">
        <v>10</v>
      </c>
      <c r="T491">
        <v>10</v>
      </c>
      <c r="U491">
        <v>10</v>
      </c>
      <c r="V491">
        <v>10</v>
      </c>
      <c r="W491">
        <v>10</v>
      </c>
      <c r="X491">
        <v>10</v>
      </c>
      <c r="Y491">
        <v>10</v>
      </c>
      <c r="Z491">
        <v>20</v>
      </c>
      <c r="AA491">
        <v>20</v>
      </c>
      <c r="AB491">
        <v>10</v>
      </c>
      <c r="AC491">
        <v>10</v>
      </c>
      <c r="AD491">
        <v>30</v>
      </c>
      <c r="AE491">
        <v>10</v>
      </c>
      <c r="AF491">
        <v>10</v>
      </c>
      <c r="AG491">
        <v>0</v>
      </c>
      <c r="AH491">
        <v>10</v>
      </c>
      <c r="AI491">
        <v>10</v>
      </c>
      <c r="AJ491">
        <v>10</v>
      </c>
      <c r="AK491">
        <v>10</v>
      </c>
      <c r="AL491">
        <v>20</v>
      </c>
      <c r="AM491">
        <v>50</v>
      </c>
      <c r="AN491">
        <v>20</v>
      </c>
      <c r="AO491">
        <v>10</v>
      </c>
      <c r="AP491">
        <v>10</v>
      </c>
      <c r="AQ491">
        <v>10</v>
      </c>
      <c r="AR491">
        <v>10</v>
      </c>
      <c r="AS491">
        <v>10</v>
      </c>
      <c r="AT491">
        <v>10</v>
      </c>
      <c r="AU491">
        <v>10</v>
      </c>
      <c r="AV491">
        <v>10</v>
      </c>
      <c r="AW491">
        <v>10</v>
      </c>
      <c r="AX491">
        <v>10</v>
      </c>
      <c r="AY491">
        <v>30</v>
      </c>
      <c r="AZ491">
        <v>40</v>
      </c>
      <c r="BA491">
        <v>20</v>
      </c>
      <c r="BB491">
        <v>10</v>
      </c>
      <c r="BC491">
        <v>10</v>
      </c>
      <c r="BD491">
        <v>10</v>
      </c>
      <c r="BE491">
        <v>10</v>
      </c>
      <c r="BF491">
        <v>20</v>
      </c>
      <c r="BG491">
        <v>10</v>
      </c>
      <c r="BH491">
        <v>20</v>
      </c>
      <c r="BI491" s="9">
        <f>AVERAGE(keyword_stats[[#This Row],[Searches: Apr 2015]:[Searches: Mar 2016]])</f>
        <v>15</v>
      </c>
      <c r="BJ491" s="9">
        <f>AVERAGE(keyword_stats[[#This Row],[Searches: Apr 2016]:[Searches: Mar 2017]])</f>
        <v>12.5</v>
      </c>
      <c r="BK491" s="9">
        <f>AVERAGE(keyword_stats[[#This Row],[Searches: Apr 2017]:[Searches: Mar 2018]])</f>
        <v>15</v>
      </c>
      <c r="BL491" s="9">
        <f>AVERAGE(keyword_stats[[#This Row],[Searches: Apr 2018]:[Searches: Mar 2019]])</f>
        <v>16.666666666666668</v>
      </c>
      <c r="BM491" s="9">
        <f>SUM(keyword_stats[[#This Row],[Searches: Apr 2018]:[Searches: Mar 2019]])</f>
        <v>200</v>
      </c>
      <c r="BN491" s="9">
        <f>keyword_stats[[#This Row],[R1]]-keyword_stats[[#This Row],[R4]]</f>
        <v>1.6666666666666679</v>
      </c>
      <c r="BO491" s="9" t="str">
        <f>INDEX('keyword-forecasts'!G:K,MATCH(keyword_stats[[#This Row],[Keyword]],'keyword-forecasts'!K:K,0),1)</f>
        <v>Kostiumy Jednoczęściowe</v>
      </c>
    </row>
    <row r="492" spans="1:67" x14ac:dyDescent="0.25">
      <c r="A492" t="s">
        <v>601</v>
      </c>
      <c r="B492" t="s">
        <v>15</v>
      </c>
      <c r="D492" s="8">
        <v>10</v>
      </c>
      <c r="E492" t="s">
        <v>17</v>
      </c>
      <c r="F492">
        <v>100</v>
      </c>
      <c r="G492">
        <v>0.57999999999999996</v>
      </c>
      <c r="H492">
        <v>1.52</v>
      </c>
      <c r="M492">
        <v>30</v>
      </c>
      <c r="N492">
        <v>30</v>
      </c>
      <c r="O492">
        <v>30</v>
      </c>
      <c r="P492">
        <v>140</v>
      </c>
      <c r="Q492">
        <v>50</v>
      </c>
      <c r="R492">
        <v>20</v>
      </c>
      <c r="S492">
        <v>20</v>
      </c>
      <c r="T492">
        <v>20</v>
      </c>
      <c r="U492">
        <v>20</v>
      </c>
      <c r="V492">
        <v>70</v>
      </c>
      <c r="W492">
        <v>110</v>
      </c>
      <c r="X492">
        <v>30</v>
      </c>
      <c r="Y492">
        <v>40</v>
      </c>
      <c r="Z492">
        <v>90</v>
      </c>
      <c r="AA492">
        <v>140</v>
      </c>
      <c r="AB492">
        <v>140</v>
      </c>
      <c r="AC492">
        <v>40</v>
      </c>
      <c r="AD492">
        <v>20</v>
      </c>
      <c r="AE492">
        <v>10</v>
      </c>
      <c r="AF492">
        <v>10</v>
      </c>
      <c r="AG492">
        <v>10</v>
      </c>
      <c r="AH492">
        <v>10</v>
      </c>
      <c r="AI492">
        <v>10</v>
      </c>
      <c r="AJ492">
        <v>10</v>
      </c>
      <c r="AK492">
        <v>10</v>
      </c>
      <c r="AL492">
        <v>10</v>
      </c>
      <c r="AM492">
        <v>10</v>
      </c>
      <c r="AN492">
        <v>30</v>
      </c>
      <c r="AO492">
        <v>10</v>
      </c>
      <c r="AP492">
        <v>10</v>
      </c>
      <c r="AQ492">
        <v>10</v>
      </c>
      <c r="AR492">
        <v>10</v>
      </c>
      <c r="AS492">
        <v>10</v>
      </c>
      <c r="AT492">
        <v>10</v>
      </c>
      <c r="AU492">
        <v>10</v>
      </c>
      <c r="AV492">
        <v>10</v>
      </c>
      <c r="AW492">
        <v>10</v>
      </c>
      <c r="AX492">
        <v>10</v>
      </c>
      <c r="AY492">
        <v>20</v>
      </c>
      <c r="AZ492">
        <v>20</v>
      </c>
      <c r="BA492">
        <v>10</v>
      </c>
      <c r="BB492">
        <v>10</v>
      </c>
      <c r="BC492">
        <v>20</v>
      </c>
      <c r="BD492">
        <v>20</v>
      </c>
      <c r="BE492">
        <v>20</v>
      </c>
      <c r="BF492">
        <v>20</v>
      </c>
      <c r="BG492">
        <v>10</v>
      </c>
      <c r="BH492">
        <v>10</v>
      </c>
      <c r="BI492" s="9">
        <f>AVERAGE(keyword_stats[[#This Row],[Searches: Apr 2015]:[Searches: Mar 2016]])</f>
        <v>47.5</v>
      </c>
      <c r="BJ492" s="9">
        <f>AVERAGE(keyword_stats[[#This Row],[Searches: Apr 2016]:[Searches: Mar 2017]])</f>
        <v>44.166666666666664</v>
      </c>
      <c r="BK492" s="9">
        <f>AVERAGE(keyword_stats[[#This Row],[Searches: Apr 2017]:[Searches: Mar 2018]])</f>
        <v>11.666666666666666</v>
      </c>
      <c r="BL492" s="9">
        <f>AVERAGE(keyword_stats[[#This Row],[Searches: Apr 2018]:[Searches: Mar 2019]])</f>
        <v>15</v>
      </c>
      <c r="BM492" s="9">
        <f>SUM(keyword_stats[[#This Row],[Searches: Apr 2018]:[Searches: Mar 2019]])</f>
        <v>180</v>
      </c>
      <c r="BN492" s="9">
        <f>keyword_stats[[#This Row],[R1]]-keyword_stats[[#This Row],[R4]]</f>
        <v>-32.5</v>
      </c>
      <c r="BO492" s="9" t="str">
        <f>INDEX('keyword-forecasts'!G:K,MATCH(keyword_stats[[#This Row],[Keyword]],'keyword-forecasts'!K:K,0),1)</f>
        <v>Kostiumy Jednoczęściowe</v>
      </c>
    </row>
    <row r="493" spans="1:67" x14ac:dyDescent="0.25">
      <c r="A493" t="s">
        <v>602</v>
      </c>
      <c r="B493" t="s">
        <v>15</v>
      </c>
      <c r="D493" s="8">
        <v>10</v>
      </c>
      <c r="E493" t="s">
        <v>17</v>
      </c>
      <c r="F493">
        <v>100</v>
      </c>
      <c r="M493">
        <v>10</v>
      </c>
      <c r="N493">
        <v>10</v>
      </c>
      <c r="O493">
        <v>10</v>
      </c>
      <c r="P493">
        <v>40</v>
      </c>
      <c r="Q493">
        <v>10</v>
      </c>
      <c r="R493">
        <v>10</v>
      </c>
      <c r="S493">
        <v>10</v>
      </c>
      <c r="T493">
        <v>10</v>
      </c>
      <c r="U493">
        <v>10</v>
      </c>
      <c r="V493">
        <v>10</v>
      </c>
      <c r="W493">
        <v>10</v>
      </c>
      <c r="X493">
        <v>10</v>
      </c>
      <c r="Y493">
        <v>10</v>
      </c>
      <c r="Z493">
        <v>20</v>
      </c>
      <c r="AA493">
        <v>40</v>
      </c>
      <c r="AB493">
        <v>20</v>
      </c>
      <c r="AC493">
        <v>10</v>
      </c>
      <c r="AD493">
        <v>10</v>
      </c>
      <c r="AE493">
        <v>10</v>
      </c>
      <c r="AF493">
        <v>10</v>
      </c>
      <c r="AG493">
        <v>10</v>
      </c>
      <c r="AH493">
        <v>10</v>
      </c>
      <c r="AI493">
        <v>20</v>
      </c>
      <c r="AJ493">
        <v>20</v>
      </c>
      <c r="AK493">
        <v>20</v>
      </c>
      <c r="AL493">
        <v>20</v>
      </c>
      <c r="AM493">
        <v>30</v>
      </c>
      <c r="AN493">
        <v>70</v>
      </c>
      <c r="AO493">
        <v>20</v>
      </c>
      <c r="AP493">
        <v>10</v>
      </c>
      <c r="AQ493">
        <v>10</v>
      </c>
      <c r="AR493">
        <v>10</v>
      </c>
      <c r="AS493">
        <v>10</v>
      </c>
      <c r="AT493">
        <v>10</v>
      </c>
      <c r="AU493">
        <v>10</v>
      </c>
      <c r="AV493">
        <v>10</v>
      </c>
      <c r="AW493">
        <v>10</v>
      </c>
      <c r="AX493">
        <v>10</v>
      </c>
      <c r="AY493">
        <v>10</v>
      </c>
      <c r="AZ493">
        <v>30</v>
      </c>
      <c r="BA493">
        <v>10</v>
      </c>
      <c r="BB493">
        <v>10</v>
      </c>
      <c r="BC493">
        <v>10</v>
      </c>
      <c r="BD493">
        <v>0</v>
      </c>
      <c r="BE493">
        <v>10</v>
      </c>
      <c r="BF493">
        <v>10</v>
      </c>
      <c r="BG493">
        <v>10</v>
      </c>
      <c r="BH493">
        <v>10</v>
      </c>
      <c r="BI493" s="9">
        <f>AVERAGE(keyword_stats[[#This Row],[Searches: Apr 2015]:[Searches: Mar 2016]])</f>
        <v>12.5</v>
      </c>
      <c r="BJ493" s="9">
        <f>AVERAGE(keyword_stats[[#This Row],[Searches: Apr 2016]:[Searches: Mar 2017]])</f>
        <v>15.833333333333334</v>
      </c>
      <c r="BK493" s="9">
        <f>AVERAGE(keyword_stats[[#This Row],[Searches: Apr 2017]:[Searches: Mar 2018]])</f>
        <v>19.166666666666668</v>
      </c>
      <c r="BL493" s="9">
        <f>AVERAGE(keyword_stats[[#This Row],[Searches: Apr 2018]:[Searches: Mar 2019]])</f>
        <v>10.833333333333334</v>
      </c>
      <c r="BM493" s="9">
        <f>SUM(keyword_stats[[#This Row],[Searches: Apr 2018]:[Searches: Mar 2019]])</f>
        <v>130</v>
      </c>
      <c r="BN493" s="9">
        <f>keyword_stats[[#This Row],[R1]]-keyword_stats[[#This Row],[R4]]</f>
        <v>-1.6666666666666661</v>
      </c>
      <c r="BO493" s="9" t="str">
        <f>INDEX('keyword-forecasts'!G:K,MATCH(keyword_stats[[#This Row],[Keyword]],'keyword-forecasts'!K:K,0),1)</f>
        <v>Kostiumy Jednoczęściowe</v>
      </c>
    </row>
    <row r="494" spans="1:67" x14ac:dyDescent="0.25">
      <c r="A494" t="s">
        <v>603</v>
      </c>
      <c r="B494" t="s">
        <v>15</v>
      </c>
      <c r="D494" s="8">
        <v>30</v>
      </c>
      <c r="E494" t="s">
        <v>17</v>
      </c>
      <c r="F494">
        <v>100</v>
      </c>
      <c r="G494">
        <v>0.28999999999999998</v>
      </c>
      <c r="H494">
        <v>0.53</v>
      </c>
      <c r="M494">
        <v>20</v>
      </c>
      <c r="N494">
        <v>10</v>
      </c>
      <c r="O494">
        <v>50</v>
      </c>
      <c r="P494">
        <v>50</v>
      </c>
      <c r="Q494">
        <v>20</v>
      </c>
      <c r="R494">
        <v>10</v>
      </c>
      <c r="S494">
        <v>10</v>
      </c>
      <c r="T494">
        <v>10</v>
      </c>
      <c r="U494">
        <v>10</v>
      </c>
      <c r="V494">
        <v>10</v>
      </c>
      <c r="W494">
        <v>10</v>
      </c>
      <c r="X494">
        <v>10</v>
      </c>
      <c r="Y494">
        <v>10</v>
      </c>
      <c r="Z494">
        <v>20</v>
      </c>
      <c r="AA494">
        <v>50</v>
      </c>
      <c r="AB494">
        <v>40</v>
      </c>
      <c r="AC494">
        <v>30</v>
      </c>
      <c r="AD494">
        <v>10</v>
      </c>
      <c r="AE494">
        <v>10</v>
      </c>
      <c r="AF494">
        <v>10</v>
      </c>
      <c r="AG494">
        <v>10</v>
      </c>
      <c r="AH494">
        <v>10</v>
      </c>
      <c r="AI494">
        <v>10</v>
      </c>
      <c r="AJ494">
        <v>10</v>
      </c>
      <c r="AK494">
        <v>20</v>
      </c>
      <c r="AL494">
        <v>10</v>
      </c>
      <c r="AM494">
        <v>20</v>
      </c>
      <c r="AN494">
        <v>30</v>
      </c>
      <c r="AO494">
        <v>20</v>
      </c>
      <c r="AP494">
        <v>10</v>
      </c>
      <c r="AQ494">
        <v>0</v>
      </c>
      <c r="AR494">
        <v>10</v>
      </c>
      <c r="AS494">
        <v>10</v>
      </c>
      <c r="AT494">
        <v>10</v>
      </c>
      <c r="AU494">
        <v>10</v>
      </c>
      <c r="AV494">
        <v>10</v>
      </c>
      <c r="AW494">
        <v>10</v>
      </c>
      <c r="AX494">
        <v>30</v>
      </c>
      <c r="AY494">
        <v>50</v>
      </c>
      <c r="AZ494">
        <v>50</v>
      </c>
      <c r="BA494">
        <v>30</v>
      </c>
      <c r="BB494">
        <v>10</v>
      </c>
      <c r="BC494">
        <v>10</v>
      </c>
      <c r="BD494">
        <v>10</v>
      </c>
      <c r="BE494">
        <v>10</v>
      </c>
      <c r="BF494">
        <v>20</v>
      </c>
      <c r="BG494">
        <v>30</v>
      </c>
      <c r="BH494">
        <v>30</v>
      </c>
      <c r="BI494" s="9">
        <f>AVERAGE(keyword_stats[[#This Row],[Searches: Apr 2015]:[Searches: Mar 2016]])</f>
        <v>18.333333333333332</v>
      </c>
      <c r="BJ494" s="9">
        <f>AVERAGE(keyword_stats[[#This Row],[Searches: Apr 2016]:[Searches: Mar 2017]])</f>
        <v>18.333333333333332</v>
      </c>
      <c r="BK494" s="9">
        <f>AVERAGE(keyword_stats[[#This Row],[Searches: Apr 2017]:[Searches: Mar 2018]])</f>
        <v>13.333333333333334</v>
      </c>
      <c r="BL494" s="9">
        <f>AVERAGE(keyword_stats[[#This Row],[Searches: Apr 2018]:[Searches: Mar 2019]])</f>
        <v>24.166666666666668</v>
      </c>
      <c r="BM494" s="9">
        <f>SUM(keyword_stats[[#This Row],[Searches: Apr 2018]:[Searches: Mar 2019]])</f>
        <v>290</v>
      </c>
      <c r="BN494" s="9">
        <f>keyword_stats[[#This Row],[R1]]-keyword_stats[[#This Row],[R4]]</f>
        <v>5.8333333333333357</v>
      </c>
      <c r="BO494" s="9" t="str">
        <f>INDEX('keyword-forecasts'!G:K,MATCH(keyword_stats[[#This Row],[Keyword]],'keyword-forecasts'!K:K,0),1)</f>
        <v>Kostiumy Kąpielowe</v>
      </c>
    </row>
    <row r="495" spans="1:67" x14ac:dyDescent="0.25">
      <c r="A495" t="s">
        <v>604</v>
      </c>
      <c r="B495" t="s">
        <v>15</v>
      </c>
      <c r="D495" s="8">
        <v>90</v>
      </c>
      <c r="E495" t="s">
        <v>17</v>
      </c>
      <c r="F495">
        <v>87</v>
      </c>
      <c r="G495">
        <v>0.35</v>
      </c>
      <c r="H495">
        <v>1</v>
      </c>
      <c r="M495">
        <v>20</v>
      </c>
      <c r="N495">
        <v>30</v>
      </c>
      <c r="O495">
        <v>70</v>
      </c>
      <c r="P495">
        <v>110</v>
      </c>
      <c r="Q495">
        <v>110</v>
      </c>
      <c r="R495">
        <v>20</v>
      </c>
      <c r="S495">
        <v>20</v>
      </c>
      <c r="T495">
        <v>20</v>
      </c>
      <c r="U495">
        <v>10</v>
      </c>
      <c r="V495">
        <v>20</v>
      </c>
      <c r="W495">
        <v>40</v>
      </c>
      <c r="X495">
        <v>30</v>
      </c>
      <c r="Y495">
        <v>20</v>
      </c>
      <c r="Z495">
        <v>40</v>
      </c>
      <c r="AA495">
        <v>90</v>
      </c>
      <c r="AB495">
        <v>70</v>
      </c>
      <c r="AC495">
        <v>70</v>
      </c>
      <c r="AD495">
        <v>30</v>
      </c>
      <c r="AE495">
        <v>20</v>
      </c>
      <c r="AF495">
        <v>40</v>
      </c>
      <c r="AG495">
        <v>20</v>
      </c>
      <c r="AH495">
        <v>30</v>
      </c>
      <c r="AI495">
        <v>30</v>
      </c>
      <c r="AJ495">
        <v>40</v>
      </c>
      <c r="AK495">
        <v>30</v>
      </c>
      <c r="AL495">
        <v>90</v>
      </c>
      <c r="AM495">
        <v>70</v>
      </c>
      <c r="AN495">
        <v>110</v>
      </c>
      <c r="AO495">
        <v>90</v>
      </c>
      <c r="AP495">
        <v>50</v>
      </c>
      <c r="AQ495">
        <v>40</v>
      </c>
      <c r="AR495">
        <v>50</v>
      </c>
      <c r="AS495">
        <v>30</v>
      </c>
      <c r="AT495">
        <v>40</v>
      </c>
      <c r="AU495">
        <v>90</v>
      </c>
      <c r="AV495">
        <v>40</v>
      </c>
      <c r="AW495">
        <v>90</v>
      </c>
      <c r="AX495">
        <v>110</v>
      </c>
      <c r="AY495">
        <v>140</v>
      </c>
      <c r="AZ495">
        <v>140</v>
      </c>
      <c r="BA495">
        <v>110</v>
      </c>
      <c r="BB495">
        <v>50</v>
      </c>
      <c r="BC495">
        <v>50</v>
      </c>
      <c r="BD495">
        <v>70</v>
      </c>
      <c r="BE495">
        <v>50</v>
      </c>
      <c r="BF495">
        <v>40</v>
      </c>
      <c r="BG495">
        <v>50</v>
      </c>
      <c r="BH495">
        <v>40</v>
      </c>
      <c r="BI495" s="9">
        <f>AVERAGE(keyword_stats[[#This Row],[Searches: Apr 2015]:[Searches: Mar 2016]])</f>
        <v>41.666666666666664</v>
      </c>
      <c r="BJ495" s="9">
        <f>AVERAGE(keyword_stats[[#This Row],[Searches: Apr 2016]:[Searches: Mar 2017]])</f>
        <v>41.666666666666664</v>
      </c>
      <c r="BK495" s="9">
        <f>AVERAGE(keyword_stats[[#This Row],[Searches: Apr 2017]:[Searches: Mar 2018]])</f>
        <v>60.833333333333336</v>
      </c>
      <c r="BL495" s="9">
        <f>AVERAGE(keyword_stats[[#This Row],[Searches: Apr 2018]:[Searches: Mar 2019]])</f>
        <v>78.333333333333329</v>
      </c>
      <c r="BM495" s="9">
        <f>SUM(keyword_stats[[#This Row],[Searches: Apr 2018]:[Searches: Mar 2019]])</f>
        <v>940</v>
      </c>
      <c r="BN495" s="9">
        <f>keyword_stats[[#This Row],[R1]]-keyword_stats[[#This Row],[R4]]</f>
        <v>36.666666666666664</v>
      </c>
      <c r="BO495" s="9" t="str">
        <f>INDEX('keyword-forecasts'!G:K,MATCH(keyword_stats[[#This Row],[Keyword]],'keyword-forecasts'!K:K,0),1)</f>
        <v>Kostiumy Kąpielowe</v>
      </c>
    </row>
    <row r="496" spans="1:67" x14ac:dyDescent="0.25">
      <c r="A496" t="s">
        <v>605</v>
      </c>
      <c r="B496" t="s">
        <v>15</v>
      </c>
      <c r="D496" s="8">
        <v>10</v>
      </c>
      <c r="E496" t="s">
        <v>17</v>
      </c>
      <c r="F496">
        <v>100</v>
      </c>
      <c r="G496">
        <v>0.52</v>
      </c>
      <c r="H496">
        <v>1.6</v>
      </c>
      <c r="M496">
        <v>10</v>
      </c>
      <c r="N496">
        <v>10</v>
      </c>
      <c r="O496">
        <v>40</v>
      </c>
      <c r="P496">
        <v>40</v>
      </c>
      <c r="Q496">
        <v>20</v>
      </c>
      <c r="R496">
        <v>10</v>
      </c>
      <c r="S496">
        <v>10</v>
      </c>
      <c r="T496">
        <v>10</v>
      </c>
      <c r="U496">
        <v>10</v>
      </c>
      <c r="V496">
        <v>10</v>
      </c>
      <c r="W496">
        <v>10</v>
      </c>
      <c r="X496">
        <v>10</v>
      </c>
      <c r="Y496">
        <v>10</v>
      </c>
      <c r="Z496">
        <v>40</v>
      </c>
      <c r="AA496">
        <v>10</v>
      </c>
      <c r="AB496">
        <v>20</v>
      </c>
      <c r="AC496">
        <v>10</v>
      </c>
      <c r="AD496">
        <v>10</v>
      </c>
      <c r="AE496">
        <v>10</v>
      </c>
      <c r="AF496">
        <v>0</v>
      </c>
      <c r="AG496">
        <v>10</v>
      </c>
      <c r="AH496">
        <v>10</v>
      </c>
      <c r="AI496">
        <v>10</v>
      </c>
      <c r="AJ496">
        <v>10</v>
      </c>
      <c r="AK496">
        <v>10</v>
      </c>
      <c r="AL496">
        <v>10</v>
      </c>
      <c r="AM496">
        <v>20</v>
      </c>
      <c r="AN496">
        <v>40</v>
      </c>
      <c r="AO496">
        <v>40</v>
      </c>
      <c r="AP496">
        <v>10</v>
      </c>
      <c r="AQ496">
        <v>10</v>
      </c>
      <c r="AR496">
        <v>10</v>
      </c>
      <c r="AS496">
        <v>10</v>
      </c>
      <c r="AT496">
        <v>20</v>
      </c>
      <c r="AU496">
        <v>10</v>
      </c>
      <c r="AV496">
        <v>10</v>
      </c>
      <c r="AW496">
        <v>10</v>
      </c>
      <c r="AX496">
        <v>10</v>
      </c>
      <c r="AY496">
        <v>30</v>
      </c>
      <c r="AZ496">
        <v>30</v>
      </c>
      <c r="BA496">
        <v>20</v>
      </c>
      <c r="BB496">
        <v>10</v>
      </c>
      <c r="BC496">
        <v>10</v>
      </c>
      <c r="BD496">
        <v>10</v>
      </c>
      <c r="BE496">
        <v>10</v>
      </c>
      <c r="BF496">
        <v>10</v>
      </c>
      <c r="BG496">
        <v>10</v>
      </c>
      <c r="BH496">
        <v>10</v>
      </c>
      <c r="BI496" s="9">
        <f>AVERAGE(keyword_stats[[#This Row],[Searches: Apr 2015]:[Searches: Mar 2016]])</f>
        <v>15.833333333333334</v>
      </c>
      <c r="BJ496" s="9">
        <f>AVERAGE(keyword_stats[[#This Row],[Searches: Apr 2016]:[Searches: Mar 2017]])</f>
        <v>12.5</v>
      </c>
      <c r="BK496" s="9">
        <f>AVERAGE(keyword_stats[[#This Row],[Searches: Apr 2017]:[Searches: Mar 2018]])</f>
        <v>16.666666666666668</v>
      </c>
      <c r="BL496" s="9">
        <f>AVERAGE(keyword_stats[[#This Row],[Searches: Apr 2018]:[Searches: Mar 2019]])</f>
        <v>14.166666666666666</v>
      </c>
      <c r="BM496" s="9">
        <f>SUM(keyword_stats[[#This Row],[Searches: Apr 2018]:[Searches: Mar 2019]])</f>
        <v>170</v>
      </c>
      <c r="BN496" s="9">
        <f>keyword_stats[[#This Row],[R1]]-keyword_stats[[#This Row],[R4]]</f>
        <v>-1.6666666666666679</v>
      </c>
      <c r="BO496" s="9" t="str">
        <f>INDEX('keyword-forecasts'!G:K,MATCH(keyword_stats[[#This Row],[Keyword]],'keyword-forecasts'!K:K,0),1)</f>
        <v>Kostiumy Kąpielowe</v>
      </c>
    </row>
    <row r="497" spans="1:67" x14ac:dyDescent="0.25">
      <c r="A497" t="s">
        <v>662</v>
      </c>
      <c r="B497" t="s">
        <v>15</v>
      </c>
      <c r="D497" s="8">
        <v>390</v>
      </c>
      <c r="E497" t="s">
        <v>17</v>
      </c>
      <c r="F497">
        <v>99</v>
      </c>
      <c r="G497">
        <v>0.3</v>
      </c>
      <c r="H497">
        <v>1.05</v>
      </c>
      <c r="M497">
        <v>170</v>
      </c>
      <c r="N497">
        <v>320</v>
      </c>
      <c r="O497">
        <v>1000</v>
      </c>
      <c r="P497">
        <v>1000</v>
      </c>
      <c r="Q497">
        <v>320</v>
      </c>
      <c r="R497">
        <v>40</v>
      </c>
      <c r="S497">
        <v>30</v>
      </c>
      <c r="T497">
        <v>50</v>
      </c>
      <c r="U497">
        <v>70</v>
      </c>
      <c r="V497">
        <v>90</v>
      </c>
      <c r="W497">
        <v>170</v>
      </c>
      <c r="X497">
        <v>140</v>
      </c>
      <c r="Y497">
        <v>170</v>
      </c>
      <c r="Z497">
        <v>210</v>
      </c>
      <c r="AA497">
        <v>720</v>
      </c>
      <c r="AB497">
        <v>720</v>
      </c>
      <c r="AC497">
        <v>210</v>
      </c>
      <c r="AD497">
        <v>70</v>
      </c>
      <c r="AE497">
        <v>40</v>
      </c>
      <c r="AF497">
        <v>70</v>
      </c>
      <c r="AG497">
        <v>50</v>
      </c>
      <c r="AH497">
        <v>90</v>
      </c>
      <c r="AI497">
        <v>210</v>
      </c>
      <c r="AJ497">
        <v>210</v>
      </c>
      <c r="AK497">
        <v>170</v>
      </c>
      <c r="AL497">
        <v>210</v>
      </c>
      <c r="AM497">
        <v>260</v>
      </c>
      <c r="AN497">
        <v>720</v>
      </c>
      <c r="AO497">
        <v>480</v>
      </c>
      <c r="AP497">
        <v>170</v>
      </c>
      <c r="AQ497">
        <v>90</v>
      </c>
      <c r="AR497">
        <v>50</v>
      </c>
      <c r="AS497">
        <v>70</v>
      </c>
      <c r="AT497">
        <v>140</v>
      </c>
      <c r="AU497">
        <v>110</v>
      </c>
      <c r="AV497">
        <v>140</v>
      </c>
      <c r="AW497">
        <v>320</v>
      </c>
      <c r="AX497">
        <v>590</v>
      </c>
      <c r="AY497">
        <v>590</v>
      </c>
      <c r="AZ497">
        <v>1000</v>
      </c>
      <c r="BA497">
        <v>720</v>
      </c>
      <c r="BB497">
        <v>210</v>
      </c>
      <c r="BC497">
        <v>90</v>
      </c>
      <c r="BD497">
        <v>90</v>
      </c>
      <c r="BE497">
        <v>140</v>
      </c>
      <c r="BF497">
        <v>320</v>
      </c>
      <c r="BG497">
        <v>210</v>
      </c>
      <c r="BH497">
        <v>170</v>
      </c>
      <c r="BI497" s="9">
        <f>AVERAGE(keyword_stats[[#This Row],[Searches: Apr 2015]:[Searches: Mar 2016]])</f>
        <v>283.33333333333331</v>
      </c>
      <c r="BJ497" s="9">
        <f>AVERAGE(keyword_stats[[#This Row],[Searches: Apr 2016]:[Searches: Mar 2017]])</f>
        <v>230.83333333333334</v>
      </c>
      <c r="BK497" s="9">
        <f>AVERAGE(keyword_stats[[#This Row],[Searches: Apr 2017]:[Searches: Mar 2018]])</f>
        <v>217.5</v>
      </c>
      <c r="BL497" s="9">
        <f>AVERAGE(keyword_stats[[#This Row],[Searches: Apr 2018]:[Searches: Mar 2019]])</f>
        <v>370.83333333333331</v>
      </c>
      <c r="BM497" s="9">
        <f>SUM(keyword_stats[[#This Row],[Searches: Apr 2018]:[Searches: Mar 2019]])</f>
        <v>4450</v>
      </c>
      <c r="BN497" s="9">
        <f>keyword_stats[[#This Row],[R1]]-keyword_stats[[#This Row],[R4]]</f>
        <v>87.5</v>
      </c>
      <c r="BO497" s="9" t="str">
        <f>INDEX('keyword-forecasts'!G:K,MATCH(keyword_stats[[#This Row],[Keyword]],'keyword-forecasts'!K:K,0),1)</f>
        <v>Kostiumy Kąpielowe</v>
      </c>
    </row>
    <row r="498" spans="1:67" x14ac:dyDescent="0.25">
      <c r="A498" t="s">
        <v>606</v>
      </c>
      <c r="B498" t="s">
        <v>15</v>
      </c>
      <c r="D498" s="8">
        <v>10</v>
      </c>
      <c r="E498" t="s">
        <v>17</v>
      </c>
      <c r="F498">
        <v>100</v>
      </c>
      <c r="G498">
        <v>0.35</v>
      </c>
      <c r="H498">
        <v>0.99</v>
      </c>
      <c r="M498">
        <v>10</v>
      </c>
      <c r="N498">
        <v>10</v>
      </c>
      <c r="O498">
        <v>10</v>
      </c>
      <c r="P498">
        <v>10</v>
      </c>
      <c r="Q498">
        <v>10</v>
      </c>
      <c r="R498">
        <v>0</v>
      </c>
      <c r="S498">
        <v>0</v>
      </c>
      <c r="T498">
        <v>10</v>
      </c>
      <c r="U498">
        <v>10</v>
      </c>
      <c r="V498">
        <v>10</v>
      </c>
      <c r="W498">
        <v>10</v>
      </c>
      <c r="X498">
        <v>10</v>
      </c>
      <c r="Y498">
        <v>10</v>
      </c>
      <c r="Z498">
        <v>10</v>
      </c>
      <c r="AA498">
        <v>10</v>
      </c>
      <c r="AB498">
        <v>10</v>
      </c>
      <c r="AC498">
        <v>10</v>
      </c>
      <c r="AD498">
        <v>10</v>
      </c>
      <c r="AE498">
        <v>0</v>
      </c>
      <c r="AF498">
        <v>10</v>
      </c>
      <c r="AG498">
        <v>0</v>
      </c>
      <c r="AH498">
        <v>10</v>
      </c>
      <c r="AI498">
        <v>10</v>
      </c>
      <c r="AJ498">
        <v>10</v>
      </c>
      <c r="AK498">
        <v>10</v>
      </c>
      <c r="AL498">
        <v>10</v>
      </c>
      <c r="AM498">
        <v>10</v>
      </c>
      <c r="AN498">
        <v>10</v>
      </c>
      <c r="AO498">
        <v>10</v>
      </c>
      <c r="AP498">
        <v>10</v>
      </c>
      <c r="AQ498">
        <v>10</v>
      </c>
      <c r="AR498">
        <v>10</v>
      </c>
      <c r="AS498">
        <v>0</v>
      </c>
      <c r="AT498">
        <v>10</v>
      </c>
      <c r="AU498">
        <v>10</v>
      </c>
      <c r="AV498">
        <v>0</v>
      </c>
      <c r="AW498">
        <v>20</v>
      </c>
      <c r="AX498">
        <v>10</v>
      </c>
      <c r="AY498">
        <v>10</v>
      </c>
      <c r="AZ498">
        <v>10</v>
      </c>
      <c r="BA498">
        <v>10</v>
      </c>
      <c r="BB498">
        <v>10</v>
      </c>
      <c r="BC498">
        <v>0</v>
      </c>
      <c r="BD498">
        <v>0</v>
      </c>
      <c r="BE498">
        <v>10</v>
      </c>
      <c r="BF498">
        <v>10</v>
      </c>
      <c r="BG498">
        <v>10</v>
      </c>
      <c r="BH498">
        <v>10</v>
      </c>
      <c r="BI498" s="9">
        <f>AVERAGE(keyword_stats[[#This Row],[Searches: Apr 2015]:[Searches: Mar 2016]])</f>
        <v>8.3333333333333339</v>
      </c>
      <c r="BJ498" s="9">
        <f>AVERAGE(keyword_stats[[#This Row],[Searches: Apr 2016]:[Searches: Mar 2017]])</f>
        <v>8.3333333333333339</v>
      </c>
      <c r="BK498" s="9">
        <f>AVERAGE(keyword_stats[[#This Row],[Searches: Apr 2017]:[Searches: Mar 2018]])</f>
        <v>8.3333333333333339</v>
      </c>
      <c r="BL498" s="9">
        <f>AVERAGE(keyword_stats[[#This Row],[Searches: Apr 2018]:[Searches: Mar 2019]])</f>
        <v>9.1666666666666661</v>
      </c>
      <c r="BM498" s="9">
        <f>SUM(keyword_stats[[#This Row],[Searches: Apr 2018]:[Searches: Mar 2019]])</f>
        <v>110</v>
      </c>
      <c r="BN498" s="9">
        <f>keyword_stats[[#This Row],[R1]]-keyword_stats[[#This Row],[R4]]</f>
        <v>0.83333333333333215</v>
      </c>
      <c r="BO498" s="9" t="str">
        <f>INDEX('keyword-forecasts'!G:K,MATCH(keyword_stats[[#This Row],[Keyword]],'keyword-forecasts'!K:K,0),1)</f>
        <v>Kostiumy Kąpielowe</v>
      </c>
    </row>
    <row r="499" spans="1:67" x14ac:dyDescent="0.25">
      <c r="A499" t="s">
        <v>607</v>
      </c>
      <c r="B499" t="s">
        <v>15</v>
      </c>
      <c r="D499" s="8">
        <v>110</v>
      </c>
      <c r="E499" t="s">
        <v>17</v>
      </c>
      <c r="F499">
        <v>100</v>
      </c>
      <c r="G499">
        <v>0.49</v>
      </c>
      <c r="H499">
        <v>1.71</v>
      </c>
      <c r="M499">
        <v>140</v>
      </c>
      <c r="N499">
        <v>210</v>
      </c>
      <c r="O499">
        <v>320</v>
      </c>
      <c r="P499">
        <v>320</v>
      </c>
      <c r="Q499">
        <v>210</v>
      </c>
      <c r="R499">
        <v>30</v>
      </c>
      <c r="S499">
        <v>20</v>
      </c>
      <c r="T499">
        <v>30</v>
      </c>
      <c r="U499">
        <v>20</v>
      </c>
      <c r="V499">
        <v>90</v>
      </c>
      <c r="W499">
        <v>110</v>
      </c>
      <c r="X499">
        <v>90</v>
      </c>
      <c r="Y499">
        <v>140</v>
      </c>
      <c r="Z499">
        <v>260</v>
      </c>
      <c r="AA499">
        <v>320</v>
      </c>
      <c r="AB499">
        <v>260</v>
      </c>
      <c r="AC499">
        <v>170</v>
      </c>
      <c r="AD499">
        <v>110</v>
      </c>
      <c r="AE499">
        <v>90</v>
      </c>
      <c r="AF499">
        <v>70</v>
      </c>
      <c r="AG499">
        <v>110</v>
      </c>
      <c r="AH499">
        <v>140</v>
      </c>
      <c r="AI499">
        <v>170</v>
      </c>
      <c r="AJ499">
        <v>210</v>
      </c>
      <c r="AK499">
        <v>170</v>
      </c>
      <c r="AL499">
        <v>260</v>
      </c>
      <c r="AM499">
        <v>390</v>
      </c>
      <c r="AN499">
        <v>320</v>
      </c>
      <c r="AO499">
        <v>210</v>
      </c>
      <c r="AP499">
        <v>50</v>
      </c>
      <c r="AQ499">
        <v>70</v>
      </c>
      <c r="AR499">
        <v>90</v>
      </c>
      <c r="AS499">
        <v>70</v>
      </c>
      <c r="AT499">
        <v>90</v>
      </c>
      <c r="AU499">
        <v>70</v>
      </c>
      <c r="AV499">
        <v>90</v>
      </c>
      <c r="AW499">
        <v>90</v>
      </c>
      <c r="AX499">
        <v>170</v>
      </c>
      <c r="AY499">
        <v>260</v>
      </c>
      <c r="AZ499">
        <v>170</v>
      </c>
      <c r="BA499">
        <v>140</v>
      </c>
      <c r="BB499">
        <v>70</v>
      </c>
      <c r="BC499">
        <v>70</v>
      </c>
      <c r="BD499">
        <v>50</v>
      </c>
      <c r="BE499">
        <v>70</v>
      </c>
      <c r="BF499">
        <v>70</v>
      </c>
      <c r="BG499">
        <v>90</v>
      </c>
      <c r="BH499">
        <v>70</v>
      </c>
      <c r="BI499" s="9">
        <f>AVERAGE(keyword_stats[[#This Row],[Searches: Apr 2015]:[Searches: Mar 2016]])</f>
        <v>132.5</v>
      </c>
      <c r="BJ499" s="9">
        <f>AVERAGE(keyword_stats[[#This Row],[Searches: Apr 2016]:[Searches: Mar 2017]])</f>
        <v>170.83333333333334</v>
      </c>
      <c r="BK499" s="9">
        <f>AVERAGE(keyword_stats[[#This Row],[Searches: Apr 2017]:[Searches: Mar 2018]])</f>
        <v>156.66666666666666</v>
      </c>
      <c r="BL499" s="9">
        <f>AVERAGE(keyword_stats[[#This Row],[Searches: Apr 2018]:[Searches: Mar 2019]])</f>
        <v>110</v>
      </c>
      <c r="BM499" s="9">
        <f>SUM(keyword_stats[[#This Row],[Searches: Apr 2018]:[Searches: Mar 2019]])</f>
        <v>1320</v>
      </c>
      <c r="BN499" s="9">
        <f>keyword_stats[[#This Row],[R1]]-keyword_stats[[#This Row],[R4]]</f>
        <v>-22.5</v>
      </c>
      <c r="BO499" s="9" t="str">
        <f>INDEX('keyword-forecasts'!G:K,MATCH(keyword_stats[[#This Row],[Keyword]],'keyword-forecasts'!K:K,0),1)</f>
        <v>Marko Kostiumy</v>
      </c>
    </row>
    <row r="500" spans="1:67" x14ac:dyDescent="0.25">
      <c r="A500" t="s">
        <v>608</v>
      </c>
      <c r="B500" t="s">
        <v>15</v>
      </c>
      <c r="D500" s="8">
        <v>10</v>
      </c>
      <c r="E500" t="s">
        <v>17</v>
      </c>
      <c r="F500">
        <v>100</v>
      </c>
      <c r="G500">
        <v>0.22</v>
      </c>
      <c r="H500">
        <v>0.53</v>
      </c>
      <c r="M500">
        <v>10</v>
      </c>
      <c r="N500">
        <v>10</v>
      </c>
      <c r="O500">
        <v>10</v>
      </c>
      <c r="P500">
        <v>10</v>
      </c>
      <c r="Q500">
        <v>10</v>
      </c>
      <c r="R500">
        <v>10</v>
      </c>
      <c r="S500">
        <v>10</v>
      </c>
      <c r="T500">
        <v>10</v>
      </c>
      <c r="U500">
        <v>10</v>
      </c>
      <c r="V500">
        <v>10</v>
      </c>
      <c r="W500">
        <v>10</v>
      </c>
      <c r="X500">
        <v>10</v>
      </c>
      <c r="Y500">
        <v>10</v>
      </c>
      <c r="Z500">
        <v>10</v>
      </c>
      <c r="AA500">
        <v>10</v>
      </c>
      <c r="AB500">
        <v>10</v>
      </c>
      <c r="AC500">
        <v>10</v>
      </c>
      <c r="AD500">
        <v>10</v>
      </c>
      <c r="AE500">
        <v>10</v>
      </c>
      <c r="AF500">
        <v>0</v>
      </c>
      <c r="AG500">
        <v>0</v>
      </c>
      <c r="AH500">
        <v>10</v>
      </c>
      <c r="AI500">
        <v>10</v>
      </c>
      <c r="AJ500">
        <v>10</v>
      </c>
      <c r="AK500">
        <v>10</v>
      </c>
      <c r="AL500">
        <v>10</v>
      </c>
      <c r="AM500">
        <v>10</v>
      </c>
      <c r="AN500">
        <v>10</v>
      </c>
      <c r="AO500">
        <v>10</v>
      </c>
      <c r="AP500">
        <v>10</v>
      </c>
      <c r="AQ500">
        <v>10</v>
      </c>
      <c r="AR500">
        <v>0</v>
      </c>
      <c r="AS500">
        <v>10</v>
      </c>
      <c r="AT500">
        <v>10</v>
      </c>
      <c r="AU500">
        <v>10</v>
      </c>
      <c r="AV500">
        <v>10</v>
      </c>
      <c r="AW500">
        <v>30</v>
      </c>
      <c r="AX500">
        <v>10</v>
      </c>
      <c r="AY500">
        <v>20</v>
      </c>
      <c r="AZ500">
        <v>20</v>
      </c>
      <c r="BA500">
        <v>10</v>
      </c>
      <c r="BB500">
        <v>10</v>
      </c>
      <c r="BC500">
        <v>10</v>
      </c>
      <c r="BD500">
        <v>10</v>
      </c>
      <c r="BE500">
        <v>10</v>
      </c>
      <c r="BF500">
        <v>10</v>
      </c>
      <c r="BG500">
        <v>10</v>
      </c>
      <c r="BH500">
        <v>10</v>
      </c>
      <c r="BI500" s="9">
        <f>AVERAGE(keyword_stats[[#This Row],[Searches: Apr 2015]:[Searches: Mar 2016]])</f>
        <v>10</v>
      </c>
      <c r="BJ500" s="9">
        <f>AVERAGE(keyword_stats[[#This Row],[Searches: Apr 2016]:[Searches: Mar 2017]])</f>
        <v>8.3333333333333339</v>
      </c>
      <c r="BK500" s="9">
        <f>AVERAGE(keyword_stats[[#This Row],[Searches: Apr 2017]:[Searches: Mar 2018]])</f>
        <v>9.1666666666666661</v>
      </c>
      <c r="BL500" s="9">
        <f>AVERAGE(keyword_stats[[#This Row],[Searches: Apr 2018]:[Searches: Mar 2019]])</f>
        <v>13.333333333333334</v>
      </c>
      <c r="BM500" s="9">
        <f>SUM(keyword_stats[[#This Row],[Searches: Apr 2018]:[Searches: Mar 2019]])</f>
        <v>160</v>
      </c>
      <c r="BN500" s="9">
        <f>keyword_stats[[#This Row],[R1]]-keyword_stats[[#This Row],[R4]]</f>
        <v>3.3333333333333339</v>
      </c>
      <c r="BO500" s="9" t="str">
        <f>INDEX('keyword-forecasts'!G:K,MATCH(keyword_stats[[#This Row],[Keyword]],'keyword-forecasts'!K:K,0),1)</f>
        <v>Markowe</v>
      </c>
    </row>
    <row r="501" spans="1:67" x14ac:dyDescent="0.25">
      <c r="A501" t="s">
        <v>609</v>
      </c>
      <c r="B501" t="s">
        <v>15</v>
      </c>
      <c r="D501" s="8">
        <v>30</v>
      </c>
      <c r="E501" t="s">
        <v>17</v>
      </c>
      <c r="F501">
        <v>88</v>
      </c>
      <c r="G501">
        <v>0.57999999999999996</v>
      </c>
      <c r="H501">
        <v>10.74</v>
      </c>
      <c r="M501">
        <v>50</v>
      </c>
      <c r="N501">
        <v>90</v>
      </c>
      <c r="O501">
        <v>140</v>
      </c>
      <c r="P501">
        <v>140</v>
      </c>
      <c r="Q501">
        <v>50</v>
      </c>
      <c r="R501">
        <v>10</v>
      </c>
      <c r="S501">
        <v>10</v>
      </c>
      <c r="T501">
        <v>10</v>
      </c>
      <c r="U501">
        <v>10</v>
      </c>
      <c r="V501">
        <v>10</v>
      </c>
      <c r="W501">
        <v>30</v>
      </c>
      <c r="X501">
        <v>20</v>
      </c>
      <c r="Y501">
        <v>40</v>
      </c>
      <c r="Z501">
        <v>70</v>
      </c>
      <c r="AA501">
        <v>90</v>
      </c>
      <c r="AB501">
        <v>50</v>
      </c>
      <c r="AC501">
        <v>20</v>
      </c>
      <c r="AD501">
        <v>10</v>
      </c>
      <c r="AE501">
        <v>10</v>
      </c>
      <c r="AF501">
        <v>10</v>
      </c>
      <c r="AG501">
        <v>10</v>
      </c>
      <c r="AH501">
        <v>10</v>
      </c>
      <c r="AI501">
        <v>10</v>
      </c>
      <c r="AJ501">
        <v>20</v>
      </c>
      <c r="AK501">
        <v>20</v>
      </c>
      <c r="AL501">
        <v>20</v>
      </c>
      <c r="AM501">
        <v>40</v>
      </c>
      <c r="AN501">
        <v>40</v>
      </c>
      <c r="AO501">
        <v>10</v>
      </c>
      <c r="AP501">
        <v>10</v>
      </c>
      <c r="AQ501">
        <v>10</v>
      </c>
      <c r="AR501">
        <v>10</v>
      </c>
      <c r="AS501">
        <v>10</v>
      </c>
      <c r="AT501">
        <v>10</v>
      </c>
      <c r="AU501">
        <v>10</v>
      </c>
      <c r="AV501">
        <v>20</v>
      </c>
      <c r="AW501">
        <v>20</v>
      </c>
      <c r="AX501">
        <v>30</v>
      </c>
      <c r="AY501">
        <v>70</v>
      </c>
      <c r="AZ501">
        <v>50</v>
      </c>
      <c r="BA501">
        <v>20</v>
      </c>
      <c r="BB501">
        <v>10</v>
      </c>
      <c r="BC501">
        <v>20</v>
      </c>
      <c r="BD501">
        <v>30</v>
      </c>
      <c r="BE501">
        <v>30</v>
      </c>
      <c r="BF501">
        <v>30</v>
      </c>
      <c r="BG501">
        <v>30</v>
      </c>
      <c r="BH501">
        <v>10</v>
      </c>
      <c r="BI501" s="9">
        <f>AVERAGE(keyword_stats[[#This Row],[Searches: Apr 2015]:[Searches: Mar 2016]])</f>
        <v>47.5</v>
      </c>
      <c r="BJ501" s="9">
        <f>AVERAGE(keyword_stats[[#This Row],[Searches: Apr 2016]:[Searches: Mar 2017]])</f>
        <v>29.166666666666668</v>
      </c>
      <c r="BK501" s="9">
        <f>AVERAGE(keyword_stats[[#This Row],[Searches: Apr 2017]:[Searches: Mar 2018]])</f>
        <v>17.5</v>
      </c>
      <c r="BL501" s="9">
        <f>AVERAGE(keyword_stats[[#This Row],[Searches: Apr 2018]:[Searches: Mar 2019]])</f>
        <v>29.166666666666668</v>
      </c>
      <c r="BM501" s="9">
        <f>SUM(keyword_stats[[#This Row],[Searches: Apr 2018]:[Searches: Mar 2019]])</f>
        <v>350</v>
      </c>
      <c r="BN501" s="9">
        <f>keyword_stats[[#This Row],[R1]]-keyword_stats[[#This Row],[R4]]</f>
        <v>-18.333333333333332</v>
      </c>
      <c r="BO501" s="9" t="str">
        <f>INDEX('keyword-forecasts'!G:K,MATCH(keyword_stats[[#This Row],[Keyword]],'keyword-forecasts'!K:K,0),1)</f>
        <v>Mewa</v>
      </c>
    </row>
    <row r="502" spans="1:67" x14ac:dyDescent="0.25">
      <c r="A502" t="s">
        <v>610</v>
      </c>
      <c r="B502" t="s">
        <v>15</v>
      </c>
      <c r="D502" s="8">
        <v>10</v>
      </c>
      <c r="E502" t="s">
        <v>17</v>
      </c>
      <c r="F502">
        <v>100</v>
      </c>
      <c r="G502">
        <v>0.38</v>
      </c>
      <c r="H502">
        <v>1.45</v>
      </c>
      <c r="M502">
        <v>10</v>
      </c>
      <c r="N502">
        <v>10</v>
      </c>
      <c r="O502">
        <v>20</v>
      </c>
      <c r="P502">
        <v>10</v>
      </c>
      <c r="Q502">
        <v>10</v>
      </c>
      <c r="R502">
        <v>10</v>
      </c>
      <c r="S502">
        <v>10</v>
      </c>
      <c r="T502">
        <v>10</v>
      </c>
      <c r="U502">
        <v>10</v>
      </c>
      <c r="V502">
        <v>10</v>
      </c>
      <c r="W502">
        <v>10</v>
      </c>
      <c r="X502">
        <v>10</v>
      </c>
      <c r="Y502">
        <v>0</v>
      </c>
      <c r="Z502">
        <v>10</v>
      </c>
      <c r="AA502">
        <v>10</v>
      </c>
      <c r="AB502">
        <v>10</v>
      </c>
      <c r="AC502">
        <v>10</v>
      </c>
      <c r="AD502">
        <v>10</v>
      </c>
      <c r="AE502">
        <v>10</v>
      </c>
      <c r="AF502">
        <v>10</v>
      </c>
      <c r="AG502">
        <v>10</v>
      </c>
      <c r="AH502">
        <v>10</v>
      </c>
      <c r="AI502">
        <v>10</v>
      </c>
      <c r="AJ502">
        <v>10</v>
      </c>
      <c r="AK502">
        <v>10</v>
      </c>
      <c r="AL502">
        <v>10</v>
      </c>
      <c r="AM502">
        <v>20</v>
      </c>
      <c r="AN502">
        <v>10</v>
      </c>
      <c r="AO502">
        <v>10</v>
      </c>
      <c r="AP502">
        <v>10</v>
      </c>
      <c r="AQ502">
        <v>10</v>
      </c>
      <c r="AR502">
        <v>10</v>
      </c>
      <c r="AS502">
        <v>10</v>
      </c>
      <c r="AT502">
        <v>10</v>
      </c>
      <c r="AU502">
        <v>10</v>
      </c>
      <c r="AV502">
        <v>10</v>
      </c>
      <c r="AW502">
        <v>10</v>
      </c>
      <c r="AX502">
        <v>10</v>
      </c>
      <c r="AY502">
        <v>10</v>
      </c>
      <c r="AZ502">
        <v>10</v>
      </c>
      <c r="BA502">
        <v>10</v>
      </c>
      <c r="BB502">
        <v>0</v>
      </c>
      <c r="BC502">
        <v>10</v>
      </c>
      <c r="BD502">
        <v>10</v>
      </c>
      <c r="BE502">
        <v>10</v>
      </c>
      <c r="BF502">
        <v>10</v>
      </c>
      <c r="BG502">
        <v>10</v>
      </c>
      <c r="BH502">
        <v>10</v>
      </c>
      <c r="BI502" s="9">
        <f>AVERAGE(keyword_stats[[#This Row],[Searches: Apr 2015]:[Searches: Mar 2016]])</f>
        <v>10.833333333333334</v>
      </c>
      <c r="BJ502" s="9">
        <f>AVERAGE(keyword_stats[[#This Row],[Searches: Apr 2016]:[Searches: Mar 2017]])</f>
        <v>9.1666666666666661</v>
      </c>
      <c r="BK502" s="9">
        <f>AVERAGE(keyword_stats[[#This Row],[Searches: Apr 2017]:[Searches: Mar 2018]])</f>
        <v>10.833333333333334</v>
      </c>
      <c r="BL502" s="9">
        <f>AVERAGE(keyword_stats[[#This Row],[Searches: Apr 2018]:[Searches: Mar 2019]])</f>
        <v>9.1666666666666661</v>
      </c>
      <c r="BM502" s="9">
        <f>SUM(keyword_stats[[#This Row],[Searches: Apr 2018]:[Searches: Mar 2019]])</f>
        <v>110</v>
      </c>
      <c r="BN502" s="9">
        <f>keyword_stats[[#This Row],[R1]]-keyword_stats[[#This Row],[R4]]</f>
        <v>-1.6666666666666679</v>
      </c>
      <c r="BO502" s="9" t="str">
        <f>INDEX('keyword-forecasts'!G:K,MATCH(keyword_stats[[#This Row],[Keyword]],'keyword-forecasts'!K:K,0),1)</f>
        <v>Kostiumy Kąpielowe</v>
      </c>
    </row>
    <row r="503" spans="1:67" x14ac:dyDescent="0.25">
      <c r="A503" t="s">
        <v>611</v>
      </c>
      <c r="B503" t="s">
        <v>15</v>
      </c>
      <c r="D503" s="8">
        <v>40</v>
      </c>
      <c r="E503" t="s">
        <v>17</v>
      </c>
      <c r="F503">
        <v>100</v>
      </c>
      <c r="G503">
        <v>0.26</v>
      </c>
      <c r="H503">
        <v>0.49</v>
      </c>
      <c r="M503">
        <v>50</v>
      </c>
      <c r="N503">
        <v>50</v>
      </c>
      <c r="O503">
        <v>90</v>
      </c>
      <c r="P503">
        <v>50</v>
      </c>
      <c r="Q503">
        <v>20</v>
      </c>
      <c r="R503">
        <v>10</v>
      </c>
      <c r="S503">
        <v>10</v>
      </c>
      <c r="T503">
        <v>10</v>
      </c>
      <c r="U503">
        <v>10</v>
      </c>
      <c r="V503">
        <v>20</v>
      </c>
      <c r="W503">
        <v>30</v>
      </c>
      <c r="X503">
        <v>20</v>
      </c>
      <c r="Y503">
        <v>20</v>
      </c>
      <c r="Z503">
        <v>50</v>
      </c>
      <c r="AA503">
        <v>50</v>
      </c>
      <c r="AB503">
        <v>50</v>
      </c>
      <c r="AC503">
        <v>10</v>
      </c>
      <c r="AD503">
        <v>10</v>
      </c>
      <c r="AE503">
        <v>10</v>
      </c>
      <c r="AF503">
        <v>10</v>
      </c>
      <c r="AG503">
        <v>10</v>
      </c>
      <c r="AH503">
        <v>30</v>
      </c>
      <c r="AI503">
        <v>20</v>
      </c>
      <c r="AJ503">
        <v>20</v>
      </c>
      <c r="AK503">
        <v>20</v>
      </c>
      <c r="AL503">
        <v>30</v>
      </c>
      <c r="AM503">
        <v>90</v>
      </c>
      <c r="AN503">
        <v>70</v>
      </c>
      <c r="AO503">
        <v>40</v>
      </c>
      <c r="AP503">
        <v>10</v>
      </c>
      <c r="AQ503">
        <v>10</v>
      </c>
      <c r="AR503">
        <v>10</v>
      </c>
      <c r="AS503">
        <v>10</v>
      </c>
      <c r="AT503">
        <v>20</v>
      </c>
      <c r="AU503">
        <v>20</v>
      </c>
      <c r="AV503">
        <v>30</v>
      </c>
      <c r="AW503">
        <v>40</v>
      </c>
      <c r="AX503">
        <v>50</v>
      </c>
      <c r="AY503">
        <v>140</v>
      </c>
      <c r="AZ503">
        <v>90</v>
      </c>
      <c r="BA503">
        <v>20</v>
      </c>
      <c r="BB503">
        <v>10</v>
      </c>
      <c r="BC503">
        <v>10</v>
      </c>
      <c r="BD503">
        <v>10</v>
      </c>
      <c r="BE503">
        <v>10</v>
      </c>
      <c r="BF503">
        <v>10</v>
      </c>
      <c r="BG503">
        <v>30</v>
      </c>
      <c r="BH503">
        <v>20</v>
      </c>
      <c r="BI503" s="9">
        <f>AVERAGE(keyword_stats[[#This Row],[Searches: Apr 2015]:[Searches: Mar 2016]])</f>
        <v>30.833333333333332</v>
      </c>
      <c r="BJ503" s="9">
        <f>AVERAGE(keyword_stats[[#This Row],[Searches: Apr 2016]:[Searches: Mar 2017]])</f>
        <v>24.166666666666668</v>
      </c>
      <c r="BK503" s="9">
        <f>AVERAGE(keyword_stats[[#This Row],[Searches: Apr 2017]:[Searches: Mar 2018]])</f>
        <v>30</v>
      </c>
      <c r="BL503" s="9">
        <f>AVERAGE(keyword_stats[[#This Row],[Searches: Apr 2018]:[Searches: Mar 2019]])</f>
        <v>36.666666666666664</v>
      </c>
      <c r="BM503" s="9">
        <f>SUM(keyword_stats[[#This Row],[Searches: Apr 2018]:[Searches: Mar 2019]])</f>
        <v>440</v>
      </c>
      <c r="BN503" s="9">
        <f>keyword_stats[[#This Row],[R1]]-keyword_stats[[#This Row],[R4]]</f>
        <v>5.8333333333333321</v>
      </c>
      <c r="BO503" s="9" t="str">
        <f>INDEX('keyword-forecasts'!G:K,MATCH(keyword_stats[[#This Row],[Keyword]],'keyword-forecasts'!K:K,0),1)</f>
        <v>Młodzieżowe</v>
      </c>
    </row>
    <row r="504" spans="1:67" x14ac:dyDescent="0.25">
      <c r="A504" t="s">
        <v>612</v>
      </c>
      <c r="B504" t="s">
        <v>15</v>
      </c>
      <c r="D504" s="8">
        <v>40</v>
      </c>
      <c r="E504" t="s">
        <v>17</v>
      </c>
      <c r="F504">
        <v>91</v>
      </c>
      <c r="G504">
        <v>0.49</v>
      </c>
      <c r="H504">
        <v>1.79</v>
      </c>
      <c r="M504">
        <v>40</v>
      </c>
      <c r="N504">
        <v>40</v>
      </c>
      <c r="O504">
        <v>30</v>
      </c>
      <c r="P504">
        <v>30</v>
      </c>
      <c r="Q504">
        <v>30</v>
      </c>
      <c r="R504">
        <v>40</v>
      </c>
      <c r="S504">
        <v>50</v>
      </c>
      <c r="T504">
        <v>20</v>
      </c>
      <c r="U504">
        <v>20</v>
      </c>
      <c r="V504">
        <v>50</v>
      </c>
      <c r="W504">
        <v>50</v>
      </c>
      <c r="X504">
        <v>30</v>
      </c>
      <c r="Y504">
        <v>20</v>
      </c>
      <c r="Z504">
        <v>10</v>
      </c>
      <c r="AA504">
        <v>20</v>
      </c>
      <c r="AB504">
        <v>20</v>
      </c>
      <c r="AC504">
        <v>30</v>
      </c>
      <c r="AD504">
        <v>30</v>
      </c>
      <c r="AE504">
        <v>50</v>
      </c>
      <c r="AF504">
        <v>40</v>
      </c>
      <c r="AG504">
        <v>40</v>
      </c>
      <c r="AH504">
        <v>90</v>
      </c>
      <c r="AI504">
        <v>70</v>
      </c>
      <c r="AJ504">
        <v>50</v>
      </c>
      <c r="AK504">
        <v>20</v>
      </c>
      <c r="AL504">
        <v>20</v>
      </c>
      <c r="AM504">
        <v>10</v>
      </c>
      <c r="AN504">
        <v>10</v>
      </c>
      <c r="AO504">
        <v>30</v>
      </c>
      <c r="AP504">
        <v>20</v>
      </c>
      <c r="AQ504">
        <v>20</v>
      </c>
      <c r="AR504">
        <v>30</v>
      </c>
      <c r="AS504">
        <v>30</v>
      </c>
      <c r="AT504">
        <v>40</v>
      </c>
      <c r="AU504">
        <v>40</v>
      </c>
      <c r="AV504">
        <v>50</v>
      </c>
      <c r="AW504">
        <v>30</v>
      </c>
      <c r="AX504">
        <v>10</v>
      </c>
      <c r="AY504">
        <v>20</v>
      </c>
      <c r="AZ504">
        <v>30</v>
      </c>
      <c r="BA504">
        <v>30</v>
      </c>
      <c r="BB504">
        <v>30</v>
      </c>
      <c r="BC504">
        <v>50</v>
      </c>
      <c r="BD504">
        <v>70</v>
      </c>
      <c r="BE504">
        <v>70</v>
      </c>
      <c r="BF504">
        <v>90</v>
      </c>
      <c r="BG504">
        <v>50</v>
      </c>
      <c r="BH504">
        <v>40</v>
      </c>
      <c r="BI504" s="9">
        <f>AVERAGE(keyword_stats[[#This Row],[Searches: Apr 2015]:[Searches: Mar 2016]])</f>
        <v>35.833333333333336</v>
      </c>
      <c r="BJ504" s="9">
        <f>AVERAGE(keyword_stats[[#This Row],[Searches: Apr 2016]:[Searches: Mar 2017]])</f>
        <v>39.166666666666664</v>
      </c>
      <c r="BK504" s="9">
        <f>AVERAGE(keyword_stats[[#This Row],[Searches: Apr 2017]:[Searches: Mar 2018]])</f>
        <v>26.666666666666668</v>
      </c>
      <c r="BL504" s="9">
        <f>AVERAGE(keyword_stats[[#This Row],[Searches: Apr 2018]:[Searches: Mar 2019]])</f>
        <v>43.333333333333336</v>
      </c>
      <c r="BM504" s="9">
        <f>SUM(keyword_stats[[#This Row],[Searches: Apr 2018]:[Searches: Mar 2019]])</f>
        <v>520</v>
      </c>
      <c r="BN504" s="9">
        <f>keyword_stats[[#This Row],[R1]]-keyword_stats[[#This Row],[R4]]</f>
        <v>7.5</v>
      </c>
      <c r="BO504" s="9" t="str">
        <f>INDEX('keyword-forecasts'!G:K,MATCH(keyword_stats[[#This Row],[Keyword]],'keyword-forecasts'!K:K,0),1)</f>
        <v>Kostiumy Kąpielowe</v>
      </c>
    </row>
    <row r="505" spans="1:67" x14ac:dyDescent="0.25">
      <c r="A505" t="s">
        <v>613</v>
      </c>
      <c r="B505" t="s">
        <v>15</v>
      </c>
      <c r="D505" s="8">
        <v>90</v>
      </c>
      <c r="E505" t="s">
        <v>17</v>
      </c>
      <c r="F505">
        <v>100</v>
      </c>
      <c r="G505">
        <v>0.28000000000000003</v>
      </c>
      <c r="H505">
        <v>1.26</v>
      </c>
      <c r="M505">
        <v>70</v>
      </c>
      <c r="N505">
        <v>90</v>
      </c>
      <c r="O505">
        <v>210</v>
      </c>
      <c r="P505">
        <v>140</v>
      </c>
      <c r="Q505">
        <v>50</v>
      </c>
      <c r="R505">
        <v>10</v>
      </c>
      <c r="S505">
        <v>20</v>
      </c>
      <c r="T505">
        <v>20</v>
      </c>
      <c r="U505">
        <v>10</v>
      </c>
      <c r="V505">
        <v>20</v>
      </c>
      <c r="W505">
        <v>30</v>
      </c>
      <c r="X505">
        <v>20</v>
      </c>
      <c r="Y505">
        <v>50</v>
      </c>
      <c r="Z505">
        <v>90</v>
      </c>
      <c r="AA505">
        <v>110</v>
      </c>
      <c r="AB505">
        <v>110</v>
      </c>
      <c r="AC505">
        <v>40</v>
      </c>
      <c r="AD505">
        <v>10</v>
      </c>
      <c r="AE505">
        <v>10</v>
      </c>
      <c r="AF505">
        <v>20</v>
      </c>
      <c r="AG505">
        <v>10</v>
      </c>
      <c r="AH505">
        <v>20</v>
      </c>
      <c r="AI505">
        <v>20</v>
      </c>
      <c r="AJ505">
        <v>70</v>
      </c>
      <c r="AK505">
        <v>70</v>
      </c>
      <c r="AL505">
        <v>90</v>
      </c>
      <c r="AM505">
        <v>140</v>
      </c>
      <c r="AN505">
        <v>110</v>
      </c>
      <c r="AO505">
        <v>50</v>
      </c>
      <c r="AP505">
        <v>10</v>
      </c>
      <c r="AQ505">
        <v>10</v>
      </c>
      <c r="AR505">
        <v>20</v>
      </c>
      <c r="AS505">
        <v>10</v>
      </c>
      <c r="AT505">
        <v>30</v>
      </c>
      <c r="AU505">
        <v>30</v>
      </c>
      <c r="AV505">
        <v>40</v>
      </c>
      <c r="AW505">
        <v>70</v>
      </c>
      <c r="AX505">
        <v>140</v>
      </c>
      <c r="AY505">
        <v>210</v>
      </c>
      <c r="AZ505">
        <v>210</v>
      </c>
      <c r="BA505">
        <v>70</v>
      </c>
      <c r="BB505">
        <v>20</v>
      </c>
      <c r="BC505">
        <v>30</v>
      </c>
      <c r="BD505">
        <v>30</v>
      </c>
      <c r="BE505">
        <v>20</v>
      </c>
      <c r="BF505">
        <v>50</v>
      </c>
      <c r="BG505">
        <v>50</v>
      </c>
      <c r="BH505">
        <v>70</v>
      </c>
      <c r="BI505" s="9">
        <f>AVERAGE(keyword_stats[[#This Row],[Searches: Apr 2015]:[Searches: Mar 2016]])</f>
        <v>57.5</v>
      </c>
      <c r="BJ505" s="9">
        <f>AVERAGE(keyword_stats[[#This Row],[Searches: Apr 2016]:[Searches: Mar 2017]])</f>
        <v>46.666666666666664</v>
      </c>
      <c r="BK505" s="9">
        <f>AVERAGE(keyword_stats[[#This Row],[Searches: Apr 2017]:[Searches: Mar 2018]])</f>
        <v>50.833333333333336</v>
      </c>
      <c r="BL505" s="9">
        <f>AVERAGE(keyword_stats[[#This Row],[Searches: Apr 2018]:[Searches: Mar 2019]])</f>
        <v>80.833333333333329</v>
      </c>
      <c r="BM505" s="9">
        <f>SUM(keyword_stats[[#This Row],[Searches: Apr 2018]:[Searches: Mar 2019]])</f>
        <v>970</v>
      </c>
      <c r="BN505" s="9">
        <f>keyword_stats[[#This Row],[R1]]-keyword_stats[[#This Row],[R4]]</f>
        <v>23.333333333333329</v>
      </c>
      <c r="BO505" s="9" t="str">
        <f>INDEX('keyword-forecasts'!G:K,MATCH(keyword_stats[[#This Row],[Keyword]],'keyword-forecasts'!K:K,0),1)</f>
        <v>Duży Biust</v>
      </c>
    </row>
    <row r="506" spans="1:67" x14ac:dyDescent="0.25">
      <c r="A506" t="s">
        <v>614</v>
      </c>
      <c r="B506" t="s">
        <v>15</v>
      </c>
      <c r="D506" s="8">
        <v>10</v>
      </c>
      <c r="E506" t="s">
        <v>17</v>
      </c>
      <c r="F506">
        <v>100</v>
      </c>
      <c r="M506">
        <v>10</v>
      </c>
      <c r="N506">
        <v>10</v>
      </c>
      <c r="O506">
        <v>10</v>
      </c>
      <c r="P506">
        <v>10</v>
      </c>
      <c r="Q506">
        <v>10</v>
      </c>
      <c r="R506">
        <v>0</v>
      </c>
      <c r="S506">
        <v>10</v>
      </c>
      <c r="T506">
        <v>0</v>
      </c>
      <c r="U506">
        <v>0</v>
      </c>
      <c r="V506">
        <v>10</v>
      </c>
      <c r="W506">
        <v>0</v>
      </c>
      <c r="X506">
        <v>10</v>
      </c>
      <c r="Y506">
        <v>10</v>
      </c>
      <c r="Z506">
        <v>10</v>
      </c>
      <c r="AA506">
        <v>10</v>
      </c>
      <c r="AB506">
        <v>10</v>
      </c>
      <c r="AC506">
        <v>0</v>
      </c>
      <c r="AD506">
        <v>0</v>
      </c>
      <c r="AE506">
        <v>10</v>
      </c>
      <c r="AF506">
        <v>0</v>
      </c>
      <c r="AG506">
        <v>0</v>
      </c>
      <c r="AH506">
        <v>0</v>
      </c>
      <c r="AI506">
        <v>10</v>
      </c>
      <c r="AJ506">
        <v>10</v>
      </c>
      <c r="AK506">
        <v>0</v>
      </c>
      <c r="AL506">
        <v>0</v>
      </c>
      <c r="AM506">
        <v>10</v>
      </c>
      <c r="AN506">
        <v>0</v>
      </c>
      <c r="AO506">
        <v>10</v>
      </c>
      <c r="AP506">
        <v>0</v>
      </c>
      <c r="AQ506">
        <v>10</v>
      </c>
      <c r="AR506">
        <v>0</v>
      </c>
      <c r="AS506">
        <v>0</v>
      </c>
      <c r="AT506">
        <v>10</v>
      </c>
      <c r="AU506">
        <v>0</v>
      </c>
      <c r="AV506">
        <v>0</v>
      </c>
      <c r="AW506">
        <v>0</v>
      </c>
      <c r="AX506">
        <v>10</v>
      </c>
      <c r="AY506">
        <v>10</v>
      </c>
      <c r="AZ506">
        <v>10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10</v>
      </c>
      <c r="BH506">
        <v>10</v>
      </c>
      <c r="BI506" s="9">
        <f>AVERAGE(keyword_stats[[#This Row],[Searches: Apr 2015]:[Searches: Mar 2016]])</f>
        <v>6.666666666666667</v>
      </c>
      <c r="BJ506" s="9">
        <f>AVERAGE(keyword_stats[[#This Row],[Searches: Apr 2016]:[Searches: Mar 2017]])</f>
        <v>5.833333333333333</v>
      </c>
      <c r="BK506" s="9">
        <f>AVERAGE(keyword_stats[[#This Row],[Searches: Apr 2017]:[Searches: Mar 2018]])</f>
        <v>3.3333333333333335</v>
      </c>
      <c r="BL506" s="9">
        <f>AVERAGE(keyword_stats[[#This Row],[Searches: Apr 2018]:[Searches: Mar 2019]])</f>
        <v>4.166666666666667</v>
      </c>
      <c r="BM506" s="9">
        <f>SUM(keyword_stats[[#This Row],[Searches: Apr 2018]:[Searches: Mar 2019]])</f>
        <v>50</v>
      </c>
      <c r="BN506" s="9">
        <f>keyword_stats[[#This Row],[R1]]-keyword_stats[[#This Row],[R4]]</f>
        <v>-2.5</v>
      </c>
      <c r="BO506" s="9" t="str">
        <f>INDEX('keyword-forecasts'!G:K,MATCH(keyword_stats[[#This Row],[Keyword]],'keyword-forecasts'!K:K,0),1)</f>
        <v>Kostiumy Kąpielowe</v>
      </c>
    </row>
    <row r="507" spans="1:67" x14ac:dyDescent="0.25">
      <c r="A507" t="s">
        <v>615</v>
      </c>
      <c r="B507" t="s">
        <v>15</v>
      </c>
      <c r="D507" s="8">
        <v>30</v>
      </c>
      <c r="E507" t="s">
        <v>17</v>
      </c>
      <c r="F507">
        <v>100</v>
      </c>
      <c r="G507">
        <v>0.89</v>
      </c>
      <c r="H507">
        <v>1.57</v>
      </c>
      <c r="M507">
        <v>30</v>
      </c>
      <c r="N507">
        <v>40</v>
      </c>
      <c r="O507">
        <v>70</v>
      </c>
      <c r="P507">
        <v>110</v>
      </c>
      <c r="Q507">
        <v>50</v>
      </c>
      <c r="R507">
        <v>20</v>
      </c>
      <c r="S507">
        <v>10</v>
      </c>
      <c r="T507">
        <v>20</v>
      </c>
      <c r="U507">
        <v>20</v>
      </c>
      <c r="V507">
        <v>20</v>
      </c>
      <c r="W507">
        <v>30</v>
      </c>
      <c r="X507">
        <v>50</v>
      </c>
      <c r="Y507">
        <v>30</v>
      </c>
      <c r="Z507">
        <v>50</v>
      </c>
      <c r="AA507">
        <v>70</v>
      </c>
      <c r="AB507">
        <v>70</v>
      </c>
      <c r="AC507">
        <v>50</v>
      </c>
      <c r="AD507">
        <v>20</v>
      </c>
      <c r="AE507">
        <v>20</v>
      </c>
      <c r="AF507">
        <v>10</v>
      </c>
      <c r="AG507">
        <v>20</v>
      </c>
      <c r="AH507">
        <v>50</v>
      </c>
      <c r="AI507">
        <v>30</v>
      </c>
      <c r="AJ507">
        <v>30</v>
      </c>
      <c r="AK507">
        <v>30</v>
      </c>
      <c r="AL507">
        <v>30</v>
      </c>
      <c r="AM507">
        <v>50</v>
      </c>
      <c r="AN507">
        <v>90</v>
      </c>
      <c r="AO507">
        <v>30</v>
      </c>
      <c r="AP507">
        <v>40</v>
      </c>
      <c r="AQ507">
        <v>10</v>
      </c>
      <c r="AR507">
        <v>20</v>
      </c>
      <c r="AS507">
        <v>20</v>
      </c>
      <c r="AT507">
        <v>30</v>
      </c>
      <c r="AU507">
        <v>10</v>
      </c>
      <c r="AV507">
        <v>20</v>
      </c>
      <c r="AW507">
        <v>30</v>
      </c>
      <c r="AX507">
        <v>30</v>
      </c>
      <c r="AY507">
        <v>70</v>
      </c>
      <c r="AZ507">
        <v>90</v>
      </c>
      <c r="BA507">
        <v>40</v>
      </c>
      <c r="BB507">
        <v>20</v>
      </c>
      <c r="BC507">
        <v>30</v>
      </c>
      <c r="BD507">
        <v>10</v>
      </c>
      <c r="BE507">
        <v>10</v>
      </c>
      <c r="BF507">
        <v>20</v>
      </c>
      <c r="BG507">
        <v>10</v>
      </c>
      <c r="BH507">
        <v>30</v>
      </c>
      <c r="BI507" s="9">
        <f>AVERAGE(keyword_stats[[#This Row],[Searches: Apr 2015]:[Searches: Mar 2016]])</f>
        <v>39.166666666666664</v>
      </c>
      <c r="BJ507" s="9">
        <f>AVERAGE(keyword_stats[[#This Row],[Searches: Apr 2016]:[Searches: Mar 2017]])</f>
        <v>37.5</v>
      </c>
      <c r="BK507" s="9">
        <f>AVERAGE(keyword_stats[[#This Row],[Searches: Apr 2017]:[Searches: Mar 2018]])</f>
        <v>31.666666666666668</v>
      </c>
      <c r="BL507" s="9">
        <f>AVERAGE(keyword_stats[[#This Row],[Searches: Apr 2018]:[Searches: Mar 2019]])</f>
        <v>32.5</v>
      </c>
      <c r="BM507" s="9">
        <f>SUM(keyword_stats[[#This Row],[Searches: Apr 2018]:[Searches: Mar 2019]])</f>
        <v>390</v>
      </c>
      <c r="BN507" s="9">
        <f>keyword_stats[[#This Row],[R1]]-keyword_stats[[#This Row],[R4]]</f>
        <v>-6.6666666666666643</v>
      </c>
      <c r="BO507" s="9" t="str">
        <f>INDEX('keyword-forecasts'!G:K,MATCH(keyword_stats[[#This Row],[Keyword]],'keyword-forecasts'!K:K,0),1)</f>
        <v>Kostiumy Kąpielowe</v>
      </c>
    </row>
    <row r="508" spans="1:67" x14ac:dyDescent="0.25">
      <c r="A508" t="s">
        <v>616</v>
      </c>
      <c r="B508" t="s">
        <v>15</v>
      </c>
      <c r="D508" s="8">
        <v>10</v>
      </c>
      <c r="E508" t="s">
        <v>17</v>
      </c>
      <c r="F508">
        <v>100</v>
      </c>
      <c r="G508">
        <v>0.73</v>
      </c>
      <c r="H508">
        <v>3.84</v>
      </c>
      <c r="M508">
        <v>40</v>
      </c>
      <c r="N508">
        <v>50</v>
      </c>
      <c r="O508">
        <v>50</v>
      </c>
      <c r="P508">
        <v>40</v>
      </c>
      <c r="Q508">
        <v>30</v>
      </c>
      <c r="R508">
        <v>10</v>
      </c>
      <c r="S508">
        <v>10</v>
      </c>
      <c r="T508">
        <v>10</v>
      </c>
      <c r="U508">
        <v>10</v>
      </c>
      <c r="V508">
        <v>20</v>
      </c>
      <c r="W508">
        <v>20</v>
      </c>
      <c r="X508">
        <v>10</v>
      </c>
      <c r="Y508">
        <v>10</v>
      </c>
      <c r="Z508">
        <v>20</v>
      </c>
      <c r="AA508">
        <v>30</v>
      </c>
      <c r="AB508">
        <v>20</v>
      </c>
      <c r="AC508">
        <v>30</v>
      </c>
      <c r="AD508">
        <v>10</v>
      </c>
      <c r="AE508">
        <v>10</v>
      </c>
      <c r="AF508">
        <v>10</v>
      </c>
      <c r="AG508">
        <v>10</v>
      </c>
      <c r="AH508">
        <v>10</v>
      </c>
      <c r="AI508">
        <v>10</v>
      </c>
      <c r="AJ508">
        <v>10</v>
      </c>
      <c r="AK508">
        <v>10</v>
      </c>
      <c r="AL508">
        <v>10</v>
      </c>
      <c r="AM508">
        <v>30</v>
      </c>
      <c r="AN508">
        <v>30</v>
      </c>
      <c r="AO508">
        <v>10</v>
      </c>
      <c r="AP508">
        <v>10</v>
      </c>
      <c r="AQ508">
        <v>10</v>
      </c>
      <c r="AR508">
        <v>10</v>
      </c>
      <c r="AS508">
        <v>10</v>
      </c>
      <c r="AT508">
        <v>10</v>
      </c>
      <c r="AU508">
        <v>10</v>
      </c>
      <c r="AV508">
        <v>10</v>
      </c>
      <c r="AW508">
        <v>20</v>
      </c>
      <c r="AX508">
        <v>10</v>
      </c>
      <c r="AY508">
        <v>30</v>
      </c>
      <c r="AZ508">
        <v>40</v>
      </c>
      <c r="BA508">
        <v>20</v>
      </c>
      <c r="BB508">
        <v>20</v>
      </c>
      <c r="BC508">
        <v>10</v>
      </c>
      <c r="BD508">
        <v>10</v>
      </c>
      <c r="BE508">
        <v>10</v>
      </c>
      <c r="BF508">
        <v>10</v>
      </c>
      <c r="BG508">
        <v>10</v>
      </c>
      <c r="BH508">
        <v>10</v>
      </c>
      <c r="BI508" s="9">
        <f>AVERAGE(keyword_stats[[#This Row],[Searches: Apr 2015]:[Searches: Mar 2016]])</f>
        <v>25</v>
      </c>
      <c r="BJ508" s="9">
        <f>AVERAGE(keyword_stats[[#This Row],[Searches: Apr 2016]:[Searches: Mar 2017]])</f>
        <v>15</v>
      </c>
      <c r="BK508" s="9">
        <f>AVERAGE(keyword_stats[[#This Row],[Searches: Apr 2017]:[Searches: Mar 2018]])</f>
        <v>13.333333333333334</v>
      </c>
      <c r="BL508" s="9">
        <f>AVERAGE(keyword_stats[[#This Row],[Searches: Apr 2018]:[Searches: Mar 2019]])</f>
        <v>16.666666666666668</v>
      </c>
      <c r="BM508" s="9">
        <f>SUM(keyword_stats[[#This Row],[Searches: Apr 2018]:[Searches: Mar 2019]])</f>
        <v>200</v>
      </c>
      <c r="BN508" s="9">
        <f>keyword_stats[[#This Row],[R1]]-keyword_stats[[#This Row],[R4]]</f>
        <v>-8.3333333333333321</v>
      </c>
      <c r="BO508" s="9" t="str">
        <f>INDEX('keyword-forecasts'!G:K,MATCH(keyword_stats[[#This Row],[Keyword]],'keyword-forecasts'!K:K,0),1)</f>
        <v>Kostiumy Kąpielowe</v>
      </c>
    </row>
    <row r="509" spans="1:67" x14ac:dyDescent="0.25">
      <c r="A509" t="s">
        <v>617</v>
      </c>
      <c r="B509" t="s">
        <v>15</v>
      </c>
      <c r="D509" s="8">
        <v>40</v>
      </c>
      <c r="E509" t="s">
        <v>17</v>
      </c>
      <c r="F509">
        <v>87</v>
      </c>
      <c r="G509">
        <v>0.45</v>
      </c>
      <c r="H509">
        <v>1.42</v>
      </c>
      <c r="M509">
        <v>30</v>
      </c>
      <c r="N509">
        <v>140</v>
      </c>
      <c r="O509">
        <v>90</v>
      </c>
      <c r="P509">
        <v>70</v>
      </c>
      <c r="Q509">
        <v>20</v>
      </c>
      <c r="R509">
        <v>10</v>
      </c>
      <c r="S509">
        <v>10</v>
      </c>
      <c r="T509">
        <v>10</v>
      </c>
      <c r="U509">
        <v>10</v>
      </c>
      <c r="V509">
        <v>20</v>
      </c>
      <c r="W509">
        <v>40</v>
      </c>
      <c r="X509">
        <v>20</v>
      </c>
      <c r="Y509">
        <v>50</v>
      </c>
      <c r="Z509">
        <v>50</v>
      </c>
      <c r="AA509">
        <v>50</v>
      </c>
      <c r="AB509">
        <v>70</v>
      </c>
      <c r="AC509">
        <v>90</v>
      </c>
      <c r="AD509">
        <v>70</v>
      </c>
      <c r="AE509">
        <v>70</v>
      </c>
      <c r="AF509">
        <v>70</v>
      </c>
      <c r="AG509">
        <v>70</v>
      </c>
      <c r="AH509">
        <v>70</v>
      </c>
      <c r="AI509">
        <v>70</v>
      </c>
      <c r="AJ509">
        <v>90</v>
      </c>
      <c r="AK509">
        <v>90</v>
      </c>
      <c r="AL509">
        <v>90</v>
      </c>
      <c r="AM509">
        <v>90</v>
      </c>
      <c r="AN509">
        <v>110</v>
      </c>
      <c r="AO509">
        <v>40</v>
      </c>
      <c r="AP509">
        <v>30</v>
      </c>
      <c r="AQ509">
        <v>20</v>
      </c>
      <c r="AR509">
        <v>10</v>
      </c>
      <c r="AS509">
        <v>10</v>
      </c>
      <c r="AT509">
        <v>70</v>
      </c>
      <c r="AU509">
        <v>30</v>
      </c>
      <c r="AV509">
        <v>50</v>
      </c>
      <c r="AW509">
        <v>50</v>
      </c>
      <c r="AX509">
        <v>50</v>
      </c>
      <c r="AY509">
        <v>50</v>
      </c>
      <c r="AZ509">
        <v>90</v>
      </c>
      <c r="BA509">
        <v>30</v>
      </c>
      <c r="BB509">
        <v>30</v>
      </c>
      <c r="BC509">
        <v>40</v>
      </c>
      <c r="BD509">
        <v>20</v>
      </c>
      <c r="BE509">
        <v>10</v>
      </c>
      <c r="BF509">
        <v>10</v>
      </c>
      <c r="BG509">
        <v>40</v>
      </c>
      <c r="BH509">
        <v>50</v>
      </c>
      <c r="BI509" s="9">
        <f>AVERAGE(keyword_stats[[#This Row],[Searches: Apr 2015]:[Searches: Mar 2016]])</f>
        <v>39.166666666666664</v>
      </c>
      <c r="BJ509" s="9">
        <f>AVERAGE(keyword_stats[[#This Row],[Searches: Apr 2016]:[Searches: Mar 2017]])</f>
        <v>68.333333333333329</v>
      </c>
      <c r="BK509" s="9">
        <f>AVERAGE(keyword_stats[[#This Row],[Searches: Apr 2017]:[Searches: Mar 2018]])</f>
        <v>53.333333333333336</v>
      </c>
      <c r="BL509" s="9">
        <f>AVERAGE(keyword_stats[[#This Row],[Searches: Apr 2018]:[Searches: Mar 2019]])</f>
        <v>39.166666666666664</v>
      </c>
      <c r="BM509" s="9">
        <f>SUM(keyword_stats[[#This Row],[Searches: Apr 2018]:[Searches: Mar 2019]])</f>
        <v>470</v>
      </c>
      <c r="BN509" s="9">
        <f>keyword_stats[[#This Row],[R1]]-keyword_stats[[#This Row],[R4]]</f>
        <v>0</v>
      </c>
      <c r="BO509" s="9" t="str">
        <f>INDEX('keyword-forecasts'!G:K,MATCH(keyword_stats[[#This Row],[Keyword]],'keyword-forecasts'!K:K,0),1)</f>
        <v>Kostiumy Kąpielowe</v>
      </c>
    </row>
    <row r="510" spans="1:67" x14ac:dyDescent="0.25">
      <c r="A510" t="s">
        <v>618</v>
      </c>
      <c r="B510" t="s">
        <v>15</v>
      </c>
      <c r="D510" s="8">
        <v>20</v>
      </c>
      <c r="E510" t="s">
        <v>17</v>
      </c>
      <c r="F510">
        <v>100</v>
      </c>
      <c r="G510">
        <v>0.42</v>
      </c>
      <c r="H510">
        <v>1.1599999999999999</v>
      </c>
      <c r="M510">
        <v>10</v>
      </c>
      <c r="N510">
        <v>10</v>
      </c>
      <c r="O510">
        <v>30</v>
      </c>
      <c r="P510">
        <v>50</v>
      </c>
      <c r="Q510">
        <v>20</v>
      </c>
      <c r="R510">
        <v>20</v>
      </c>
      <c r="S510">
        <v>10</v>
      </c>
      <c r="T510">
        <v>10</v>
      </c>
      <c r="U510">
        <v>10</v>
      </c>
      <c r="V510">
        <v>10</v>
      </c>
      <c r="W510">
        <v>10</v>
      </c>
      <c r="X510">
        <v>10</v>
      </c>
      <c r="Y510">
        <v>10</v>
      </c>
      <c r="Z510">
        <v>10</v>
      </c>
      <c r="AA510">
        <v>10</v>
      </c>
      <c r="AB510">
        <v>50</v>
      </c>
      <c r="AC510">
        <v>20</v>
      </c>
      <c r="AD510">
        <v>10</v>
      </c>
      <c r="AE510">
        <v>10</v>
      </c>
      <c r="AF510">
        <v>10</v>
      </c>
      <c r="AG510">
        <v>10</v>
      </c>
      <c r="AH510">
        <v>10</v>
      </c>
      <c r="AI510">
        <v>20</v>
      </c>
      <c r="AJ510">
        <v>10</v>
      </c>
      <c r="AK510">
        <v>10</v>
      </c>
      <c r="AL510">
        <v>10</v>
      </c>
      <c r="AM510">
        <v>30</v>
      </c>
      <c r="AN510">
        <v>30</v>
      </c>
      <c r="AO510">
        <v>20</v>
      </c>
      <c r="AP510">
        <v>10</v>
      </c>
      <c r="AQ510">
        <v>10</v>
      </c>
      <c r="AR510">
        <v>10</v>
      </c>
      <c r="AS510">
        <v>10</v>
      </c>
      <c r="AT510">
        <v>10</v>
      </c>
      <c r="AU510">
        <v>10</v>
      </c>
      <c r="AV510">
        <v>10</v>
      </c>
      <c r="AW510">
        <v>20</v>
      </c>
      <c r="AX510">
        <v>10</v>
      </c>
      <c r="AY510">
        <v>20</v>
      </c>
      <c r="AZ510">
        <v>70</v>
      </c>
      <c r="BA510">
        <v>50</v>
      </c>
      <c r="BB510">
        <v>10</v>
      </c>
      <c r="BC510">
        <v>10</v>
      </c>
      <c r="BD510">
        <v>10</v>
      </c>
      <c r="BE510">
        <v>10</v>
      </c>
      <c r="BF510">
        <v>10</v>
      </c>
      <c r="BG510">
        <v>10</v>
      </c>
      <c r="BH510">
        <v>10</v>
      </c>
      <c r="BI510" s="9">
        <f>AVERAGE(keyword_stats[[#This Row],[Searches: Apr 2015]:[Searches: Mar 2016]])</f>
        <v>16.666666666666668</v>
      </c>
      <c r="BJ510" s="9">
        <f>AVERAGE(keyword_stats[[#This Row],[Searches: Apr 2016]:[Searches: Mar 2017]])</f>
        <v>15</v>
      </c>
      <c r="BK510" s="9">
        <f>AVERAGE(keyword_stats[[#This Row],[Searches: Apr 2017]:[Searches: Mar 2018]])</f>
        <v>14.166666666666666</v>
      </c>
      <c r="BL510" s="9">
        <f>AVERAGE(keyword_stats[[#This Row],[Searches: Apr 2018]:[Searches: Mar 2019]])</f>
        <v>20</v>
      </c>
      <c r="BM510" s="9">
        <f>SUM(keyword_stats[[#This Row],[Searches: Apr 2018]:[Searches: Mar 2019]])</f>
        <v>240</v>
      </c>
      <c r="BN510" s="9">
        <f>keyword_stats[[#This Row],[R1]]-keyword_stats[[#This Row],[R4]]</f>
        <v>3.3333333333333321</v>
      </c>
      <c r="BO510" s="9" t="str">
        <f>INDEX('keyword-forecasts'!G:K,MATCH(keyword_stats[[#This Row],[Keyword]],'keyword-forecasts'!K:K,0),1)</f>
        <v>Kostiumy Kąpielowe</v>
      </c>
    </row>
    <row r="511" spans="1:67" x14ac:dyDescent="0.25">
      <c r="A511" t="s">
        <v>619</v>
      </c>
      <c r="B511" t="s">
        <v>15</v>
      </c>
      <c r="D511" s="8">
        <v>260</v>
      </c>
      <c r="E511" t="s">
        <v>17</v>
      </c>
      <c r="F511">
        <v>100</v>
      </c>
      <c r="G511">
        <v>0.36</v>
      </c>
      <c r="H511">
        <v>1.17</v>
      </c>
      <c r="M511">
        <v>210</v>
      </c>
      <c r="N511">
        <v>320</v>
      </c>
      <c r="O511">
        <v>390</v>
      </c>
      <c r="P511">
        <v>390</v>
      </c>
      <c r="Q511">
        <v>320</v>
      </c>
      <c r="R511">
        <v>70</v>
      </c>
      <c r="S511">
        <v>50</v>
      </c>
      <c r="T511">
        <v>40</v>
      </c>
      <c r="U511">
        <v>40</v>
      </c>
      <c r="V511">
        <v>90</v>
      </c>
      <c r="W511">
        <v>170</v>
      </c>
      <c r="X511">
        <v>110</v>
      </c>
      <c r="Y511">
        <v>170</v>
      </c>
      <c r="Z511">
        <v>320</v>
      </c>
      <c r="AA511">
        <v>590</v>
      </c>
      <c r="AB511">
        <v>590</v>
      </c>
      <c r="AC511">
        <v>390</v>
      </c>
      <c r="AD511">
        <v>140</v>
      </c>
      <c r="AE511">
        <v>140</v>
      </c>
      <c r="AF511">
        <v>140</v>
      </c>
      <c r="AG511">
        <v>110</v>
      </c>
      <c r="AH511">
        <v>170</v>
      </c>
      <c r="AI511">
        <v>140</v>
      </c>
      <c r="AJ511">
        <v>260</v>
      </c>
      <c r="AK511">
        <v>260</v>
      </c>
      <c r="AL511">
        <v>480</v>
      </c>
      <c r="AM511">
        <v>880</v>
      </c>
      <c r="AN511">
        <v>1000</v>
      </c>
      <c r="AO511">
        <v>320</v>
      </c>
      <c r="AP511">
        <v>20</v>
      </c>
      <c r="AQ511">
        <v>30</v>
      </c>
      <c r="AR511">
        <v>70</v>
      </c>
      <c r="AS511">
        <v>70</v>
      </c>
      <c r="AT511">
        <v>210</v>
      </c>
      <c r="AU511">
        <v>210</v>
      </c>
      <c r="AV511">
        <v>140</v>
      </c>
      <c r="AW511">
        <v>260</v>
      </c>
      <c r="AX511">
        <v>480</v>
      </c>
      <c r="AY511">
        <v>720</v>
      </c>
      <c r="AZ511">
        <v>480</v>
      </c>
      <c r="BA511">
        <v>170</v>
      </c>
      <c r="BB511">
        <v>70</v>
      </c>
      <c r="BC511">
        <v>70</v>
      </c>
      <c r="BD511">
        <v>90</v>
      </c>
      <c r="BE511">
        <v>70</v>
      </c>
      <c r="BF511">
        <v>260</v>
      </c>
      <c r="BG511">
        <v>260</v>
      </c>
      <c r="BH511">
        <v>320</v>
      </c>
      <c r="BI511" s="9">
        <f>AVERAGE(keyword_stats[[#This Row],[Searches: Apr 2015]:[Searches: Mar 2016]])</f>
        <v>183.33333333333334</v>
      </c>
      <c r="BJ511" s="9">
        <f>AVERAGE(keyword_stats[[#This Row],[Searches: Apr 2016]:[Searches: Mar 2017]])</f>
        <v>263.33333333333331</v>
      </c>
      <c r="BK511" s="9">
        <f>AVERAGE(keyword_stats[[#This Row],[Searches: Apr 2017]:[Searches: Mar 2018]])</f>
        <v>307.5</v>
      </c>
      <c r="BL511" s="9">
        <f>AVERAGE(keyword_stats[[#This Row],[Searches: Apr 2018]:[Searches: Mar 2019]])</f>
        <v>270.83333333333331</v>
      </c>
      <c r="BM511" s="9">
        <f>SUM(keyword_stats[[#This Row],[Searches: Apr 2018]:[Searches: Mar 2019]])</f>
        <v>3250</v>
      </c>
      <c r="BN511" s="9">
        <f>keyword_stats[[#This Row],[R1]]-keyword_stats[[#This Row],[R4]]</f>
        <v>87.499999999999972</v>
      </c>
      <c r="BO511" s="9" t="str">
        <f>INDEX('keyword-forecasts'!G:K,MATCH(keyword_stats[[#This Row],[Keyword]],'keyword-forecasts'!K:K,0),1)</f>
        <v>Kąpielowe Push</v>
      </c>
    </row>
    <row r="512" spans="1:67" x14ac:dyDescent="0.25">
      <c r="A512" t="s">
        <v>620</v>
      </c>
      <c r="B512" t="s">
        <v>15</v>
      </c>
      <c r="D512" s="8">
        <v>20</v>
      </c>
      <c r="E512" t="s">
        <v>17</v>
      </c>
      <c r="F512">
        <v>100</v>
      </c>
      <c r="G512">
        <v>0.25</v>
      </c>
      <c r="H512">
        <v>1.23</v>
      </c>
      <c r="M512">
        <v>30</v>
      </c>
      <c r="N512">
        <v>90</v>
      </c>
      <c r="O512">
        <v>110</v>
      </c>
      <c r="P512">
        <v>140</v>
      </c>
      <c r="Q512">
        <v>70</v>
      </c>
      <c r="R512">
        <v>10</v>
      </c>
      <c r="S512">
        <v>10</v>
      </c>
      <c r="T512">
        <v>10</v>
      </c>
      <c r="U512">
        <v>20</v>
      </c>
      <c r="V512">
        <v>30</v>
      </c>
      <c r="W512">
        <v>20</v>
      </c>
      <c r="X512">
        <v>20</v>
      </c>
      <c r="Y512">
        <v>40</v>
      </c>
      <c r="Z512">
        <v>40</v>
      </c>
      <c r="AA512">
        <v>70</v>
      </c>
      <c r="AB512">
        <v>40</v>
      </c>
      <c r="AC512">
        <v>20</v>
      </c>
      <c r="AD512">
        <v>10</v>
      </c>
      <c r="AE512">
        <v>10</v>
      </c>
      <c r="AF512">
        <v>10</v>
      </c>
      <c r="AG512">
        <v>10</v>
      </c>
      <c r="AH512">
        <v>30</v>
      </c>
      <c r="AI512">
        <v>20</v>
      </c>
      <c r="AJ512">
        <v>40</v>
      </c>
      <c r="AK512">
        <v>20</v>
      </c>
      <c r="AL512">
        <v>20</v>
      </c>
      <c r="AM512">
        <v>70</v>
      </c>
      <c r="AN512">
        <v>40</v>
      </c>
      <c r="AO512">
        <v>20</v>
      </c>
      <c r="AP512">
        <v>10</v>
      </c>
      <c r="AQ512">
        <v>10</v>
      </c>
      <c r="AR512">
        <v>10</v>
      </c>
      <c r="AS512">
        <v>10</v>
      </c>
      <c r="AT512">
        <v>10</v>
      </c>
      <c r="AU512">
        <v>10</v>
      </c>
      <c r="AV512">
        <v>10</v>
      </c>
      <c r="AW512">
        <v>10</v>
      </c>
      <c r="AX512">
        <v>10</v>
      </c>
      <c r="AY512">
        <v>10</v>
      </c>
      <c r="AZ512">
        <v>10</v>
      </c>
      <c r="BA512">
        <v>10</v>
      </c>
      <c r="BB512">
        <v>10</v>
      </c>
      <c r="BC512">
        <v>20</v>
      </c>
      <c r="BD512">
        <v>20</v>
      </c>
      <c r="BE512">
        <v>30</v>
      </c>
      <c r="BF512">
        <v>30</v>
      </c>
      <c r="BG512">
        <v>30</v>
      </c>
      <c r="BH512">
        <v>10</v>
      </c>
      <c r="BI512" s="9">
        <f>AVERAGE(keyword_stats[[#This Row],[Searches: Apr 2015]:[Searches: Mar 2016]])</f>
        <v>46.666666666666664</v>
      </c>
      <c r="BJ512" s="9">
        <f>AVERAGE(keyword_stats[[#This Row],[Searches: Apr 2016]:[Searches: Mar 2017]])</f>
        <v>28.333333333333332</v>
      </c>
      <c r="BK512" s="9">
        <f>AVERAGE(keyword_stats[[#This Row],[Searches: Apr 2017]:[Searches: Mar 2018]])</f>
        <v>20</v>
      </c>
      <c r="BL512" s="9">
        <f>AVERAGE(keyword_stats[[#This Row],[Searches: Apr 2018]:[Searches: Mar 2019]])</f>
        <v>16.666666666666668</v>
      </c>
      <c r="BM512" s="9">
        <f>SUM(keyword_stats[[#This Row],[Searches: Apr 2018]:[Searches: Mar 2019]])</f>
        <v>200</v>
      </c>
      <c r="BN512" s="9">
        <f>keyword_stats[[#This Row],[R1]]-keyword_stats[[#This Row],[R4]]</f>
        <v>-29.999999999999996</v>
      </c>
      <c r="BO512" s="9" t="str">
        <f>INDEX('keyword-forecasts'!G:K,MATCH(keyword_stats[[#This Row],[Keyword]],'keyword-forecasts'!K:K,0),1)</f>
        <v>Dwuczęściowe Push</v>
      </c>
    </row>
    <row r="513" spans="1:67" x14ac:dyDescent="0.25">
      <c r="A513" t="s">
        <v>621</v>
      </c>
      <c r="B513" t="s">
        <v>15</v>
      </c>
      <c r="D513" s="8">
        <v>10</v>
      </c>
      <c r="E513" t="s">
        <v>17</v>
      </c>
      <c r="F513">
        <v>100</v>
      </c>
      <c r="G513">
        <v>0.42</v>
      </c>
      <c r="H513">
        <v>1.73</v>
      </c>
      <c r="M513">
        <v>10</v>
      </c>
      <c r="N513">
        <v>10</v>
      </c>
      <c r="O513">
        <v>20</v>
      </c>
      <c r="P513">
        <v>10</v>
      </c>
      <c r="Q513">
        <v>10</v>
      </c>
      <c r="R513">
        <v>10</v>
      </c>
      <c r="S513">
        <v>10</v>
      </c>
      <c r="T513">
        <v>0</v>
      </c>
      <c r="U513">
        <v>10</v>
      </c>
      <c r="V513">
        <v>10</v>
      </c>
      <c r="W513">
        <v>10</v>
      </c>
      <c r="X513">
        <v>10</v>
      </c>
      <c r="Y513">
        <v>10</v>
      </c>
      <c r="Z513">
        <v>10</v>
      </c>
      <c r="AA513">
        <v>10</v>
      </c>
      <c r="AB513">
        <v>10</v>
      </c>
      <c r="AC513">
        <v>30</v>
      </c>
      <c r="AD513">
        <v>10</v>
      </c>
      <c r="AE513">
        <v>0</v>
      </c>
      <c r="AF513">
        <v>10</v>
      </c>
      <c r="AG513">
        <v>10</v>
      </c>
      <c r="AH513">
        <v>0</v>
      </c>
      <c r="AI513">
        <v>10</v>
      </c>
      <c r="AJ513">
        <v>10</v>
      </c>
      <c r="AK513">
        <v>10</v>
      </c>
      <c r="AL513">
        <v>10</v>
      </c>
      <c r="AM513">
        <v>20</v>
      </c>
      <c r="AN513">
        <v>20</v>
      </c>
      <c r="AO513">
        <v>10</v>
      </c>
      <c r="AP513">
        <v>10</v>
      </c>
      <c r="AQ513">
        <v>10</v>
      </c>
      <c r="AR513">
        <v>10</v>
      </c>
      <c r="AS513">
        <v>10</v>
      </c>
      <c r="AT513">
        <v>10</v>
      </c>
      <c r="AU513">
        <v>20</v>
      </c>
      <c r="AV513">
        <v>10</v>
      </c>
      <c r="AW513">
        <v>20</v>
      </c>
      <c r="AX513">
        <v>10</v>
      </c>
      <c r="AY513">
        <v>10</v>
      </c>
      <c r="AZ513">
        <v>10</v>
      </c>
      <c r="BA513">
        <v>10</v>
      </c>
      <c r="BB513">
        <v>0</v>
      </c>
      <c r="BC513">
        <v>10</v>
      </c>
      <c r="BD513">
        <v>0</v>
      </c>
      <c r="BE513">
        <v>10</v>
      </c>
      <c r="BF513">
        <v>10</v>
      </c>
      <c r="BG513">
        <v>10</v>
      </c>
      <c r="BH513">
        <v>10</v>
      </c>
      <c r="BI513" s="9">
        <f>AVERAGE(keyword_stats[[#This Row],[Searches: Apr 2015]:[Searches: Mar 2016]])</f>
        <v>10</v>
      </c>
      <c r="BJ513" s="9">
        <f>AVERAGE(keyword_stats[[#This Row],[Searches: Apr 2016]:[Searches: Mar 2017]])</f>
        <v>10</v>
      </c>
      <c r="BK513" s="9">
        <f>AVERAGE(keyword_stats[[#This Row],[Searches: Apr 2017]:[Searches: Mar 2018]])</f>
        <v>12.5</v>
      </c>
      <c r="BL513" s="9">
        <f>AVERAGE(keyword_stats[[#This Row],[Searches: Apr 2018]:[Searches: Mar 2019]])</f>
        <v>9.1666666666666661</v>
      </c>
      <c r="BM513" s="9">
        <f>SUM(keyword_stats[[#This Row],[Searches: Apr 2018]:[Searches: Mar 2019]])</f>
        <v>110</v>
      </c>
      <c r="BN513" s="9">
        <f>keyword_stats[[#This Row],[R1]]-keyword_stats[[#This Row],[R4]]</f>
        <v>-0.83333333333333393</v>
      </c>
      <c r="BO513" s="9" t="str">
        <f>INDEX('keyword-forecasts'!G:K,MATCH(keyword_stats[[#This Row],[Keyword]],'keyword-forecasts'!K:K,0),1)</f>
        <v>Kąpielowe Push Jednoczesciowe</v>
      </c>
    </row>
    <row r="514" spans="1:67" x14ac:dyDescent="0.25">
      <c r="A514" t="s">
        <v>622</v>
      </c>
      <c r="B514" t="s">
        <v>15</v>
      </c>
      <c r="D514" s="8">
        <v>10</v>
      </c>
      <c r="E514" t="s">
        <v>17</v>
      </c>
      <c r="F514">
        <v>100</v>
      </c>
      <c r="M514">
        <v>10</v>
      </c>
      <c r="N514">
        <v>30</v>
      </c>
      <c r="O514">
        <v>30</v>
      </c>
      <c r="P514">
        <v>40</v>
      </c>
      <c r="Q514">
        <v>10</v>
      </c>
      <c r="R514">
        <v>10</v>
      </c>
      <c r="S514">
        <v>10</v>
      </c>
      <c r="T514">
        <v>10</v>
      </c>
      <c r="U514">
        <v>10</v>
      </c>
      <c r="V514">
        <v>10</v>
      </c>
      <c r="W514">
        <v>10</v>
      </c>
      <c r="X514">
        <v>10</v>
      </c>
      <c r="Y514">
        <v>10</v>
      </c>
      <c r="Z514">
        <v>10</v>
      </c>
      <c r="AA514">
        <v>20</v>
      </c>
      <c r="AB514">
        <v>20</v>
      </c>
      <c r="AC514">
        <v>10</v>
      </c>
      <c r="AD514">
        <v>10</v>
      </c>
      <c r="AE514">
        <v>0</v>
      </c>
      <c r="AF514">
        <v>0</v>
      </c>
      <c r="AG514">
        <v>0</v>
      </c>
      <c r="AH514">
        <v>10</v>
      </c>
      <c r="AI514">
        <v>0</v>
      </c>
      <c r="AJ514">
        <v>10</v>
      </c>
      <c r="AK514">
        <v>10</v>
      </c>
      <c r="AL514">
        <v>10</v>
      </c>
      <c r="AM514">
        <v>10</v>
      </c>
      <c r="AN514">
        <v>20</v>
      </c>
      <c r="AO514">
        <v>10</v>
      </c>
      <c r="AP514">
        <v>10</v>
      </c>
      <c r="AQ514">
        <v>10</v>
      </c>
      <c r="AR514">
        <v>0</v>
      </c>
      <c r="AS514">
        <v>0</v>
      </c>
      <c r="AT514">
        <v>0</v>
      </c>
      <c r="AU514">
        <v>10</v>
      </c>
      <c r="AV514">
        <v>10</v>
      </c>
      <c r="AW514">
        <v>10</v>
      </c>
      <c r="AX514">
        <v>10</v>
      </c>
      <c r="AY514">
        <v>20</v>
      </c>
      <c r="AZ514">
        <v>10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10</v>
      </c>
      <c r="BI514" s="9">
        <f>AVERAGE(keyword_stats[[#This Row],[Searches: Apr 2015]:[Searches: Mar 2016]])</f>
        <v>15.833333333333334</v>
      </c>
      <c r="BJ514" s="9">
        <f>AVERAGE(keyword_stats[[#This Row],[Searches: Apr 2016]:[Searches: Mar 2017]])</f>
        <v>8.3333333333333339</v>
      </c>
      <c r="BK514" s="9">
        <f>AVERAGE(keyword_stats[[#This Row],[Searches: Apr 2017]:[Searches: Mar 2018]])</f>
        <v>8.3333333333333339</v>
      </c>
      <c r="BL514" s="9">
        <f>AVERAGE(keyword_stats[[#This Row],[Searches: Apr 2018]:[Searches: Mar 2019]])</f>
        <v>5</v>
      </c>
      <c r="BM514" s="9">
        <f>SUM(keyword_stats[[#This Row],[Searches: Apr 2018]:[Searches: Mar 2019]])</f>
        <v>60</v>
      </c>
      <c r="BN514" s="9">
        <f>keyword_stats[[#This Row],[R1]]-keyword_stats[[#This Row],[R4]]</f>
        <v>-10.833333333333334</v>
      </c>
      <c r="BO514" s="9" t="str">
        <f>INDEX('keyword-forecasts'!G:K,MATCH(keyword_stats[[#This Row],[Keyword]],'keyword-forecasts'!K:K,0),1)</f>
        <v>Tanio</v>
      </c>
    </row>
    <row r="515" spans="1:67" x14ac:dyDescent="0.25">
      <c r="A515" t="s">
        <v>623</v>
      </c>
      <c r="B515" t="s">
        <v>15</v>
      </c>
      <c r="D515" s="8">
        <v>30</v>
      </c>
      <c r="E515" t="s">
        <v>17</v>
      </c>
      <c r="F515">
        <v>100</v>
      </c>
      <c r="G515">
        <v>0.43</v>
      </c>
      <c r="H515">
        <v>1.78</v>
      </c>
      <c r="M515">
        <v>30</v>
      </c>
      <c r="N515">
        <v>70</v>
      </c>
      <c r="O515">
        <v>110</v>
      </c>
      <c r="P515">
        <v>110</v>
      </c>
      <c r="Q515">
        <v>30</v>
      </c>
      <c r="R515">
        <v>10</v>
      </c>
      <c r="S515">
        <v>10</v>
      </c>
      <c r="T515">
        <v>10</v>
      </c>
      <c r="U515">
        <v>10</v>
      </c>
      <c r="V515">
        <v>20</v>
      </c>
      <c r="W515">
        <v>20</v>
      </c>
      <c r="X515">
        <v>20</v>
      </c>
      <c r="Y515">
        <v>40</v>
      </c>
      <c r="Z515">
        <v>50</v>
      </c>
      <c r="AA515">
        <v>90</v>
      </c>
      <c r="AB515">
        <v>70</v>
      </c>
      <c r="AC515">
        <v>50</v>
      </c>
      <c r="AD515">
        <v>10</v>
      </c>
      <c r="AE515">
        <v>10</v>
      </c>
      <c r="AF515">
        <v>10</v>
      </c>
      <c r="AG515">
        <v>10</v>
      </c>
      <c r="AH515">
        <v>10</v>
      </c>
      <c r="AI515">
        <v>20</v>
      </c>
      <c r="AJ515">
        <v>30</v>
      </c>
      <c r="AK515">
        <v>30</v>
      </c>
      <c r="AL515">
        <v>50</v>
      </c>
      <c r="AM515">
        <v>70</v>
      </c>
      <c r="AN515">
        <v>90</v>
      </c>
      <c r="AO515">
        <v>20</v>
      </c>
      <c r="AP515">
        <v>10</v>
      </c>
      <c r="AQ515">
        <v>10</v>
      </c>
      <c r="AR515">
        <v>10</v>
      </c>
      <c r="AS515">
        <v>10</v>
      </c>
      <c r="AT515">
        <v>10</v>
      </c>
      <c r="AU515">
        <v>20</v>
      </c>
      <c r="AV515">
        <v>40</v>
      </c>
      <c r="AW515">
        <v>30</v>
      </c>
      <c r="AX515">
        <v>50</v>
      </c>
      <c r="AY515">
        <v>90</v>
      </c>
      <c r="AZ515">
        <v>50</v>
      </c>
      <c r="BA515">
        <v>30</v>
      </c>
      <c r="BB515">
        <v>10</v>
      </c>
      <c r="BC515">
        <v>10</v>
      </c>
      <c r="BD515">
        <v>10</v>
      </c>
      <c r="BE515">
        <v>10</v>
      </c>
      <c r="BF515">
        <v>20</v>
      </c>
      <c r="BG515">
        <v>20</v>
      </c>
      <c r="BH515">
        <v>30</v>
      </c>
      <c r="BI515" s="9">
        <f>AVERAGE(keyword_stats[[#This Row],[Searches: Apr 2015]:[Searches: Mar 2016]])</f>
        <v>37.5</v>
      </c>
      <c r="BJ515" s="9">
        <f>AVERAGE(keyword_stats[[#This Row],[Searches: Apr 2016]:[Searches: Mar 2017]])</f>
        <v>33.333333333333336</v>
      </c>
      <c r="BK515" s="9">
        <f>AVERAGE(keyword_stats[[#This Row],[Searches: Apr 2017]:[Searches: Mar 2018]])</f>
        <v>30.833333333333332</v>
      </c>
      <c r="BL515" s="9">
        <f>AVERAGE(keyword_stats[[#This Row],[Searches: Apr 2018]:[Searches: Mar 2019]])</f>
        <v>30</v>
      </c>
      <c r="BM515" s="9">
        <f>SUM(keyword_stats[[#This Row],[Searches: Apr 2018]:[Searches: Mar 2019]])</f>
        <v>360</v>
      </c>
      <c r="BN515" s="9">
        <f>keyword_stats[[#This Row],[R1]]-keyword_stats[[#This Row],[R4]]</f>
        <v>-7.5</v>
      </c>
      <c r="BO515" s="9" t="str">
        <f>INDEX('keyword-forecasts'!G:K,MATCH(keyword_stats[[#This Row],[Keyword]],'keyword-forecasts'!K:K,0),1)</f>
        <v>Kostiumy Kąpielowe</v>
      </c>
    </row>
    <row r="516" spans="1:67" x14ac:dyDescent="0.25">
      <c r="A516" t="s">
        <v>624</v>
      </c>
      <c r="B516" t="s">
        <v>15</v>
      </c>
      <c r="D516" s="8">
        <v>90</v>
      </c>
      <c r="E516" t="s">
        <v>17</v>
      </c>
      <c r="F516">
        <v>100</v>
      </c>
      <c r="G516">
        <v>0.34</v>
      </c>
      <c r="H516">
        <v>1.62</v>
      </c>
      <c r="M516">
        <v>210</v>
      </c>
      <c r="N516">
        <v>320</v>
      </c>
      <c r="O516">
        <v>590</v>
      </c>
      <c r="P516">
        <v>480</v>
      </c>
      <c r="Q516">
        <v>260</v>
      </c>
      <c r="R516">
        <v>40</v>
      </c>
      <c r="S516">
        <v>30</v>
      </c>
      <c r="T516">
        <v>10</v>
      </c>
      <c r="U516">
        <v>20</v>
      </c>
      <c r="V516">
        <v>40</v>
      </c>
      <c r="W516">
        <v>70</v>
      </c>
      <c r="X516">
        <v>50</v>
      </c>
      <c r="Y516">
        <v>110</v>
      </c>
      <c r="Z516">
        <v>170</v>
      </c>
      <c r="AA516">
        <v>320</v>
      </c>
      <c r="AB516">
        <v>320</v>
      </c>
      <c r="AC516">
        <v>140</v>
      </c>
      <c r="AD516">
        <v>40</v>
      </c>
      <c r="AE516">
        <v>20</v>
      </c>
      <c r="AF516">
        <v>30</v>
      </c>
      <c r="AG516">
        <v>20</v>
      </c>
      <c r="AH516">
        <v>50</v>
      </c>
      <c r="AI516">
        <v>70</v>
      </c>
      <c r="AJ516">
        <v>110</v>
      </c>
      <c r="AK516">
        <v>170</v>
      </c>
      <c r="AL516">
        <v>260</v>
      </c>
      <c r="AM516">
        <v>390</v>
      </c>
      <c r="AN516">
        <v>320</v>
      </c>
      <c r="AO516">
        <v>170</v>
      </c>
      <c r="AP516">
        <v>30</v>
      </c>
      <c r="AQ516">
        <v>30</v>
      </c>
      <c r="AR516">
        <v>30</v>
      </c>
      <c r="AS516">
        <v>20</v>
      </c>
      <c r="AT516">
        <v>50</v>
      </c>
      <c r="AU516">
        <v>50</v>
      </c>
      <c r="AV516">
        <v>50</v>
      </c>
      <c r="AW516">
        <v>90</v>
      </c>
      <c r="AX516">
        <v>170</v>
      </c>
      <c r="AY516">
        <v>210</v>
      </c>
      <c r="AZ516">
        <v>170</v>
      </c>
      <c r="BA516">
        <v>110</v>
      </c>
      <c r="BB516">
        <v>30</v>
      </c>
      <c r="BC516">
        <v>30</v>
      </c>
      <c r="BD516">
        <v>40</v>
      </c>
      <c r="BE516">
        <v>70</v>
      </c>
      <c r="BF516">
        <v>70</v>
      </c>
      <c r="BG516">
        <v>70</v>
      </c>
      <c r="BH516">
        <v>70</v>
      </c>
      <c r="BI516" s="9">
        <f>AVERAGE(keyword_stats[[#This Row],[Searches: Apr 2015]:[Searches: Mar 2016]])</f>
        <v>176.66666666666666</v>
      </c>
      <c r="BJ516" s="9">
        <f>AVERAGE(keyword_stats[[#This Row],[Searches: Apr 2016]:[Searches: Mar 2017]])</f>
        <v>116.66666666666667</v>
      </c>
      <c r="BK516" s="9">
        <f>AVERAGE(keyword_stats[[#This Row],[Searches: Apr 2017]:[Searches: Mar 2018]])</f>
        <v>130.83333333333334</v>
      </c>
      <c r="BL516" s="9">
        <f>AVERAGE(keyword_stats[[#This Row],[Searches: Apr 2018]:[Searches: Mar 2019]])</f>
        <v>94.166666666666671</v>
      </c>
      <c r="BM516" s="9">
        <f>SUM(keyword_stats[[#This Row],[Searches: Apr 2018]:[Searches: Mar 2019]])</f>
        <v>1130</v>
      </c>
      <c r="BN516" s="9">
        <f>keyword_stats[[#This Row],[R1]]-keyword_stats[[#This Row],[R4]]</f>
        <v>-82.499999999999986</v>
      </c>
      <c r="BO516" s="9" t="str">
        <f>INDEX('keyword-forecasts'!G:K,MATCH(keyword_stats[[#This Row],[Keyword]],'keyword-forecasts'!K:K,0),1)</f>
        <v>Kostiumy Kąpielowe</v>
      </c>
    </row>
    <row r="517" spans="1:67" x14ac:dyDescent="0.25">
      <c r="A517" t="s">
        <v>625</v>
      </c>
      <c r="B517" t="s">
        <v>15</v>
      </c>
      <c r="D517" s="8">
        <v>110</v>
      </c>
      <c r="E517" t="s">
        <v>17</v>
      </c>
      <c r="F517">
        <v>97</v>
      </c>
      <c r="G517">
        <v>0.45</v>
      </c>
      <c r="H517">
        <v>1.95</v>
      </c>
      <c r="M517">
        <v>170</v>
      </c>
      <c r="N517">
        <v>320</v>
      </c>
      <c r="O517">
        <v>480</v>
      </c>
      <c r="P517">
        <v>590</v>
      </c>
      <c r="Q517">
        <v>390</v>
      </c>
      <c r="R517">
        <v>90</v>
      </c>
      <c r="S517">
        <v>50</v>
      </c>
      <c r="T517">
        <v>50</v>
      </c>
      <c r="U517">
        <v>50</v>
      </c>
      <c r="V517">
        <v>140</v>
      </c>
      <c r="W517">
        <v>140</v>
      </c>
      <c r="X517">
        <v>140</v>
      </c>
      <c r="Y517">
        <v>170</v>
      </c>
      <c r="Z517">
        <v>260</v>
      </c>
      <c r="AA517">
        <v>320</v>
      </c>
      <c r="AB517">
        <v>320</v>
      </c>
      <c r="AC517">
        <v>170</v>
      </c>
      <c r="AD517">
        <v>70</v>
      </c>
      <c r="AE517">
        <v>30</v>
      </c>
      <c r="AF517">
        <v>40</v>
      </c>
      <c r="AG517">
        <v>50</v>
      </c>
      <c r="AH517">
        <v>110</v>
      </c>
      <c r="AI517">
        <v>90</v>
      </c>
      <c r="AJ517">
        <v>140</v>
      </c>
      <c r="AK517">
        <v>170</v>
      </c>
      <c r="AL517">
        <v>170</v>
      </c>
      <c r="AM517">
        <v>390</v>
      </c>
      <c r="AN517">
        <v>320</v>
      </c>
      <c r="AO517">
        <v>140</v>
      </c>
      <c r="AP517">
        <v>40</v>
      </c>
      <c r="AQ517">
        <v>30</v>
      </c>
      <c r="AR517">
        <v>30</v>
      </c>
      <c r="AS517">
        <v>30</v>
      </c>
      <c r="AT517">
        <v>110</v>
      </c>
      <c r="AU517">
        <v>90</v>
      </c>
      <c r="AV517">
        <v>90</v>
      </c>
      <c r="AW517">
        <v>110</v>
      </c>
      <c r="AX517">
        <v>170</v>
      </c>
      <c r="AY517">
        <v>210</v>
      </c>
      <c r="AZ517">
        <v>170</v>
      </c>
      <c r="BA517">
        <v>110</v>
      </c>
      <c r="BB517">
        <v>40</v>
      </c>
      <c r="BC517">
        <v>40</v>
      </c>
      <c r="BD517">
        <v>50</v>
      </c>
      <c r="BE517">
        <v>50</v>
      </c>
      <c r="BF517">
        <v>110</v>
      </c>
      <c r="BG517">
        <v>70</v>
      </c>
      <c r="BH517">
        <v>70</v>
      </c>
      <c r="BI517" s="9">
        <f>AVERAGE(keyword_stats[[#This Row],[Searches: Apr 2015]:[Searches: Mar 2016]])</f>
        <v>217.5</v>
      </c>
      <c r="BJ517" s="9">
        <f>AVERAGE(keyword_stats[[#This Row],[Searches: Apr 2016]:[Searches: Mar 2017]])</f>
        <v>147.5</v>
      </c>
      <c r="BK517" s="9">
        <f>AVERAGE(keyword_stats[[#This Row],[Searches: Apr 2017]:[Searches: Mar 2018]])</f>
        <v>134.16666666666666</v>
      </c>
      <c r="BL517" s="9">
        <f>AVERAGE(keyword_stats[[#This Row],[Searches: Apr 2018]:[Searches: Mar 2019]])</f>
        <v>100</v>
      </c>
      <c r="BM517" s="9">
        <f>SUM(keyword_stats[[#This Row],[Searches: Apr 2018]:[Searches: Mar 2019]])</f>
        <v>1200</v>
      </c>
      <c r="BN517" s="9">
        <f>keyword_stats[[#This Row],[R1]]-keyword_stats[[#This Row],[R4]]</f>
        <v>-117.5</v>
      </c>
      <c r="BO517" s="9" t="str">
        <f>INDEX('keyword-forecasts'!G:K,MATCH(keyword_stats[[#This Row],[Keyword]],'keyword-forecasts'!K:K,0),1)</f>
        <v>Kąpielowe She</v>
      </c>
    </row>
    <row r="518" spans="1:67" x14ac:dyDescent="0.25">
      <c r="A518" t="s">
        <v>626</v>
      </c>
      <c r="B518" t="s">
        <v>15</v>
      </c>
      <c r="D518" s="8">
        <v>40</v>
      </c>
      <c r="E518" t="s">
        <v>17</v>
      </c>
      <c r="F518">
        <v>100</v>
      </c>
      <c r="G518">
        <v>0.57999999999999996</v>
      </c>
      <c r="H518">
        <v>2.2200000000000002</v>
      </c>
      <c r="M518">
        <v>70</v>
      </c>
      <c r="N518">
        <v>70</v>
      </c>
      <c r="O518">
        <v>110</v>
      </c>
      <c r="P518">
        <v>140</v>
      </c>
      <c r="Q518">
        <v>40</v>
      </c>
      <c r="R518">
        <v>30</v>
      </c>
      <c r="S518">
        <v>10</v>
      </c>
      <c r="T518">
        <v>10</v>
      </c>
      <c r="U518">
        <v>10</v>
      </c>
      <c r="V518">
        <v>20</v>
      </c>
      <c r="W518">
        <v>30</v>
      </c>
      <c r="X518">
        <v>40</v>
      </c>
      <c r="Y518">
        <v>50</v>
      </c>
      <c r="Z518">
        <v>70</v>
      </c>
      <c r="AA518">
        <v>70</v>
      </c>
      <c r="AB518">
        <v>90</v>
      </c>
      <c r="AC518">
        <v>90</v>
      </c>
      <c r="AD518">
        <v>70</v>
      </c>
      <c r="AE518">
        <v>90</v>
      </c>
      <c r="AF518">
        <v>70</v>
      </c>
      <c r="AG518">
        <v>110</v>
      </c>
      <c r="AH518">
        <v>90</v>
      </c>
      <c r="AI518">
        <v>110</v>
      </c>
      <c r="AJ518">
        <v>110</v>
      </c>
      <c r="AK518">
        <v>90</v>
      </c>
      <c r="AL518">
        <v>110</v>
      </c>
      <c r="AM518">
        <v>170</v>
      </c>
      <c r="AN518">
        <v>140</v>
      </c>
      <c r="AO518">
        <v>70</v>
      </c>
      <c r="AP518">
        <v>20</v>
      </c>
      <c r="AQ518">
        <v>10</v>
      </c>
      <c r="AR518">
        <v>20</v>
      </c>
      <c r="AS518">
        <v>10</v>
      </c>
      <c r="AT518">
        <v>10</v>
      </c>
      <c r="AU518">
        <v>30</v>
      </c>
      <c r="AV518">
        <v>20</v>
      </c>
      <c r="AW518">
        <v>40</v>
      </c>
      <c r="AX518">
        <v>40</v>
      </c>
      <c r="AY518">
        <v>50</v>
      </c>
      <c r="AZ518">
        <v>70</v>
      </c>
      <c r="BA518">
        <v>90</v>
      </c>
      <c r="BB518">
        <v>10</v>
      </c>
      <c r="BC518">
        <v>50</v>
      </c>
      <c r="BD518">
        <v>10</v>
      </c>
      <c r="BE518">
        <v>20</v>
      </c>
      <c r="BF518">
        <v>30</v>
      </c>
      <c r="BG518">
        <v>40</v>
      </c>
      <c r="BH518">
        <v>20</v>
      </c>
      <c r="BI518" s="9">
        <f>AVERAGE(keyword_stats[[#This Row],[Searches: Apr 2015]:[Searches: Mar 2016]])</f>
        <v>48.333333333333336</v>
      </c>
      <c r="BJ518" s="9">
        <f>AVERAGE(keyword_stats[[#This Row],[Searches: Apr 2016]:[Searches: Mar 2017]])</f>
        <v>85</v>
      </c>
      <c r="BK518" s="9">
        <f>AVERAGE(keyword_stats[[#This Row],[Searches: Apr 2017]:[Searches: Mar 2018]])</f>
        <v>58.333333333333336</v>
      </c>
      <c r="BL518" s="9">
        <f>AVERAGE(keyword_stats[[#This Row],[Searches: Apr 2018]:[Searches: Mar 2019]])</f>
        <v>39.166666666666664</v>
      </c>
      <c r="BM518" s="9">
        <f>SUM(keyword_stats[[#This Row],[Searches: Apr 2018]:[Searches: Mar 2019]])</f>
        <v>470</v>
      </c>
      <c r="BN518" s="9">
        <f>keyword_stats[[#This Row],[R1]]-keyword_stats[[#This Row],[R4]]</f>
        <v>-9.1666666666666714</v>
      </c>
      <c r="BO518" s="9" t="str">
        <f>INDEX('keyword-forecasts'!G:K,MATCH(keyword_stats[[#This Row],[Keyword]],'keyword-forecasts'!K:K,0),1)</f>
        <v>Kostiumy Sklep</v>
      </c>
    </row>
    <row r="519" spans="1:67" x14ac:dyDescent="0.25">
      <c r="A519" t="s">
        <v>627</v>
      </c>
      <c r="B519" t="s">
        <v>15</v>
      </c>
      <c r="D519" s="8">
        <v>30</v>
      </c>
      <c r="E519" t="s">
        <v>16</v>
      </c>
      <c r="F519">
        <v>45</v>
      </c>
      <c r="G519">
        <v>0.28999999999999998</v>
      </c>
      <c r="H519">
        <v>1.05</v>
      </c>
      <c r="M519">
        <v>20</v>
      </c>
      <c r="N519">
        <v>50</v>
      </c>
      <c r="O519">
        <v>50</v>
      </c>
      <c r="P519">
        <v>50</v>
      </c>
      <c r="Q519">
        <v>10</v>
      </c>
      <c r="R519">
        <v>10</v>
      </c>
      <c r="S519">
        <v>20</v>
      </c>
      <c r="T519">
        <v>40</v>
      </c>
      <c r="U519">
        <v>30</v>
      </c>
      <c r="V519">
        <v>40</v>
      </c>
      <c r="W519">
        <v>70</v>
      </c>
      <c r="X519">
        <v>50</v>
      </c>
      <c r="Y519">
        <v>50</v>
      </c>
      <c r="Z519">
        <v>50</v>
      </c>
      <c r="AA519">
        <v>70</v>
      </c>
      <c r="AB519">
        <v>70</v>
      </c>
      <c r="AC519">
        <v>90</v>
      </c>
      <c r="AD519">
        <v>110</v>
      </c>
      <c r="AE519">
        <v>110</v>
      </c>
      <c r="AF519">
        <v>90</v>
      </c>
      <c r="AG519">
        <v>110</v>
      </c>
      <c r="AH519">
        <v>110</v>
      </c>
      <c r="AI519">
        <v>110</v>
      </c>
      <c r="AJ519">
        <v>140</v>
      </c>
      <c r="AK519">
        <v>110</v>
      </c>
      <c r="AL519">
        <v>140</v>
      </c>
      <c r="AM519">
        <v>170</v>
      </c>
      <c r="AN519">
        <v>210</v>
      </c>
      <c r="AO519">
        <v>90</v>
      </c>
      <c r="AP519">
        <v>20</v>
      </c>
      <c r="AQ519">
        <v>20</v>
      </c>
      <c r="AR519">
        <v>20</v>
      </c>
      <c r="AS519">
        <v>10</v>
      </c>
      <c r="AT519">
        <v>10</v>
      </c>
      <c r="AU519">
        <v>10</v>
      </c>
      <c r="AV519">
        <v>40</v>
      </c>
      <c r="AW519">
        <v>50</v>
      </c>
      <c r="AX519">
        <v>20</v>
      </c>
      <c r="AY519">
        <v>70</v>
      </c>
      <c r="AZ519">
        <v>70</v>
      </c>
      <c r="BA519">
        <v>10</v>
      </c>
      <c r="BB519">
        <v>10</v>
      </c>
      <c r="BC519">
        <v>20</v>
      </c>
      <c r="BD519">
        <v>10</v>
      </c>
      <c r="BE519">
        <v>10</v>
      </c>
      <c r="BF519">
        <v>10</v>
      </c>
      <c r="BG519">
        <v>10</v>
      </c>
      <c r="BH519">
        <v>10</v>
      </c>
      <c r="BI519" s="9">
        <f>AVERAGE(keyword_stats[[#This Row],[Searches: Apr 2015]:[Searches: Mar 2016]])</f>
        <v>36.666666666666664</v>
      </c>
      <c r="BJ519" s="9">
        <f>AVERAGE(keyword_stats[[#This Row],[Searches: Apr 2016]:[Searches: Mar 2017]])</f>
        <v>92.5</v>
      </c>
      <c r="BK519" s="9">
        <f>AVERAGE(keyword_stats[[#This Row],[Searches: Apr 2017]:[Searches: Mar 2018]])</f>
        <v>70.833333333333329</v>
      </c>
      <c r="BL519" s="9">
        <f>AVERAGE(keyword_stats[[#This Row],[Searches: Apr 2018]:[Searches: Mar 2019]])</f>
        <v>25</v>
      </c>
      <c r="BM519" s="9">
        <f>SUM(keyword_stats[[#This Row],[Searches: Apr 2018]:[Searches: Mar 2019]])</f>
        <v>300</v>
      </c>
      <c r="BN519" s="9">
        <f>keyword_stats[[#This Row],[R1]]-keyword_stats[[#This Row],[R4]]</f>
        <v>-11.666666666666664</v>
      </c>
      <c r="BO519" s="9" t="str">
        <f>INDEX('keyword-forecasts'!G:K,MATCH(keyword_stats[[#This Row],[Keyword]],'keyword-forecasts'!K:K,0),1)</f>
        <v>Kostiumy Sklep</v>
      </c>
    </row>
    <row r="520" spans="1:67" x14ac:dyDescent="0.25">
      <c r="A520" t="s">
        <v>628</v>
      </c>
      <c r="B520" t="s">
        <v>15</v>
      </c>
      <c r="D520" s="8">
        <v>10</v>
      </c>
      <c r="E520" t="s">
        <v>17</v>
      </c>
      <c r="F520">
        <v>100</v>
      </c>
      <c r="G520">
        <v>1.17</v>
      </c>
      <c r="H520">
        <v>1.87</v>
      </c>
      <c r="M520">
        <v>10</v>
      </c>
      <c r="N520">
        <v>50</v>
      </c>
      <c r="O520">
        <v>50</v>
      </c>
      <c r="P520">
        <v>70</v>
      </c>
      <c r="Q520">
        <v>10</v>
      </c>
      <c r="R520">
        <v>30</v>
      </c>
      <c r="S520">
        <v>10</v>
      </c>
      <c r="T520">
        <v>10</v>
      </c>
      <c r="U520">
        <v>10</v>
      </c>
      <c r="V520">
        <v>10</v>
      </c>
      <c r="W520">
        <v>30</v>
      </c>
      <c r="X520">
        <v>20</v>
      </c>
      <c r="Y520">
        <v>20</v>
      </c>
      <c r="Z520">
        <v>40</v>
      </c>
      <c r="AA520">
        <v>30</v>
      </c>
      <c r="AB520">
        <v>40</v>
      </c>
      <c r="AC520">
        <v>40</v>
      </c>
      <c r="AD520">
        <v>40</v>
      </c>
      <c r="AE520">
        <v>40</v>
      </c>
      <c r="AF520">
        <v>50</v>
      </c>
      <c r="AG520">
        <v>40</v>
      </c>
      <c r="AH520">
        <v>50</v>
      </c>
      <c r="AI520">
        <v>40</v>
      </c>
      <c r="AJ520">
        <v>30</v>
      </c>
      <c r="AK520">
        <v>40</v>
      </c>
      <c r="AL520">
        <v>70</v>
      </c>
      <c r="AM520">
        <v>50</v>
      </c>
      <c r="AN520">
        <v>50</v>
      </c>
      <c r="AO520">
        <v>30</v>
      </c>
      <c r="AP520">
        <v>10</v>
      </c>
      <c r="AQ520">
        <v>10</v>
      </c>
      <c r="AR520">
        <v>10</v>
      </c>
      <c r="AS520">
        <v>10</v>
      </c>
      <c r="AT520">
        <v>10</v>
      </c>
      <c r="AU520">
        <v>20</v>
      </c>
      <c r="AV520">
        <v>10</v>
      </c>
      <c r="AW520">
        <v>20</v>
      </c>
      <c r="AX520">
        <v>10</v>
      </c>
      <c r="AY520">
        <v>10</v>
      </c>
      <c r="AZ520">
        <v>10</v>
      </c>
      <c r="BA520">
        <v>10</v>
      </c>
      <c r="BB520">
        <v>10</v>
      </c>
      <c r="BC520">
        <v>10</v>
      </c>
      <c r="BD520">
        <v>10</v>
      </c>
      <c r="BE520">
        <v>10</v>
      </c>
      <c r="BF520">
        <v>10</v>
      </c>
      <c r="BG520">
        <v>10</v>
      </c>
      <c r="BH520">
        <v>10</v>
      </c>
      <c r="BI520" s="9">
        <f>AVERAGE(keyword_stats[[#This Row],[Searches: Apr 2015]:[Searches: Mar 2016]])</f>
        <v>25.833333333333332</v>
      </c>
      <c r="BJ520" s="9">
        <f>AVERAGE(keyword_stats[[#This Row],[Searches: Apr 2016]:[Searches: Mar 2017]])</f>
        <v>38.333333333333336</v>
      </c>
      <c r="BK520" s="9">
        <f>AVERAGE(keyword_stats[[#This Row],[Searches: Apr 2017]:[Searches: Mar 2018]])</f>
        <v>26.666666666666668</v>
      </c>
      <c r="BL520" s="9">
        <f>AVERAGE(keyword_stats[[#This Row],[Searches: Apr 2018]:[Searches: Mar 2019]])</f>
        <v>10.833333333333334</v>
      </c>
      <c r="BM520" s="9">
        <f>SUM(keyword_stats[[#This Row],[Searches: Apr 2018]:[Searches: Mar 2019]])</f>
        <v>130</v>
      </c>
      <c r="BN520" s="9">
        <f>keyword_stats[[#This Row],[R1]]-keyword_stats[[#This Row],[R4]]</f>
        <v>-14.999999999999998</v>
      </c>
      <c r="BO520" s="9" t="str">
        <f>INDEX('keyword-forecasts'!G:K,MATCH(keyword_stats[[#This Row],[Keyword]],'keyword-forecasts'!K:K,0),1)</f>
        <v>Kostiumy Sklep</v>
      </c>
    </row>
    <row r="521" spans="1:67" x14ac:dyDescent="0.25">
      <c r="A521" t="s">
        <v>629</v>
      </c>
      <c r="B521" t="s">
        <v>15</v>
      </c>
      <c r="D521" s="8">
        <v>10</v>
      </c>
      <c r="E521" t="s">
        <v>17</v>
      </c>
      <c r="F521">
        <v>79</v>
      </c>
      <c r="M521">
        <v>10</v>
      </c>
      <c r="N521">
        <v>10</v>
      </c>
      <c r="O521">
        <v>20</v>
      </c>
      <c r="P521">
        <v>20</v>
      </c>
      <c r="Q521">
        <v>10</v>
      </c>
      <c r="R521">
        <v>10</v>
      </c>
      <c r="S521">
        <v>10</v>
      </c>
      <c r="T521">
        <v>10</v>
      </c>
      <c r="U521">
        <v>10</v>
      </c>
      <c r="V521">
        <v>10</v>
      </c>
      <c r="W521">
        <v>10</v>
      </c>
      <c r="X521">
        <v>10</v>
      </c>
      <c r="Y521">
        <v>10</v>
      </c>
      <c r="Z521">
        <v>10</v>
      </c>
      <c r="AA521">
        <v>20</v>
      </c>
      <c r="AB521">
        <v>40</v>
      </c>
      <c r="AC521">
        <v>20</v>
      </c>
      <c r="AD521">
        <v>20</v>
      </c>
      <c r="AE521">
        <v>10</v>
      </c>
      <c r="AF521">
        <v>10</v>
      </c>
      <c r="AG521">
        <v>0</v>
      </c>
      <c r="AH521">
        <v>10</v>
      </c>
      <c r="AI521">
        <v>10</v>
      </c>
      <c r="AJ521">
        <v>10</v>
      </c>
      <c r="AK521">
        <v>10</v>
      </c>
      <c r="AL521">
        <v>20</v>
      </c>
      <c r="AM521">
        <v>20</v>
      </c>
      <c r="AN521">
        <v>20</v>
      </c>
      <c r="AO521">
        <v>30</v>
      </c>
      <c r="AP521">
        <v>10</v>
      </c>
      <c r="AQ521">
        <v>10</v>
      </c>
      <c r="AR521">
        <v>10</v>
      </c>
      <c r="AS521">
        <v>10</v>
      </c>
      <c r="AT521">
        <v>10</v>
      </c>
      <c r="AU521">
        <v>10</v>
      </c>
      <c r="AV521">
        <v>10</v>
      </c>
      <c r="AW521">
        <v>10</v>
      </c>
      <c r="AX521">
        <v>20</v>
      </c>
      <c r="AY521">
        <v>20</v>
      </c>
      <c r="AZ521">
        <v>30</v>
      </c>
      <c r="BA521">
        <v>20</v>
      </c>
      <c r="BB521">
        <v>10</v>
      </c>
      <c r="BC521">
        <v>10</v>
      </c>
      <c r="BD521">
        <v>10</v>
      </c>
      <c r="BE521">
        <v>10</v>
      </c>
      <c r="BF521">
        <v>10</v>
      </c>
      <c r="BG521">
        <v>10</v>
      </c>
      <c r="BH521">
        <v>10</v>
      </c>
      <c r="BI521" s="9">
        <f>AVERAGE(keyword_stats[[#This Row],[Searches: Apr 2015]:[Searches: Mar 2016]])</f>
        <v>11.666666666666666</v>
      </c>
      <c r="BJ521" s="9">
        <f>AVERAGE(keyword_stats[[#This Row],[Searches: Apr 2016]:[Searches: Mar 2017]])</f>
        <v>14.166666666666666</v>
      </c>
      <c r="BK521" s="9">
        <f>AVERAGE(keyword_stats[[#This Row],[Searches: Apr 2017]:[Searches: Mar 2018]])</f>
        <v>14.166666666666666</v>
      </c>
      <c r="BL521" s="9">
        <f>AVERAGE(keyword_stats[[#This Row],[Searches: Apr 2018]:[Searches: Mar 2019]])</f>
        <v>14.166666666666666</v>
      </c>
      <c r="BM521" s="9">
        <f>SUM(keyword_stats[[#This Row],[Searches: Apr 2018]:[Searches: Mar 2019]])</f>
        <v>170</v>
      </c>
      <c r="BN521" s="9">
        <f>keyword_stats[[#This Row],[R1]]-keyword_stats[[#This Row],[R4]]</f>
        <v>2.5</v>
      </c>
      <c r="BO521" s="9" t="str">
        <f>INDEX('keyword-forecasts'!G:K,MATCH(keyword_stats[[#This Row],[Keyword]],'keyword-forecasts'!K:K,0),1)</f>
        <v>Kostiumy Sklep</v>
      </c>
    </row>
    <row r="522" spans="1:67" x14ac:dyDescent="0.25">
      <c r="A522" t="s">
        <v>630</v>
      </c>
      <c r="B522" t="s">
        <v>15</v>
      </c>
      <c r="D522" s="8">
        <v>10</v>
      </c>
      <c r="M522">
        <v>10</v>
      </c>
      <c r="N522">
        <v>40</v>
      </c>
      <c r="O522">
        <v>50</v>
      </c>
      <c r="P522">
        <v>70</v>
      </c>
      <c r="Q522">
        <v>50</v>
      </c>
      <c r="R522">
        <v>30</v>
      </c>
      <c r="S522">
        <v>10</v>
      </c>
      <c r="T522">
        <v>10</v>
      </c>
      <c r="U522">
        <v>10</v>
      </c>
      <c r="V522">
        <v>20</v>
      </c>
      <c r="W522">
        <v>20</v>
      </c>
      <c r="X522">
        <v>20</v>
      </c>
      <c r="Y522">
        <v>70</v>
      </c>
      <c r="Z522">
        <v>70</v>
      </c>
      <c r="AA522">
        <v>50</v>
      </c>
      <c r="AB522">
        <v>50</v>
      </c>
      <c r="AC522">
        <v>20</v>
      </c>
      <c r="AD522">
        <v>10</v>
      </c>
      <c r="AE522">
        <v>10</v>
      </c>
      <c r="AF522">
        <v>10</v>
      </c>
      <c r="AG522">
        <v>10</v>
      </c>
      <c r="AH522">
        <v>10</v>
      </c>
      <c r="AI522">
        <v>10</v>
      </c>
      <c r="AJ522">
        <v>10</v>
      </c>
      <c r="AK522">
        <v>10</v>
      </c>
      <c r="AL522">
        <v>10</v>
      </c>
      <c r="AM522">
        <v>50</v>
      </c>
      <c r="AN522">
        <v>30</v>
      </c>
      <c r="AO522">
        <v>50</v>
      </c>
      <c r="AP522">
        <v>10</v>
      </c>
      <c r="AQ522">
        <v>10</v>
      </c>
      <c r="AR522">
        <v>10</v>
      </c>
      <c r="AS522">
        <v>10</v>
      </c>
      <c r="AT522">
        <v>20</v>
      </c>
      <c r="AU522">
        <v>10</v>
      </c>
      <c r="AV522">
        <v>10</v>
      </c>
      <c r="AW522">
        <v>10</v>
      </c>
      <c r="AX522">
        <v>10</v>
      </c>
      <c r="AY522">
        <v>20</v>
      </c>
      <c r="AZ522">
        <v>30</v>
      </c>
      <c r="BA522">
        <v>10</v>
      </c>
      <c r="BB522">
        <v>10</v>
      </c>
      <c r="BC522">
        <v>10</v>
      </c>
      <c r="BD522">
        <v>0</v>
      </c>
      <c r="BE522">
        <v>0</v>
      </c>
      <c r="BF522">
        <v>0</v>
      </c>
      <c r="BG522">
        <v>0</v>
      </c>
      <c r="BH522">
        <v>0</v>
      </c>
      <c r="BI522" s="9">
        <f>AVERAGE(keyword_stats[[#This Row],[Searches: Apr 2015]:[Searches: Mar 2016]])</f>
        <v>28.333333333333332</v>
      </c>
      <c r="BJ522" s="9">
        <f>AVERAGE(keyword_stats[[#This Row],[Searches: Apr 2016]:[Searches: Mar 2017]])</f>
        <v>27.5</v>
      </c>
      <c r="BK522" s="9">
        <f>AVERAGE(keyword_stats[[#This Row],[Searches: Apr 2017]:[Searches: Mar 2018]])</f>
        <v>19.166666666666668</v>
      </c>
      <c r="BL522" s="9">
        <f>AVERAGE(keyword_stats[[#This Row],[Searches: Apr 2018]:[Searches: Mar 2019]])</f>
        <v>8.3333333333333339</v>
      </c>
      <c r="BM522" s="9">
        <f>SUM(keyword_stats[[#This Row],[Searches: Apr 2018]:[Searches: Mar 2019]])</f>
        <v>100</v>
      </c>
      <c r="BN522" s="9">
        <f>keyword_stats[[#This Row],[R1]]-keyword_stats[[#This Row],[R4]]</f>
        <v>-20</v>
      </c>
      <c r="BO522" s="9" t="str">
        <f>INDEX('keyword-forecasts'!G:K,MATCH(keyword_stats[[#This Row],[Keyword]],'keyword-forecasts'!K:K,0),1)</f>
        <v>Kostiumy Kąpielowe</v>
      </c>
    </row>
    <row r="523" spans="1:67" x14ac:dyDescent="0.25">
      <c r="A523" t="s">
        <v>631</v>
      </c>
      <c r="B523" t="s">
        <v>15</v>
      </c>
      <c r="D523" s="8">
        <v>10</v>
      </c>
      <c r="E523" t="s">
        <v>17</v>
      </c>
      <c r="F523">
        <v>100</v>
      </c>
      <c r="G523">
        <v>0.39</v>
      </c>
      <c r="H523">
        <v>1.05</v>
      </c>
      <c r="M523">
        <v>10</v>
      </c>
      <c r="N523">
        <v>10</v>
      </c>
      <c r="O523">
        <v>30</v>
      </c>
      <c r="P523">
        <v>30</v>
      </c>
      <c r="Q523">
        <v>20</v>
      </c>
      <c r="R523">
        <v>10</v>
      </c>
      <c r="S523">
        <v>10</v>
      </c>
      <c r="T523">
        <v>10</v>
      </c>
      <c r="U523">
        <v>10</v>
      </c>
      <c r="V523">
        <v>10</v>
      </c>
      <c r="W523">
        <v>10</v>
      </c>
      <c r="X523">
        <v>10</v>
      </c>
      <c r="Y523">
        <v>10</v>
      </c>
      <c r="Z523">
        <v>10</v>
      </c>
      <c r="AA523">
        <v>30</v>
      </c>
      <c r="AB523">
        <v>20</v>
      </c>
      <c r="AC523">
        <v>10</v>
      </c>
      <c r="AD523">
        <v>10</v>
      </c>
      <c r="AE523">
        <v>10</v>
      </c>
      <c r="AF523">
        <v>10</v>
      </c>
      <c r="AG523">
        <v>10</v>
      </c>
      <c r="AH523">
        <v>10</v>
      </c>
      <c r="AI523">
        <v>10</v>
      </c>
      <c r="AJ523">
        <v>10</v>
      </c>
      <c r="AK523">
        <v>10</v>
      </c>
      <c r="AL523">
        <v>20</v>
      </c>
      <c r="AM523">
        <v>90</v>
      </c>
      <c r="AN523">
        <v>40</v>
      </c>
      <c r="AO523">
        <v>20</v>
      </c>
      <c r="AP523">
        <v>10</v>
      </c>
      <c r="AQ523">
        <v>10</v>
      </c>
      <c r="AR523">
        <v>10</v>
      </c>
      <c r="AS523">
        <v>10</v>
      </c>
      <c r="AT523">
        <v>10</v>
      </c>
      <c r="AU523">
        <v>10</v>
      </c>
      <c r="AV523">
        <v>10</v>
      </c>
      <c r="AW523">
        <v>10</v>
      </c>
      <c r="AX523">
        <v>10</v>
      </c>
      <c r="AY523">
        <v>40</v>
      </c>
      <c r="AZ523">
        <v>40</v>
      </c>
      <c r="BA523">
        <v>10</v>
      </c>
      <c r="BB523">
        <v>10</v>
      </c>
      <c r="BC523">
        <v>0</v>
      </c>
      <c r="BD523">
        <v>30</v>
      </c>
      <c r="BE523">
        <v>10</v>
      </c>
      <c r="BF523">
        <v>10</v>
      </c>
      <c r="BG523">
        <v>10</v>
      </c>
      <c r="BH523">
        <v>10</v>
      </c>
      <c r="BI523" s="9">
        <f>AVERAGE(keyword_stats[[#This Row],[Searches: Apr 2015]:[Searches: Mar 2016]])</f>
        <v>14.166666666666666</v>
      </c>
      <c r="BJ523" s="9">
        <f>AVERAGE(keyword_stats[[#This Row],[Searches: Apr 2016]:[Searches: Mar 2017]])</f>
        <v>12.5</v>
      </c>
      <c r="BK523" s="9">
        <f>AVERAGE(keyword_stats[[#This Row],[Searches: Apr 2017]:[Searches: Mar 2018]])</f>
        <v>20.833333333333332</v>
      </c>
      <c r="BL523" s="9">
        <f>AVERAGE(keyword_stats[[#This Row],[Searches: Apr 2018]:[Searches: Mar 2019]])</f>
        <v>15.833333333333334</v>
      </c>
      <c r="BM523" s="9">
        <f>SUM(keyword_stats[[#This Row],[Searches: Apr 2018]:[Searches: Mar 2019]])</f>
        <v>190</v>
      </c>
      <c r="BN523" s="9">
        <f>keyword_stats[[#This Row],[R1]]-keyword_stats[[#This Row],[R4]]</f>
        <v>1.6666666666666679</v>
      </c>
      <c r="BO523" s="9" t="str">
        <f>INDEX('keyword-forecasts'!G:K,MATCH(keyword_stats[[#This Row],[Keyword]],'keyword-forecasts'!K:K,0),1)</f>
        <v>Kostiumy Kąpielowe</v>
      </c>
    </row>
    <row r="524" spans="1:67" x14ac:dyDescent="0.25">
      <c r="A524" t="s">
        <v>632</v>
      </c>
      <c r="B524" t="s">
        <v>15</v>
      </c>
      <c r="D524" s="8">
        <v>70</v>
      </c>
      <c r="E524" t="s">
        <v>17</v>
      </c>
      <c r="F524">
        <v>100</v>
      </c>
      <c r="G524">
        <v>0.42</v>
      </c>
      <c r="H524">
        <v>1.69</v>
      </c>
      <c r="M524">
        <v>70</v>
      </c>
      <c r="N524">
        <v>70</v>
      </c>
      <c r="O524">
        <v>90</v>
      </c>
      <c r="P524">
        <v>70</v>
      </c>
      <c r="Q524">
        <v>70</v>
      </c>
      <c r="R524">
        <v>40</v>
      </c>
      <c r="S524">
        <v>40</v>
      </c>
      <c r="T524">
        <v>40</v>
      </c>
      <c r="U524">
        <v>40</v>
      </c>
      <c r="V524">
        <v>50</v>
      </c>
      <c r="W524">
        <v>70</v>
      </c>
      <c r="X524">
        <v>50</v>
      </c>
      <c r="Y524">
        <v>40</v>
      </c>
      <c r="Z524">
        <v>70</v>
      </c>
      <c r="AA524">
        <v>70</v>
      </c>
      <c r="AB524">
        <v>110</v>
      </c>
      <c r="AC524">
        <v>90</v>
      </c>
      <c r="AD524">
        <v>50</v>
      </c>
      <c r="AE524">
        <v>40</v>
      </c>
      <c r="AF524">
        <v>40</v>
      </c>
      <c r="AG524">
        <v>70</v>
      </c>
      <c r="AH524">
        <v>140</v>
      </c>
      <c r="AI524">
        <v>110</v>
      </c>
      <c r="AJ524">
        <v>50</v>
      </c>
      <c r="AK524">
        <v>30</v>
      </c>
      <c r="AL524">
        <v>50</v>
      </c>
      <c r="AM524">
        <v>110</v>
      </c>
      <c r="AN524">
        <v>110</v>
      </c>
      <c r="AO524">
        <v>90</v>
      </c>
      <c r="AP524">
        <v>50</v>
      </c>
      <c r="AQ524">
        <v>30</v>
      </c>
      <c r="AR524">
        <v>50</v>
      </c>
      <c r="AS524">
        <v>40</v>
      </c>
      <c r="AT524">
        <v>110</v>
      </c>
      <c r="AU524">
        <v>70</v>
      </c>
      <c r="AV524">
        <v>50</v>
      </c>
      <c r="AW524">
        <v>40</v>
      </c>
      <c r="AX524">
        <v>70</v>
      </c>
      <c r="AY524">
        <v>90</v>
      </c>
      <c r="AZ524">
        <v>70</v>
      </c>
      <c r="BA524">
        <v>70</v>
      </c>
      <c r="BB524">
        <v>40</v>
      </c>
      <c r="BC524">
        <v>50</v>
      </c>
      <c r="BD524">
        <v>50</v>
      </c>
      <c r="BE524">
        <v>70</v>
      </c>
      <c r="BF524">
        <v>110</v>
      </c>
      <c r="BG524">
        <v>90</v>
      </c>
      <c r="BH524">
        <v>70</v>
      </c>
      <c r="BI524" s="9">
        <f>AVERAGE(keyword_stats[[#This Row],[Searches: Apr 2015]:[Searches: Mar 2016]])</f>
        <v>58.333333333333336</v>
      </c>
      <c r="BJ524" s="9">
        <f>AVERAGE(keyword_stats[[#This Row],[Searches: Apr 2016]:[Searches: Mar 2017]])</f>
        <v>73.333333333333329</v>
      </c>
      <c r="BK524" s="9">
        <f>AVERAGE(keyword_stats[[#This Row],[Searches: Apr 2017]:[Searches: Mar 2018]])</f>
        <v>65.833333333333329</v>
      </c>
      <c r="BL524" s="9">
        <f>AVERAGE(keyword_stats[[#This Row],[Searches: Apr 2018]:[Searches: Mar 2019]])</f>
        <v>68.333333333333329</v>
      </c>
      <c r="BM524" s="9">
        <f>SUM(keyword_stats[[#This Row],[Searches: Apr 2018]:[Searches: Mar 2019]])</f>
        <v>820</v>
      </c>
      <c r="BN524" s="9">
        <f>keyword_stats[[#This Row],[R1]]-keyword_stats[[#This Row],[R4]]</f>
        <v>9.9999999999999929</v>
      </c>
      <c r="BO524" s="9" t="str">
        <f>INDEX('keyword-forecasts'!G:K,MATCH(keyword_stats[[#This Row],[Keyword]],'keyword-forecasts'!K:K,0),1)</f>
        <v>Kąpielowe Sportowe</v>
      </c>
    </row>
    <row r="525" spans="1:67" x14ac:dyDescent="0.25">
      <c r="A525" t="s">
        <v>633</v>
      </c>
      <c r="B525" t="s">
        <v>15</v>
      </c>
      <c r="D525" s="8">
        <v>10</v>
      </c>
      <c r="E525" t="s">
        <v>17</v>
      </c>
      <c r="F525">
        <v>100</v>
      </c>
      <c r="M525">
        <v>10</v>
      </c>
      <c r="N525">
        <v>20</v>
      </c>
      <c r="O525">
        <v>40</v>
      </c>
      <c r="P525">
        <v>30</v>
      </c>
      <c r="Q525">
        <v>10</v>
      </c>
      <c r="R525">
        <v>10</v>
      </c>
      <c r="S525">
        <v>10</v>
      </c>
      <c r="T525">
        <v>10</v>
      </c>
      <c r="U525">
        <v>10</v>
      </c>
      <c r="V525">
        <v>10</v>
      </c>
      <c r="W525">
        <v>10</v>
      </c>
      <c r="X525">
        <v>10</v>
      </c>
      <c r="Y525">
        <v>10</v>
      </c>
      <c r="Z525">
        <v>20</v>
      </c>
      <c r="AA525">
        <v>30</v>
      </c>
      <c r="AB525">
        <v>50</v>
      </c>
      <c r="AC525">
        <v>10</v>
      </c>
      <c r="AD525">
        <v>10</v>
      </c>
      <c r="AE525">
        <v>10</v>
      </c>
      <c r="AF525">
        <v>10</v>
      </c>
      <c r="AG525">
        <v>10</v>
      </c>
      <c r="AH525">
        <v>10</v>
      </c>
      <c r="AI525">
        <v>20</v>
      </c>
      <c r="AJ525">
        <v>10</v>
      </c>
      <c r="AK525">
        <v>10</v>
      </c>
      <c r="AL525">
        <v>10</v>
      </c>
      <c r="AM525">
        <v>40</v>
      </c>
      <c r="AN525">
        <v>40</v>
      </c>
      <c r="AO525">
        <v>20</v>
      </c>
      <c r="AP525">
        <v>10</v>
      </c>
      <c r="AQ525">
        <v>10</v>
      </c>
      <c r="AR525">
        <v>10</v>
      </c>
      <c r="AS525">
        <v>10</v>
      </c>
      <c r="AT525">
        <v>20</v>
      </c>
      <c r="AU525">
        <v>10</v>
      </c>
      <c r="AV525">
        <v>10</v>
      </c>
      <c r="AW525">
        <v>10</v>
      </c>
      <c r="AX525">
        <v>20</v>
      </c>
      <c r="AY525">
        <v>20</v>
      </c>
      <c r="AZ525">
        <v>30</v>
      </c>
      <c r="BA525">
        <v>20</v>
      </c>
      <c r="BB525">
        <v>10</v>
      </c>
      <c r="BC525">
        <v>10</v>
      </c>
      <c r="BD525">
        <v>10</v>
      </c>
      <c r="BE525">
        <v>10</v>
      </c>
      <c r="BF525">
        <v>10</v>
      </c>
      <c r="BG525">
        <v>10</v>
      </c>
      <c r="BH525">
        <v>10</v>
      </c>
      <c r="BI525" s="9">
        <f>AVERAGE(keyword_stats[[#This Row],[Searches: Apr 2015]:[Searches: Mar 2016]])</f>
        <v>15</v>
      </c>
      <c r="BJ525" s="9">
        <f>AVERAGE(keyword_stats[[#This Row],[Searches: Apr 2016]:[Searches: Mar 2017]])</f>
        <v>16.666666666666668</v>
      </c>
      <c r="BK525" s="9">
        <f>AVERAGE(keyword_stats[[#This Row],[Searches: Apr 2017]:[Searches: Mar 2018]])</f>
        <v>16.666666666666668</v>
      </c>
      <c r="BL525" s="9">
        <f>AVERAGE(keyword_stats[[#This Row],[Searches: Apr 2018]:[Searches: Mar 2019]])</f>
        <v>14.166666666666666</v>
      </c>
      <c r="BM525" s="9">
        <f>SUM(keyword_stats[[#This Row],[Searches: Apr 2018]:[Searches: Mar 2019]])</f>
        <v>170</v>
      </c>
      <c r="BN525" s="9">
        <f>keyword_stats[[#This Row],[R1]]-keyword_stats[[#This Row],[R4]]</f>
        <v>-0.83333333333333393</v>
      </c>
      <c r="BO525" s="9" t="str">
        <f>INDEX('keyword-forecasts'!G:K,MATCH(keyword_stats[[#This Row],[Keyword]],'keyword-forecasts'!K:K,0),1)</f>
        <v>Kąpielowe Sportowe Dwuczesciowe</v>
      </c>
    </row>
    <row r="526" spans="1:67" x14ac:dyDescent="0.25">
      <c r="A526" t="s">
        <v>634</v>
      </c>
      <c r="B526" t="s">
        <v>15</v>
      </c>
      <c r="D526" s="8">
        <v>20</v>
      </c>
      <c r="E526" t="s">
        <v>17</v>
      </c>
      <c r="F526">
        <v>100</v>
      </c>
      <c r="G526">
        <v>0.24</v>
      </c>
      <c r="H526">
        <v>0.56000000000000005</v>
      </c>
      <c r="M526">
        <v>20</v>
      </c>
      <c r="N526">
        <v>30</v>
      </c>
      <c r="O526">
        <v>30</v>
      </c>
      <c r="P526">
        <v>40</v>
      </c>
      <c r="Q526">
        <v>20</v>
      </c>
      <c r="R526">
        <v>10</v>
      </c>
      <c r="S526">
        <v>10</v>
      </c>
      <c r="T526">
        <v>10</v>
      </c>
      <c r="U526">
        <v>10</v>
      </c>
      <c r="V526">
        <v>10</v>
      </c>
      <c r="W526">
        <v>10</v>
      </c>
      <c r="X526">
        <v>10</v>
      </c>
      <c r="Y526">
        <v>20</v>
      </c>
      <c r="Z526">
        <v>30</v>
      </c>
      <c r="AA526">
        <v>40</v>
      </c>
      <c r="AB526">
        <v>10</v>
      </c>
      <c r="AC526">
        <v>10</v>
      </c>
      <c r="AD526">
        <v>10</v>
      </c>
      <c r="AE526">
        <v>10</v>
      </c>
      <c r="AF526">
        <v>20</v>
      </c>
      <c r="AG526">
        <v>10</v>
      </c>
      <c r="AH526">
        <v>10</v>
      </c>
      <c r="AI526">
        <v>10</v>
      </c>
      <c r="AJ526">
        <v>10</v>
      </c>
      <c r="AK526">
        <v>10</v>
      </c>
      <c r="AL526">
        <v>20</v>
      </c>
      <c r="AM526">
        <v>30</v>
      </c>
      <c r="AN526">
        <v>30</v>
      </c>
      <c r="AO526">
        <v>10</v>
      </c>
      <c r="AP526">
        <v>10</v>
      </c>
      <c r="AQ526">
        <v>10</v>
      </c>
      <c r="AR526">
        <v>10</v>
      </c>
      <c r="AS526">
        <v>10</v>
      </c>
      <c r="AT526">
        <v>10</v>
      </c>
      <c r="AU526">
        <v>10</v>
      </c>
      <c r="AV526">
        <v>20</v>
      </c>
      <c r="AW526">
        <v>20</v>
      </c>
      <c r="AX526">
        <v>40</v>
      </c>
      <c r="AY526">
        <v>30</v>
      </c>
      <c r="AZ526">
        <v>30</v>
      </c>
      <c r="BA526">
        <v>20</v>
      </c>
      <c r="BB526">
        <v>10</v>
      </c>
      <c r="BC526">
        <v>10</v>
      </c>
      <c r="BD526">
        <v>10</v>
      </c>
      <c r="BE526">
        <v>10</v>
      </c>
      <c r="BF526">
        <v>10</v>
      </c>
      <c r="BG526">
        <v>30</v>
      </c>
      <c r="BH526">
        <v>10</v>
      </c>
      <c r="BI526" s="9">
        <f>AVERAGE(keyword_stats[[#This Row],[Searches: Apr 2015]:[Searches: Mar 2016]])</f>
        <v>17.5</v>
      </c>
      <c r="BJ526" s="9">
        <f>AVERAGE(keyword_stats[[#This Row],[Searches: Apr 2016]:[Searches: Mar 2017]])</f>
        <v>15.833333333333334</v>
      </c>
      <c r="BK526" s="9">
        <f>AVERAGE(keyword_stats[[#This Row],[Searches: Apr 2017]:[Searches: Mar 2018]])</f>
        <v>15</v>
      </c>
      <c r="BL526" s="9">
        <f>AVERAGE(keyword_stats[[#This Row],[Searches: Apr 2018]:[Searches: Mar 2019]])</f>
        <v>19.166666666666668</v>
      </c>
      <c r="BM526" s="9">
        <f>SUM(keyword_stats[[#This Row],[Searches: Apr 2018]:[Searches: Mar 2019]])</f>
        <v>230</v>
      </c>
      <c r="BN526" s="9">
        <f>keyword_stats[[#This Row],[R1]]-keyword_stats[[#This Row],[R4]]</f>
        <v>1.6666666666666679</v>
      </c>
      <c r="BO526" s="9" t="str">
        <f>INDEX('keyword-forecasts'!G:K,MATCH(keyword_stats[[#This Row],[Keyword]],'keyword-forecasts'!K:K,0),1)</f>
        <v>Stringi</v>
      </c>
    </row>
    <row r="527" spans="1:67" x14ac:dyDescent="0.25">
      <c r="A527" t="s">
        <v>635</v>
      </c>
      <c r="B527" t="s">
        <v>15</v>
      </c>
      <c r="D527" s="8">
        <v>30</v>
      </c>
      <c r="E527" t="s">
        <v>17</v>
      </c>
      <c r="F527">
        <v>100</v>
      </c>
      <c r="G527">
        <v>0.39</v>
      </c>
      <c r="H527">
        <v>1.52</v>
      </c>
      <c r="M527">
        <v>10</v>
      </c>
      <c r="N527">
        <v>30</v>
      </c>
      <c r="O527">
        <v>40</v>
      </c>
      <c r="P527">
        <v>30</v>
      </c>
      <c r="Q527">
        <v>10</v>
      </c>
      <c r="R527">
        <v>10</v>
      </c>
      <c r="S527">
        <v>10</v>
      </c>
      <c r="T527">
        <v>10</v>
      </c>
      <c r="U527">
        <v>10</v>
      </c>
      <c r="V527">
        <v>10</v>
      </c>
      <c r="W527">
        <v>10</v>
      </c>
      <c r="X527">
        <v>10</v>
      </c>
      <c r="Y527">
        <v>10</v>
      </c>
      <c r="Z527">
        <v>30</v>
      </c>
      <c r="AA527">
        <v>30</v>
      </c>
      <c r="AB527">
        <v>20</v>
      </c>
      <c r="AC527">
        <v>20</v>
      </c>
      <c r="AD527">
        <v>10</v>
      </c>
      <c r="AE527">
        <v>10</v>
      </c>
      <c r="AF527">
        <v>10</v>
      </c>
      <c r="AG527">
        <v>20</v>
      </c>
      <c r="AH527">
        <v>30</v>
      </c>
      <c r="AI527">
        <v>10</v>
      </c>
      <c r="AJ527">
        <v>50</v>
      </c>
      <c r="AK527">
        <v>20</v>
      </c>
      <c r="AL527">
        <v>20</v>
      </c>
      <c r="AM527">
        <v>70</v>
      </c>
      <c r="AN527">
        <v>50</v>
      </c>
      <c r="AO527">
        <v>20</v>
      </c>
      <c r="AP527">
        <v>10</v>
      </c>
      <c r="AQ527">
        <v>10</v>
      </c>
      <c r="AR527">
        <v>10</v>
      </c>
      <c r="AS527">
        <v>10</v>
      </c>
      <c r="AT527">
        <v>10</v>
      </c>
      <c r="AU527">
        <v>10</v>
      </c>
      <c r="AV527">
        <v>10</v>
      </c>
      <c r="AW527">
        <v>10</v>
      </c>
      <c r="AX527">
        <v>30</v>
      </c>
      <c r="AY527">
        <v>50</v>
      </c>
      <c r="AZ527">
        <v>50</v>
      </c>
      <c r="BA527">
        <v>30</v>
      </c>
      <c r="BB527">
        <v>10</v>
      </c>
      <c r="BC527">
        <v>10</v>
      </c>
      <c r="BD527">
        <v>10</v>
      </c>
      <c r="BE527">
        <v>10</v>
      </c>
      <c r="BF527">
        <v>50</v>
      </c>
      <c r="BG527">
        <v>50</v>
      </c>
      <c r="BH527">
        <v>30</v>
      </c>
      <c r="BI527" s="9">
        <f>AVERAGE(keyword_stats[[#This Row],[Searches: Apr 2015]:[Searches: Mar 2016]])</f>
        <v>15.833333333333334</v>
      </c>
      <c r="BJ527" s="9">
        <f>AVERAGE(keyword_stats[[#This Row],[Searches: Apr 2016]:[Searches: Mar 2017]])</f>
        <v>20.833333333333332</v>
      </c>
      <c r="BK527" s="9">
        <f>AVERAGE(keyword_stats[[#This Row],[Searches: Apr 2017]:[Searches: Mar 2018]])</f>
        <v>20.833333333333332</v>
      </c>
      <c r="BL527" s="9">
        <f>AVERAGE(keyword_stats[[#This Row],[Searches: Apr 2018]:[Searches: Mar 2019]])</f>
        <v>28.333333333333332</v>
      </c>
      <c r="BM527" s="9">
        <f>SUM(keyword_stats[[#This Row],[Searches: Apr 2018]:[Searches: Mar 2019]])</f>
        <v>340</v>
      </c>
      <c r="BN527" s="9">
        <f>keyword_stats[[#This Row],[R1]]-keyword_stats[[#This Row],[R4]]</f>
        <v>12.499999999999998</v>
      </c>
      <c r="BO527" s="9" t="str">
        <f>INDEX('keyword-forecasts'!G:K,MATCH(keyword_stats[[#This Row],[Keyword]],'keyword-forecasts'!K:K,0),1)</f>
        <v>Sukienki Kąpielowe</v>
      </c>
    </row>
    <row r="528" spans="1:67" x14ac:dyDescent="0.25">
      <c r="A528" t="s">
        <v>636</v>
      </c>
      <c r="B528" t="s">
        <v>15</v>
      </c>
      <c r="D528" s="8">
        <v>10</v>
      </c>
      <c r="E528" t="s">
        <v>17</v>
      </c>
      <c r="F528">
        <v>100</v>
      </c>
      <c r="M528">
        <v>10</v>
      </c>
      <c r="N528">
        <v>10</v>
      </c>
      <c r="O528">
        <v>10</v>
      </c>
      <c r="P528">
        <v>20</v>
      </c>
      <c r="Q528">
        <v>10</v>
      </c>
      <c r="R528">
        <v>10</v>
      </c>
      <c r="S528">
        <v>0</v>
      </c>
      <c r="T528">
        <v>10</v>
      </c>
      <c r="U528">
        <v>10</v>
      </c>
      <c r="V528">
        <v>10</v>
      </c>
      <c r="W528">
        <v>10</v>
      </c>
      <c r="X528">
        <v>10</v>
      </c>
      <c r="Y528">
        <v>10</v>
      </c>
      <c r="Z528">
        <v>20</v>
      </c>
      <c r="AA528">
        <v>50</v>
      </c>
      <c r="AB528">
        <v>30</v>
      </c>
      <c r="AC528">
        <v>10</v>
      </c>
      <c r="AD528">
        <v>10</v>
      </c>
      <c r="AE528">
        <v>10</v>
      </c>
      <c r="AF528">
        <v>10</v>
      </c>
      <c r="AG528">
        <v>0</v>
      </c>
      <c r="AH528">
        <v>10</v>
      </c>
      <c r="AI528">
        <v>10</v>
      </c>
      <c r="AJ528">
        <v>10</v>
      </c>
      <c r="AK528">
        <v>20</v>
      </c>
      <c r="AL528">
        <v>10</v>
      </c>
      <c r="AM528">
        <v>20</v>
      </c>
      <c r="AN528">
        <v>20</v>
      </c>
      <c r="AO528">
        <v>10</v>
      </c>
      <c r="AP528">
        <v>10</v>
      </c>
      <c r="AQ528">
        <v>10</v>
      </c>
      <c r="AR528">
        <v>0</v>
      </c>
      <c r="AS528">
        <v>10</v>
      </c>
      <c r="AT528">
        <v>10</v>
      </c>
      <c r="AU528">
        <v>10</v>
      </c>
      <c r="AV528">
        <v>10</v>
      </c>
      <c r="AW528">
        <v>10</v>
      </c>
      <c r="AX528">
        <v>10</v>
      </c>
      <c r="AY528">
        <v>20</v>
      </c>
      <c r="AZ528">
        <v>20</v>
      </c>
      <c r="BA528">
        <v>10</v>
      </c>
      <c r="BB528">
        <v>0</v>
      </c>
      <c r="BC528">
        <v>0</v>
      </c>
      <c r="BD528">
        <v>0</v>
      </c>
      <c r="BE528">
        <v>10</v>
      </c>
      <c r="BF528">
        <v>10</v>
      </c>
      <c r="BG528">
        <v>10</v>
      </c>
      <c r="BH528">
        <v>10</v>
      </c>
      <c r="BI528" s="9">
        <f>AVERAGE(keyword_stats[[#This Row],[Searches: Apr 2015]:[Searches: Mar 2016]])</f>
        <v>10</v>
      </c>
      <c r="BJ528" s="9">
        <f>AVERAGE(keyword_stats[[#This Row],[Searches: Apr 2016]:[Searches: Mar 2017]])</f>
        <v>15</v>
      </c>
      <c r="BK528" s="9">
        <f>AVERAGE(keyword_stats[[#This Row],[Searches: Apr 2017]:[Searches: Mar 2018]])</f>
        <v>11.666666666666666</v>
      </c>
      <c r="BL528" s="9">
        <f>AVERAGE(keyword_stats[[#This Row],[Searches: Apr 2018]:[Searches: Mar 2019]])</f>
        <v>9.1666666666666661</v>
      </c>
      <c r="BM528" s="9">
        <f>SUM(keyword_stats[[#This Row],[Searches: Apr 2018]:[Searches: Mar 2019]])</f>
        <v>110</v>
      </c>
      <c r="BN528" s="9">
        <f>keyword_stats[[#This Row],[R1]]-keyword_stats[[#This Row],[R4]]</f>
        <v>-0.83333333333333393</v>
      </c>
      <c r="BO528" s="9" t="str">
        <f>INDEX('keyword-forecasts'!G:K,MATCH(keyword_stats[[#This Row],[Keyword]],'keyword-forecasts'!K:K,0),1)</f>
        <v>Kąpielowe Push</v>
      </c>
    </row>
    <row r="529" spans="1:67" x14ac:dyDescent="0.25">
      <c r="A529" t="s">
        <v>637</v>
      </c>
      <c r="B529" t="s">
        <v>15</v>
      </c>
      <c r="D529" s="8">
        <v>10</v>
      </c>
      <c r="E529" t="s">
        <v>17</v>
      </c>
      <c r="F529">
        <v>100</v>
      </c>
      <c r="M529">
        <v>10</v>
      </c>
      <c r="N529">
        <v>20</v>
      </c>
      <c r="O529">
        <v>30</v>
      </c>
      <c r="P529">
        <v>40</v>
      </c>
      <c r="Q529">
        <v>10</v>
      </c>
      <c r="R529">
        <v>10</v>
      </c>
      <c r="S529">
        <v>10</v>
      </c>
      <c r="T529">
        <v>0</v>
      </c>
      <c r="U529">
        <v>0</v>
      </c>
      <c r="V529">
        <v>10</v>
      </c>
      <c r="W529">
        <v>10</v>
      </c>
      <c r="X529">
        <v>10</v>
      </c>
      <c r="Y529">
        <v>10</v>
      </c>
      <c r="Z529">
        <v>10</v>
      </c>
      <c r="AA529">
        <v>30</v>
      </c>
      <c r="AB529">
        <v>20</v>
      </c>
      <c r="AC529">
        <v>10</v>
      </c>
      <c r="AD529">
        <v>10</v>
      </c>
      <c r="AE529">
        <v>0</v>
      </c>
      <c r="AF529">
        <v>10</v>
      </c>
      <c r="AG529">
        <v>10</v>
      </c>
      <c r="AH529">
        <v>10</v>
      </c>
      <c r="AI529">
        <v>10</v>
      </c>
      <c r="AJ529">
        <v>10</v>
      </c>
      <c r="AK529">
        <v>10</v>
      </c>
      <c r="AL529">
        <v>10</v>
      </c>
      <c r="AM529">
        <v>10</v>
      </c>
      <c r="AN529">
        <v>30</v>
      </c>
      <c r="AO529">
        <v>10</v>
      </c>
      <c r="AP529">
        <v>0</v>
      </c>
      <c r="AQ529">
        <v>10</v>
      </c>
      <c r="AR529">
        <v>10</v>
      </c>
      <c r="AS529">
        <v>10</v>
      </c>
      <c r="AT529">
        <v>10</v>
      </c>
      <c r="AU529">
        <v>10</v>
      </c>
      <c r="AV529">
        <v>0</v>
      </c>
      <c r="AW529">
        <v>10</v>
      </c>
      <c r="AX529">
        <v>10</v>
      </c>
      <c r="AY529">
        <v>30</v>
      </c>
      <c r="AZ529">
        <v>20</v>
      </c>
      <c r="BA529">
        <v>10</v>
      </c>
      <c r="BB529">
        <v>0</v>
      </c>
      <c r="BC529">
        <v>0</v>
      </c>
      <c r="BD529">
        <v>0</v>
      </c>
      <c r="BE529">
        <v>10</v>
      </c>
      <c r="BF529">
        <v>10</v>
      </c>
      <c r="BG529">
        <v>10</v>
      </c>
      <c r="BH529">
        <v>10</v>
      </c>
      <c r="BI529" s="9">
        <f>AVERAGE(keyword_stats[[#This Row],[Searches: Apr 2015]:[Searches: Mar 2016]])</f>
        <v>13.333333333333334</v>
      </c>
      <c r="BJ529" s="9">
        <f>AVERAGE(keyword_stats[[#This Row],[Searches: Apr 2016]:[Searches: Mar 2017]])</f>
        <v>11.666666666666666</v>
      </c>
      <c r="BK529" s="9">
        <f>AVERAGE(keyword_stats[[#This Row],[Searches: Apr 2017]:[Searches: Mar 2018]])</f>
        <v>10</v>
      </c>
      <c r="BL529" s="9">
        <f>AVERAGE(keyword_stats[[#This Row],[Searches: Apr 2018]:[Searches: Mar 2019]])</f>
        <v>10</v>
      </c>
      <c r="BM529" s="9">
        <f>SUM(keyword_stats[[#This Row],[Searches: Apr 2018]:[Searches: Mar 2019]])</f>
        <v>120</v>
      </c>
      <c r="BN529" s="9">
        <f>keyword_stats[[#This Row],[R1]]-keyword_stats[[#This Row],[R4]]</f>
        <v>-3.3333333333333339</v>
      </c>
      <c r="BO529" s="9" t="str">
        <f>INDEX('keyword-forecasts'!G:K,MATCH(keyword_stats[[#This Row],[Keyword]],'keyword-forecasts'!K:K,0),1)</f>
        <v>Kostiumy Kąpielowe</v>
      </c>
    </row>
    <row r="530" spans="1:67" x14ac:dyDescent="0.25">
      <c r="A530" t="s">
        <v>638</v>
      </c>
      <c r="B530" t="s">
        <v>15</v>
      </c>
      <c r="D530" s="8">
        <v>70</v>
      </c>
      <c r="E530" t="s">
        <v>17</v>
      </c>
      <c r="F530">
        <v>100</v>
      </c>
      <c r="G530">
        <v>0.56999999999999995</v>
      </c>
      <c r="H530">
        <v>1.46</v>
      </c>
      <c r="M530">
        <v>70</v>
      </c>
      <c r="N530">
        <v>90</v>
      </c>
      <c r="O530">
        <v>140</v>
      </c>
      <c r="P530">
        <v>140</v>
      </c>
      <c r="Q530">
        <v>70</v>
      </c>
      <c r="R530">
        <v>20</v>
      </c>
      <c r="S530">
        <v>10</v>
      </c>
      <c r="T530">
        <v>10</v>
      </c>
      <c r="U530">
        <v>10</v>
      </c>
      <c r="V530">
        <v>10</v>
      </c>
      <c r="W530">
        <v>30</v>
      </c>
      <c r="X530">
        <v>30</v>
      </c>
      <c r="Y530">
        <v>40</v>
      </c>
      <c r="Z530">
        <v>50</v>
      </c>
      <c r="AA530">
        <v>140</v>
      </c>
      <c r="AB530">
        <v>110</v>
      </c>
      <c r="AC530">
        <v>40</v>
      </c>
      <c r="AD530">
        <v>20</v>
      </c>
      <c r="AE530">
        <v>10</v>
      </c>
      <c r="AF530">
        <v>10</v>
      </c>
      <c r="AG530">
        <v>10</v>
      </c>
      <c r="AH530">
        <v>30</v>
      </c>
      <c r="AI530">
        <v>30</v>
      </c>
      <c r="AJ530">
        <v>50</v>
      </c>
      <c r="AK530">
        <v>70</v>
      </c>
      <c r="AL530">
        <v>50</v>
      </c>
      <c r="AM530">
        <v>170</v>
      </c>
      <c r="AN530">
        <v>140</v>
      </c>
      <c r="AO530">
        <v>50</v>
      </c>
      <c r="AP530">
        <v>10</v>
      </c>
      <c r="AQ530">
        <v>10</v>
      </c>
      <c r="AR530">
        <v>10</v>
      </c>
      <c r="AS530">
        <v>10</v>
      </c>
      <c r="AT530">
        <v>20</v>
      </c>
      <c r="AU530">
        <v>30</v>
      </c>
      <c r="AV530">
        <v>30</v>
      </c>
      <c r="AW530">
        <v>70</v>
      </c>
      <c r="AX530">
        <v>90</v>
      </c>
      <c r="AY530">
        <v>170</v>
      </c>
      <c r="AZ530">
        <v>140</v>
      </c>
      <c r="BA530">
        <v>90</v>
      </c>
      <c r="BB530">
        <v>20</v>
      </c>
      <c r="BC530">
        <v>40</v>
      </c>
      <c r="BD530">
        <v>30</v>
      </c>
      <c r="BE530">
        <v>40</v>
      </c>
      <c r="BF530">
        <v>50</v>
      </c>
      <c r="BG530">
        <v>50</v>
      </c>
      <c r="BH530">
        <v>30</v>
      </c>
      <c r="BI530" s="9">
        <f>AVERAGE(keyword_stats[[#This Row],[Searches: Apr 2015]:[Searches: Mar 2016]])</f>
        <v>52.5</v>
      </c>
      <c r="BJ530" s="9">
        <f>AVERAGE(keyword_stats[[#This Row],[Searches: Apr 2016]:[Searches: Mar 2017]])</f>
        <v>45</v>
      </c>
      <c r="BK530" s="9">
        <f>AVERAGE(keyword_stats[[#This Row],[Searches: Apr 2017]:[Searches: Mar 2018]])</f>
        <v>50</v>
      </c>
      <c r="BL530" s="9">
        <f>AVERAGE(keyword_stats[[#This Row],[Searches: Apr 2018]:[Searches: Mar 2019]])</f>
        <v>68.333333333333329</v>
      </c>
      <c r="BM530" s="9">
        <f>SUM(keyword_stats[[#This Row],[Searches: Apr 2018]:[Searches: Mar 2019]])</f>
        <v>820</v>
      </c>
      <c r="BN530" s="9">
        <f>keyword_stats[[#This Row],[R1]]-keyword_stats[[#This Row],[R4]]</f>
        <v>15.833333333333329</v>
      </c>
      <c r="BO530" s="9" t="str">
        <f>INDEX('keyword-forecasts'!G:K,MATCH(keyword_stats[[#This Row],[Keyword]],'keyword-forecasts'!K:K,0),1)</f>
        <v>Tanie Kostiumy</v>
      </c>
    </row>
    <row r="531" spans="1:67" x14ac:dyDescent="0.25">
      <c r="A531" t="s">
        <v>639</v>
      </c>
      <c r="B531" t="s">
        <v>15</v>
      </c>
      <c r="D531" s="8">
        <v>70</v>
      </c>
      <c r="E531" t="s">
        <v>17</v>
      </c>
      <c r="F531">
        <v>100</v>
      </c>
      <c r="G531">
        <v>0.31</v>
      </c>
      <c r="H531">
        <v>0.72</v>
      </c>
      <c r="M531">
        <v>30</v>
      </c>
      <c r="N531">
        <v>50</v>
      </c>
      <c r="O531">
        <v>170</v>
      </c>
      <c r="P531">
        <v>110</v>
      </c>
      <c r="Q531">
        <v>40</v>
      </c>
      <c r="R531">
        <v>20</v>
      </c>
      <c r="S531">
        <v>10</v>
      </c>
      <c r="T531">
        <v>10</v>
      </c>
      <c r="U531">
        <v>20</v>
      </c>
      <c r="V531">
        <v>20</v>
      </c>
      <c r="W531">
        <v>20</v>
      </c>
      <c r="X531">
        <v>40</v>
      </c>
      <c r="Y531">
        <v>50</v>
      </c>
      <c r="Z531">
        <v>70</v>
      </c>
      <c r="AA531">
        <v>210</v>
      </c>
      <c r="AB531">
        <v>170</v>
      </c>
      <c r="AC531">
        <v>70</v>
      </c>
      <c r="AD531">
        <v>40</v>
      </c>
      <c r="AE531">
        <v>10</v>
      </c>
      <c r="AF531">
        <v>10</v>
      </c>
      <c r="AG531">
        <v>10</v>
      </c>
      <c r="AH531">
        <v>70</v>
      </c>
      <c r="AI531">
        <v>50</v>
      </c>
      <c r="AJ531">
        <v>20</v>
      </c>
      <c r="AK531">
        <v>40</v>
      </c>
      <c r="AL531">
        <v>50</v>
      </c>
      <c r="AM531">
        <v>110</v>
      </c>
      <c r="AN531">
        <v>70</v>
      </c>
      <c r="AO531">
        <v>50</v>
      </c>
      <c r="AP531">
        <v>10</v>
      </c>
      <c r="AQ531">
        <v>10</v>
      </c>
      <c r="AR531">
        <v>10</v>
      </c>
      <c r="AS531">
        <v>10</v>
      </c>
      <c r="AT531">
        <v>20</v>
      </c>
      <c r="AU531">
        <v>10</v>
      </c>
      <c r="AV531">
        <v>50</v>
      </c>
      <c r="AW531">
        <v>90</v>
      </c>
      <c r="AX531">
        <v>140</v>
      </c>
      <c r="AY531">
        <v>90</v>
      </c>
      <c r="AZ531">
        <v>140</v>
      </c>
      <c r="BA531">
        <v>90</v>
      </c>
      <c r="BB531">
        <v>20</v>
      </c>
      <c r="BC531">
        <v>10</v>
      </c>
      <c r="BD531">
        <v>10</v>
      </c>
      <c r="BE531">
        <v>10</v>
      </c>
      <c r="BF531">
        <v>20</v>
      </c>
      <c r="BG531">
        <v>70</v>
      </c>
      <c r="BH531">
        <v>70</v>
      </c>
      <c r="BI531" s="9">
        <f>AVERAGE(keyword_stats[[#This Row],[Searches: Apr 2015]:[Searches: Mar 2016]])</f>
        <v>45</v>
      </c>
      <c r="BJ531" s="9">
        <f>AVERAGE(keyword_stats[[#This Row],[Searches: Apr 2016]:[Searches: Mar 2017]])</f>
        <v>65</v>
      </c>
      <c r="BK531" s="9">
        <f>AVERAGE(keyword_stats[[#This Row],[Searches: Apr 2017]:[Searches: Mar 2018]])</f>
        <v>36.666666666666664</v>
      </c>
      <c r="BL531" s="9">
        <f>AVERAGE(keyword_stats[[#This Row],[Searches: Apr 2018]:[Searches: Mar 2019]])</f>
        <v>63.333333333333336</v>
      </c>
      <c r="BM531" s="9">
        <f>SUM(keyword_stats[[#This Row],[Searches: Apr 2018]:[Searches: Mar 2019]])</f>
        <v>760</v>
      </c>
      <c r="BN531" s="9">
        <f>keyword_stats[[#This Row],[R1]]-keyword_stats[[#This Row],[R4]]</f>
        <v>18.333333333333336</v>
      </c>
      <c r="BO531" s="9" t="str">
        <f>INDEX('keyword-forecasts'!G:K,MATCH(keyword_stats[[#This Row],[Keyword]],'keyword-forecasts'!K:K,0),1)</f>
        <v>Triumf</v>
      </c>
    </row>
    <row r="532" spans="1:67" x14ac:dyDescent="0.25">
      <c r="A532" t="s">
        <v>640</v>
      </c>
      <c r="B532" t="s">
        <v>15</v>
      </c>
      <c r="D532" s="8">
        <v>10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70</v>
      </c>
      <c r="AB532">
        <v>110</v>
      </c>
      <c r="AC532">
        <v>40</v>
      </c>
      <c r="AD532">
        <v>10</v>
      </c>
      <c r="AE532">
        <v>0</v>
      </c>
      <c r="AF532">
        <v>10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10</v>
      </c>
      <c r="AZ532">
        <v>10</v>
      </c>
      <c r="BA532">
        <v>10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 s="9">
        <f>AVERAGE(keyword_stats[[#This Row],[Searches: Apr 2015]:[Searches: Mar 2016]])</f>
        <v>0</v>
      </c>
      <c r="BJ532" s="9">
        <f>AVERAGE(keyword_stats[[#This Row],[Searches: Apr 2016]:[Searches: Mar 2017]])</f>
        <v>20</v>
      </c>
      <c r="BK532" s="9">
        <f>AVERAGE(keyword_stats[[#This Row],[Searches: Apr 2017]:[Searches: Mar 2018]])</f>
        <v>0</v>
      </c>
      <c r="BL532" s="9">
        <f>AVERAGE(keyword_stats[[#This Row],[Searches: Apr 2018]:[Searches: Mar 2019]])</f>
        <v>2.5</v>
      </c>
      <c r="BM532" s="9">
        <f>SUM(keyword_stats[[#This Row],[Searches: Apr 2018]:[Searches: Mar 2019]])</f>
        <v>30</v>
      </c>
      <c r="BN532" s="9">
        <f>keyword_stats[[#This Row],[R1]]-keyword_stats[[#This Row],[R4]]</f>
        <v>2.5</v>
      </c>
      <c r="BO532" s="9" t="str">
        <f>INDEX('keyword-forecasts'!G:K,MATCH(keyword_stats[[#This Row],[Keyword]],'keyword-forecasts'!K:K,0),1)</f>
        <v>Triumf</v>
      </c>
    </row>
    <row r="533" spans="1:67" x14ac:dyDescent="0.25">
      <c r="A533" t="s">
        <v>641</v>
      </c>
      <c r="B533" t="s">
        <v>15</v>
      </c>
      <c r="D533" s="8">
        <v>260</v>
      </c>
      <c r="E533" t="s">
        <v>17</v>
      </c>
      <c r="F533">
        <v>100</v>
      </c>
      <c r="G533">
        <v>0.43</v>
      </c>
      <c r="H533">
        <v>2.88</v>
      </c>
      <c r="M533">
        <v>720</v>
      </c>
      <c r="N533">
        <v>720</v>
      </c>
      <c r="O533">
        <v>1000</v>
      </c>
      <c r="P533">
        <v>1600</v>
      </c>
      <c r="Q533">
        <v>880</v>
      </c>
      <c r="R533">
        <v>210</v>
      </c>
      <c r="S533">
        <v>110</v>
      </c>
      <c r="T533">
        <v>140</v>
      </c>
      <c r="U533">
        <v>110</v>
      </c>
      <c r="V533">
        <v>480</v>
      </c>
      <c r="W533">
        <v>720</v>
      </c>
      <c r="X533">
        <v>480</v>
      </c>
      <c r="Y533">
        <v>590</v>
      </c>
      <c r="Z533">
        <v>880</v>
      </c>
      <c r="AA533">
        <v>1600</v>
      </c>
      <c r="AB533">
        <v>1000</v>
      </c>
      <c r="AC533">
        <v>590</v>
      </c>
      <c r="AD533">
        <v>260</v>
      </c>
      <c r="AE533">
        <v>140</v>
      </c>
      <c r="AF533">
        <v>110</v>
      </c>
      <c r="AG533">
        <v>110</v>
      </c>
      <c r="AH533">
        <v>170</v>
      </c>
      <c r="AI533">
        <v>170</v>
      </c>
      <c r="AJ533">
        <v>320</v>
      </c>
      <c r="AK533">
        <v>320</v>
      </c>
      <c r="AL533">
        <v>260</v>
      </c>
      <c r="AM533">
        <v>320</v>
      </c>
      <c r="AN533">
        <v>720</v>
      </c>
      <c r="AO533">
        <v>480</v>
      </c>
      <c r="AP533">
        <v>110</v>
      </c>
      <c r="AQ533">
        <v>40</v>
      </c>
      <c r="AR533">
        <v>30</v>
      </c>
      <c r="AS533">
        <v>70</v>
      </c>
      <c r="AT533">
        <v>210</v>
      </c>
      <c r="AU533">
        <v>170</v>
      </c>
      <c r="AV533">
        <v>90</v>
      </c>
      <c r="AW533">
        <v>210</v>
      </c>
      <c r="AX533">
        <v>390</v>
      </c>
      <c r="AY533">
        <v>590</v>
      </c>
      <c r="AZ533">
        <v>720</v>
      </c>
      <c r="BA533">
        <v>390</v>
      </c>
      <c r="BB533">
        <v>90</v>
      </c>
      <c r="BC533">
        <v>50</v>
      </c>
      <c r="BD533">
        <v>70</v>
      </c>
      <c r="BE533">
        <v>70</v>
      </c>
      <c r="BF533">
        <v>140</v>
      </c>
      <c r="BG533">
        <v>90</v>
      </c>
      <c r="BH533">
        <v>90</v>
      </c>
      <c r="BI533" s="9">
        <f>AVERAGE(keyword_stats[[#This Row],[Searches: Apr 2015]:[Searches: Mar 2016]])</f>
        <v>597.5</v>
      </c>
      <c r="BJ533" s="9">
        <f>AVERAGE(keyword_stats[[#This Row],[Searches: Apr 2016]:[Searches: Mar 2017]])</f>
        <v>495</v>
      </c>
      <c r="BK533" s="9">
        <f>AVERAGE(keyword_stats[[#This Row],[Searches: Apr 2017]:[Searches: Mar 2018]])</f>
        <v>235</v>
      </c>
      <c r="BL533" s="9">
        <f>AVERAGE(keyword_stats[[#This Row],[Searches: Apr 2018]:[Searches: Mar 2019]])</f>
        <v>241.66666666666666</v>
      </c>
      <c r="BM533" s="9">
        <f>SUM(keyword_stats[[#This Row],[Searches: Apr 2018]:[Searches: Mar 2019]])</f>
        <v>2900</v>
      </c>
      <c r="BN533" s="9">
        <f>keyword_stats[[#This Row],[R1]]-keyword_stats[[#This Row],[R4]]</f>
        <v>-355.83333333333337</v>
      </c>
      <c r="BO533" s="9" t="str">
        <f>INDEX('keyword-forecasts'!G:K,MATCH(keyword_stats[[#This Row],[Keyword]],'keyword-forecasts'!K:K,0),1)</f>
        <v>Triumph Kostiumy</v>
      </c>
    </row>
    <row r="534" spans="1:67" x14ac:dyDescent="0.25">
      <c r="A534" t="s">
        <v>642</v>
      </c>
      <c r="B534" t="s">
        <v>15</v>
      </c>
      <c r="D534" s="8">
        <v>10</v>
      </c>
      <c r="M534">
        <v>10</v>
      </c>
      <c r="N534">
        <v>0</v>
      </c>
      <c r="O534">
        <v>10</v>
      </c>
      <c r="P534">
        <v>10</v>
      </c>
      <c r="Q534">
        <v>10</v>
      </c>
      <c r="R534">
        <v>0</v>
      </c>
      <c r="S534">
        <v>10</v>
      </c>
      <c r="T534">
        <v>0</v>
      </c>
      <c r="U534">
        <v>0</v>
      </c>
      <c r="V534">
        <v>10</v>
      </c>
      <c r="W534">
        <v>0</v>
      </c>
      <c r="X534">
        <v>10</v>
      </c>
      <c r="Y534">
        <v>0</v>
      </c>
      <c r="Z534">
        <v>10</v>
      </c>
      <c r="AA534">
        <v>10</v>
      </c>
      <c r="AB534">
        <v>10</v>
      </c>
      <c r="AC534">
        <v>10</v>
      </c>
      <c r="AD534">
        <v>10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10</v>
      </c>
      <c r="AL534">
        <v>0</v>
      </c>
      <c r="AM534">
        <v>10</v>
      </c>
      <c r="AN534">
        <v>0</v>
      </c>
      <c r="AO534">
        <v>10</v>
      </c>
      <c r="AP534">
        <v>0</v>
      </c>
      <c r="AQ534">
        <v>0</v>
      </c>
      <c r="AR534">
        <v>10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10</v>
      </c>
      <c r="AZ534">
        <v>10</v>
      </c>
      <c r="BA534">
        <v>10</v>
      </c>
      <c r="BB534">
        <v>0</v>
      </c>
      <c r="BC534">
        <v>0</v>
      </c>
      <c r="BD534">
        <v>10</v>
      </c>
      <c r="BE534">
        <v>0</v>
      </c>
      <c r="BF534">
        <v>0</v>
      </c>
      <c r="BG534">
        <v>0</v>
      </c>
      <c r="BH534">
        <v>0</v>
      </c>
      <c r="BI534" s="9">
        <f>AVERAGE(keyword_stats[[#This Row],[Searches: Apr 2015]:[Searches: Mar 2016]])</f>
        <v>5.833333333333333</v>
      </c>
      <c r="BJ534" s="9">
        <f>AVERAGE(keyword_stats[[#This Row],[Searches: Apr 2016]:[Searches: Mar 2017]])</f>
        <v>4.166666666666667</v>
      </c>
      <c r="BK534" s="9">
        <f>AVERAGE(keyword_stats[[#This Row],[Searches: Apr 2017]:[Searches: Mar 2018]])</f>
        <v>3.3333333333333335</v>
      </c>
      <c r="BL534" s="9">
        <f>AVERAGE(keyword_stats[[#This Row],[Searches: Apr 2018]:[Searches: Mar 2019]])</f>
        <v>3.3333333333333335</v>
      </c>
      <c r="BM534" s="9">
        <f>SUM(keyword_stats[[#This Row],[Searches: Apr 2018]:[Searches: Mar 2019]])</f>
        <v>40</v>
      </c>
      <c r="BN534" s="9">
        <f>keyword_stats[[#This Row],[R1]]-keyword_stats[[#This Row],[R4]]</f>
        <v>-2.4999999999999996</v>
      </c>
      <c r="BO534" s="9" t="str">
        <f>INDEX('keyword-forecasts'!G:K,MATCH(keyword_stats[[#This Row],[Keyword]],'keyword-forecasts'!K:K,0),1)</f>
        <v>Kostiumy Kąpielowe</v>
      </c>
    </row>
    <row r="535" spans="1:67" x14ac:dyDescent="0.25">
      <c r="A535" t="s">
        <v>643</v>
      </c>
      <c r="B535" t="s">
        <v>15</v>
      </c>
      <c r="D535" s="8">
        <v>320</v>
      </c>
      <c r="E535" t="s">
        <v>17</v>
      </c>
      <c r="F535">
        <v>100</v>
      </c>
      <c r="G535">
        <v>0.55000000000000004</v>
      </c>
      <c r="H535">
        <v>1.45</v>
      </c>
      <c r="M535">
        <v>140</v>
      </c>
      <c r="N535">
        <v>170</v>
      </c>
      <c r="O535">
        <v>590</v>
      </c>
      <c r="P535">
        <v>480</v>
      </c>
      <c r="Q535">
        <v>140</v>
      </c>
      <c r="R535">
        <v>70</v>
      </c>
      <c r="S535">
        <v>90</v>
      </c>
      <c r="T535">
        <v>70</v>
      </c>
      <c r="U535">
        <v>50</v>
      </c>
      <c r="V535">
        <v>90</v>
      </c>
      <c r="W535">
        <v>90</v>
      </c>
      <c r="X535">
        <v>90</v>
      </c>
      <c r="Y535">
        <v>110</v>
      </c>
      <c r="Z535">
        <v>140</v>
      </c>
      <c r="AA535">
        <v>260</v>
      </c>
      <c r="AB535">
        <v>260</v>
      </c>
      <c r="AC535">
        <v>140</v>
      </c>
      <c r="AD535">
        <v>70</v>
      </c>
      <c r="AE535">
        <v>50</v>
      </c>
      <c r="AF535">
        <v>70</v>
      </c>
      <c r="AG535">
        <v>70</v>
      </c>
      <c r="AH535">
        <v>110</v>
      </c>
      <c r="AI535">
        <v>140</v>
      </c>
      <c r="AJ535">
        <v>40</v>
      </c>
      <c r="AK535">
        <v>70</v>
      </c>
      <c r="AL535">
        <v>140</v>
      </c>
      <c r="AM535">
        <v>210</v>
      </c>
      <c r="AN535">
        <v>390</v>
      </c>
      <c r="AO535">
        <v>210</v>
      </c>
      <c r="AP535">
        <v>90</v>
      </c>
      <c r="AQ535">
        <v>110</v>
      </c>
      <c r="AR535">
        <v>140</v>
      </c>
      <c r="AS535">
        <v>170</v>
      </c>
      <c r="AT535">
        <v>260</v>
      </c>
      <c r="AU535">
        <v>210</v>
      </c>
      <c r="AV535">
        <v>140</v>
      </c>
      <c r="AW535">
        <v>210</v>
      </c>
      <c r="AX535">
        <v>320</v>
      </c>
      <c r="AY535">
        <v>720</v>
      </c>
      <c r="AZ535">
        <v>590</v>
      </c>
      <c r="BA535">
        <v>480</v>
      </c>
      <c r="BB535">
        <v>210</v>
      </c>
      <c r="BC535">
        <v>210</v>
      </c>
      <c r="BD535">
        <v>170</v>
      </c>
      <c r="BE535">
        <v>140</v>
      </c>
      <c r="BF535">
        <v>210</v>
      </c>
      <c r="BG535">
        <v>260</v>
      </c>
      <c r="BH535">
        <v>260</v>
      </c>
      <c r="BI535" s="9">
        <f>AVERAGE(keyword_stats[[#This Row],[Searches: Apr 2015]:[Searches: Mar 2016]])</f>
        <v>172.5</v>
      </c>
      <c r="BJ535" s="9">
        <f>AVERAGE(keyword_stats[[#This Row],[Searches: Apr 2016]:[Searches: Mar 2017]])</f>
        <v>121.66666666666667</v>
      </c>
      <c r="BK535" s="9">
        <f>AVERAGE(keyword_stats[[#This Row],[Searches: Apr 2017]:[Searches: Mar 2018]])</f>
        <v>178.33333333333334</v>
      </c>
      <c r="BL535" s="9">
        <f>AVERAGE(keyword_stats[[#This Row],[Searches: Apr 2018]:[Searches: Mar 2019]])</f>
        <v>315</v>
      </c>
      <c r="BM535" s="9">
        <f>SUM(keyword_stats[[#This Row],[Searches: Apr 2018]:[Searches: Mar 2019]])</f>
        <v>3780</v>
      </c>
      <c r="BN535" s="9">
        <f>keyword_stats[[#This Row],[R1]]-keyword_stats[[#This Row],[R4]]</f>
        <v>142.5</v>
      </c>
      <c r="BO535" s="9" t="str">
        <f>INDEX('keyword-forecasts'!G:K,MATCH(keyword_stats[[#This Row],[Keyword]],'keyword-forecasts'!K:K,0),1)</f>
        <v>Kąpielowe Warszawa</v>
      </c>
    </row>
    <row r="536" spans="1:67" x14ac:dyDescent="0.25">
      <c r="A536" t="s">
        <v>644</v>
      </c>
      <c r="B536" t="s">
        <v>15</v>
      </c>
      <c r="D536" s="8">
        <v>30</v>
      </c>
      <c r="E536" t="s">
        <v>17</v>
      </c>
      <c r="F536">
        <v>100</v>
      </c>
      <c r="G536">
        <v>0.41</v>
      </c>
      <c r="H536">
        <v>2.72</v>
      </c>
      <c r="M536">
        <v>30</v>
      </c>
      <c r="N536">
        <v>20</v>
      </c>
      <c r="O536">
        <v>40</v>
      </c>
      <c r="P536">
        <v>90</v>
      </c>
      <c r="Q536">
        <v>50</v>
      </c>
      <c r="R536">
        <v>10</v>
      </c>
      <c r="S536">
        <v>10</v>
      </c>
      <c r="T536">
        <v>10</v>
      </c>
      <c r="U536">
        <v>10</v>
      </c>
      <c r="V536">
        <v>10</v>
      </c>
      <c r="W536">
        <v>20</v>
      </c>
      <c r="X536">
        <v>20</v>
      </c>
      <c r="Y536">
        <v>10</v>
      </c>
      <c r="Z536">
        <v>30</v>
      </c>
      <c r="AA536">
        <v>50</v>
      </c>
      <c r="AB536">
        <v>70</v>
      </c>
      <c r="AC536">
        <v>50</v>
      </c>
      <c r="AD536">
        <v>20</v>
      </c>
      <c r="AE536">
        <v>10</v>
      </c>
      <c r="AF536">
        <v>20</v>
      </c>
      <c r="AG536">
        <v>10</v>
      </c>
      <c r="AH536">
        <v>20</v>
      </c>
      <c r="AI536">
        <v>10</v>
      </c>
      <c r="AJ536">
        <v>20</v>
      </c>
      <c r="AK536">
        <v>90</v>
      </c>
      <c r="AL536">
        <v>20</v>
      </c>
      <c r="AM536">
        <v>50</v>
      </c>
      <c r="AN536">
        <v>30</v>
      </c>
      <c r="AO536">
        <v>30</v>
      </c>
      <c r="AP536">
        <v>10</v>
      </c>
      <c r="AQ536">
        <v>10</v>
      </c>
      <c r="AR536">
        <v>10</v>
      </c>
      <c r="AS536">
        <v>10</v>
      </c>
      <c r="AT536">
        <v>10</v>
      </c>
      <c r="AU536">
        <v>10</v>
      </c>
      <c r="AV536">
        <v>10</v>
      </c>
      <c r="AW536">
        <v>10</v>
      </c>
      <c r="AX536">
        <v>10</v>
      </c>
      <c r="AY536">
        <v>90</v>
      </c>
      <c r="AZ536">
        <v>140</v>
      </c>
      <c r="BA536">
        <v>50</v>
      </c>
      <c r="BB536">
        <v>10</v>
      </c>
      <c r="BC536">
        <v>30</v>
      </c>
      <c r="BD536">
        <v>10</v>
      </c>
      <c r="BE536">
        <v>10</v>
      </c>
      <c r="BF536">
        <v>10</v>
      </c>
      <c r="BG536">
        <v>20</v>
      </c>
      <c r="BH536">
        <v>10</v>
      </c>
      <c r="BI536" s="9">
        <f>AVERAGE(keyword_stats[[#This Row],[Searches: Apr 2015]:[Searches: Mar 2016]])</f>
        <v>26.666666666666668</v>
      </c>
      <c r="BJ536" s="9">
        <f>AVERAGE(keyword_stats[[#This Row],[Searches: Apr 2016]:[Searches: Mar 2017]])</f>
        <v>26.666666666666668</v>
      </c>
      <c r="BK536" s="9">
        <f>AVERAGE(keyword_stats[[#This Row],[Searches: Apr 2017]:[Searches: Mar 2018]])</f>
        <v>24.166666666666668</v>
      </c>
      <c r="BL536" s="9">
        <f>AVERAGE(keyword_stats[[#This Row],[Searches: Apr 2018]:[Searches: Mar 2019]])</f>
        <v>33.333333333333336</v>
      </c>
      <c r="BM536" s="9">
        <f>SUM(keyword_stats[[#This Row],[Searches: Apr 2018]:[Searches: Mar 2019]])</f>
        <v>400</v>
      </c>
      <c r="BN536" s="9">
        <f>keyword_stats[[#This Row],[R1]]-keyword_stats[[#This Row],[R4]]</f>
        <v>6.6666666666666679</v>
      </c>
      <c r="BO536" s="9" t="str">
        <f>INDEX('keyword-forecasts'!G:K,MATCH(keyword_stats[[#This Row],[Keyword]],'keyword-forecasts'!K:K,0),1)</f>
        <v>Kąpielowe Warszawa</v>
      </c>
    </row>
    <row r="537" spans="1:67" x14ac:dyDescent="0.25">
      <c r="A537" t="s">
        <v>645</v>
      </c>
      <c r="B537" t="s">
        <v>15</v>
      </c>
      <c r="D537" s="8">
        <v>20</v>
      </c>
      <c r="E537" t="s">
        <v>17</v>
      </c>
      <c r="F537">
        <v>100</v>
      </c>
      <c r="G537">
        <v>0.73</v>
      </c>
      <c r="H537">
        <v>1.29</v>
      </c>
      <c r="M537">
        <v>20</v>
      </c>
      <c r="N537">
        <v>10</v>
      </c>
      <c r="O537">
        <v>40</v>
      </c>
      <c r="P537">
        <v>40</v>
      </c>
      <c r="Q537">
        <v>30</v>
      </c>
      <c r="R537">
        <v>10</v>
      </c>
      <c r="S537">
        <v>10</v>
      </c>
      <c r="T537">
        <v>10</v>
      </c>
      <c r="U537">
        <v>10</v>
      </c>
      <c r="V537">
        <v>10</v>
      </c>
      <c r="W537">
        <v>10</v>
      </c>
      <c r="X537">
        <v>10</v>
      </c>
      <c r="Y537">
        <v>10</v>
      </c>
      <c r="Z537">
        <v>10</v>
      </c>
      <c r="AA537">
        <v>20</v>
      </c>
      <c r="AB537">
        <v>10</v>
      </c>
      <c r="AC537">
        <v>10</v>
      </c>
      <c r="AD537">
        <v>10</v>
      </c>
      <c r="AE537">
        <v>10</v>
      </c>
      <c r="AF537">
        <v>10</v>
      </c>
      <c r="AG537">
        <v>10</v>
      </c>
      <c r="AH537">
        <v>10</v>
      </c>
      <c r="AI537">
        <v>10</v>
      </c>
      <c r="AJ537">
        <v>10</v>
      </c>
      <c r="AK537">
        <v>10</v>
      </c>
      <c r="AL537">
        <v>10</v>
      </c>
      <c r="AM537">
        <v>30</v>
      </c>
      <c r="AN537">
        <v>40</v>
      </c>
      <c r="AO537">
        <v>10</v>
      </c>
      <c r="AP537">
        <v>10</v>
      </c>
      <c r="AQ537">
        <v>10</v>
      </c>
      <c r="AR537">
        <v>10</v>
      </c>
      <c r="AS537">
        <v>10</v>
      </c>
      <c r="AT537">
        <v>10</v>
      </c>
      <c r="AU537">
        <v>10</v>
      </c>
      <c r="AV537">
        <v>10</v>
      </c>
      <c r="AW537">
        <v>20</v>
      </c>
      <c r="AX537">
        <v>10</v>
      </c>
      <c r="AY537">
        <v>30</v>
      </c>
      <c r="AZ537">
        <v>90</v>
      </c>
      <c r="BA537">
        <v>50</v>
      </c>
      <c r="BB537">
        <v>10</v>
      </c>
      <c r="BC537">
        <v>10</v>
      </c>
      <c r="BD537">
        <v>10</v>
      </c>
      <c r="BE537">
        <v>0</v>
      </c>
      <c r="BF537">
        <v>10</v>
      </c>
      <c r="BG537">
        <v>10</v>
      </c>
      <c r="BH537">
        <v>10</v>
      </c>
      <c r="BI537" s="9">
        <f>AVERAGE(keyword_stats[[#This Row],[Searches: Apr 2015]:[Searches: Mar 2016]])</f>
        <v>17.5</v>
      </c>
      <c r="BJ537" s="9">
        <f>AVERAGE(keyword_stats[[#This Row],[Searches: Apr 2016]:[Searches: Mar 2017]])</f>
        <v>10.833333333333334</v>
      </c>
      <c r="BK537" s="9">
        <f>AVERAGE(keyword_stats[[#This Row],[Searches: Apr 2017]:[Searches: Mar 2018]])</f>
        <v>14.166666666666666</v>
      </c>
      <c r="BL537" s="9">
        <f>AVERAGE(keyword_stats[[#This Row],[Searches: Apr 2018]:[Searches: Mar 2019]])</f>
        <v>21.666666666666668</v>
      </c>
      <c r="BM537" s="9">
        <f>SUM(keyword_stats[[#This Row],[Searches: Apr 2018]:[Searches: Mar 2019]])</f>
        <v>260</v>
      </c>
      <c r="BN537" s="9">
        <f>keyword_stats[[#This Row],[R1]]-keyword_stats[[#This Row],[R4]]</f>
        <v>4.1666666666666679</v>
      </c>
      <c r="BO537" s="9" t="str">
        <f>INDEX('keyword-forecasts'!G:K,MATCH(keyword_stats[[#This Row],[Keyword]],'keyword-forecasts'!K:K,0),1)</f>
        <v>Kostiumy Kąpielowe</v>
      </c>
    </row>
    <row r="538" spans="1:67" x14ac:dyDescent="0.25">
      <c r="A538" t="s">
        <v>646</v>
      </c>
      <c r="B538" t="s">
        <v>15</v>
      </c>
      <c r="D538" s="8">
        <v>170</v>
      </c>
      <c r="E538" t="s">
        <v>17</v>
      </c>
      <c r="F538">
        <v>100</v>
      </c>
      <c r="G538">
        <v>0.36</v>
      </c>
      <c r="H538">
        <v>1.44</v>
      </c>
      <c r="M538">
        <v>40</v>
      </c>
      <c r="N538">
        <v>40</v>
      </c>
      <c r="O538">
        <v>110</v>
      </c>
      <c r="P538">
        <v>210</v>
      </c>
      <c r="Q538">
        <v>260</v>
      </c>
      <c r="R538">
        <v>140</v>
      </c>
      <c r="S538">
        <v>50</v>
      </c>
      <c r="T538">
        <v>20</v>
      </c>
      <c r="U538">
        <v>30</v>
      </c>
      <c r="V538">
        <v>70</v>
      </c>
      <c r="W538">
        <v>140</v>
      </c>
      <c r="X538">
        <v>40</v>
      </c>
      <c r="Y538">
        <v>70</v>
      </c>
      <c r="Z538">
        <v>110</v>
      </c>
      <c r="AA538">
        <v>170</v>
      </c>
      <c r="AB538">
        <v>480</v>
      </c>
      <c r="AC538">
        <v>320</v>
      </c>
      <c r="AD538">
        <v>140</v>
      </c>
      <c r="AE538">
        <v>70</v>
      </c>
      <c r="AF538">
        <v>50</v>
      </c>
      <c r="AG538">
        <v>70</v>
      </c>
      <c r="AH538">
        <v>90</v>
      </c>
      <c r="AI538">
        <v>50</v>
      </c>
      <c r="AJ538">
        <v>20</v>
      </c>
      <c r="AK538">
        <v>50</v>
      </c>
      <c r="AL538">
        <v>50</v>
      </c>
      <c r="AM538">
        <v>110</v>
      </c>
      <c r="AN538">
        <v>320</v>
      </c>
      <c r="AO538">
        <v>320</v>
      </c>
      <c r="AP538">
        <v>110</v>
      </c>
      <c r="AQ538">
        <v>70</v>
      </c>
      <c r="AR538">
        <v>70</v>
      </c>
      <c r="AS538">
        <v>40</v>
      </c>
      <c r="AT538">
        <v>110</v>
      </c>
      <c r="AU538">
        <v>70</v>
      </c>
      <c r="AV538">
        <v>70</v>
      </c>
      <c r="AW538">
        <v>50</v>
      </c>
      <c r="AX538">
        <v>40</v>
      </c>
      <c r="AY538">
        <v>170</v>
      </c>
      <c r="AZ538">
        <v>480</v>
      </c>
      <c r="BA538">
        <v>390</v>
      </c>
      <c r="BB538">
        <v>210</v>
      </c>
      <c r="BC538">
        <v>90</v>
      </c>
      <c r="BD538">
        <v>140</v>
      </c>
      <c r="BE538">
        <v>170</v>
      </c>
      <c r="BF538">
        <v>320</v>
      </c>
      <c r="BG538">
        <v>110</v>
      </c>
      <c r="BH538">
        <v>70</v>
      </c>
      <c r="BI538" s="9">
        <f>AVERAGE(keyword_stats[[#This Row],[Searches: Apr 2015]:[Searches: Mar 2016]])</f>
        <v>95.833333333333329</v>
      </c>
      <c r="BJ538" s="9">
        <f>AVERAGE(keyword_stats[[#This Row],[Searches: Apr 2016]:[Searches: Mar 2017]])</f>
        <v>136.66666666666666</v>
      </c>
      <c r="BK538" s="9">
        <f>AVERAGE(keyword_stats[[#This Row],[Searches: Apr 2017]:[Searches: Mar 2018]])</f>
        <v>115.83333333333333</v>
      </c>
      <c r="BL538" s="9">
        <f>AVERAGE(keyword_stats[[#This Row],[Searches: Apr 2018]:[Searches: Mar 2019]])</f>
        <v>186.66666666666666</v>
      </c>
      <c r="BM538" s="9">
        <f>SUM(keyword_stats[[#This Row],[Searches: Apr 2018]:[Searches: Mar 2019]])</f>
        <v>2240</v>
      </c>
      <c r="BN538" s="9">
        <f>keyword_stats[[#This Row],[R1]]-keyword_stats[[#This Row],[R4]]</f>
        <v>90.833333333333329</v>
      </c>
      <c r="BO538" s="9" t="str">
        <f>INDEX('keyword-forecasts'!G:K,MATCH(keyword_stats[[#This Row],[Keyword]],'keyword-forecasts'!K:K,0),1)</f>
        <v>Kostiumy Kąpielowe</v>
      </c>
    </row>
    <row r="539" spans="1:67" x14ac:dyDescent="0.25">
      <c r="A539" t="s">
        <v>647</v>
      </c>
      <c r="B539" t="s">
        <v>15</v>
      </c>
      <c r="D539" s="8">
        <v>170</v>
      </c>
      <c r="E539" t="s">
        <v>17</v>
      </c>
      <c r="F539">
        <v>100</v>
      </c>
      <c r="G539">
        <v>0.63</v>
      </c>
      <c r="H539">
        <v>1.72</v>
      </c>
      <c r="M539">
        <v>70</v>
      </c>
      <c r="N539">
        <v>210</v>
      </c>
      <c r="O539">
        <v>210</v>
      </c>
      <c r="P539">
        <v>140</v>
      </c>
      <c r="Q539">
        <v>70</v>
      </c>
      <c r="R539">
        <v>10</v>
      </c>
      <c r="S539">
        <v>10</v>
      </c>
      <c r="T539">
        <v>20</v>
      </c>
      <c r="U539">
        <v>10</v>
      </c>
      <c r="V539">
        <v>50</v>
      </c>
      <c r="W539">
        <v>50</v>
      </c>
      <c r="X539">
        <v>70</v>
      </c>
      <c r="Y539">
        <v>140</v>
      </c>
      <c r="Z539">
        <v>210</v>
      </c>
      <c r="AA539">
        <v>260</v>
      </c>
      <c r="AB539">
        <v>210</v>
      </c>
      <c r="AC539">
        <v>90</v>
      </c>
      <c r="AD539">
        <v>20</v>
      </c>
      <c r="AE539">
        <v>30</v>
      </c>
      <c r="AF539">
        <v>20</v>
      </c>
      <c r="AG539">
        <v>30</v>
      </c>
      <c r="AH539">
        <v>40</v>
      </c>
      <c r="AI539">
        <v>90</v>
      </c>
      <c r="AJ539">
        <v>70</v>
      </c>
      <c r="AK539">
        <v>110</v>
      </c>
      <c r="AL539">
        <v>210</v>
      </c>
      <c r="AM539">
        <v>320</v>
      </c>
      <c r="AN539">
        <v>390</v>
      </c>
      <c r="AO539">
        <v>170</v>
      </c>
      <c r="AP539">
        <v>20</v>
      </c>
      <c r="AQ539">
        <v>30</v>
      </c>
      <c r="AR539">
        <v>40</v>
      </c>
      <c r="AS539">
        <v>30</v>
      </c>
      <c r="AT539">
        <v>90</v>
      </c>
      <c r="AU539">
        <v>70</v>
      </c>
      <c r="AV539">
        <v>110</v>
      </c>
      <c r="AW539">
        <v>110</v>
      </c>
      <c r="AX539">
        <v>320</v>
      </c>
      <c r="AY539">
        <v>390</v>
      </c>
      <c r="AZ539">
        <v>390</v>
      </c>
      <c r="BA539">
        <v>140</v>
      </c>
      <c r="BB539">
        <v>30</v>
      </c>
      <c r="BC539">
        <v>30</v>
      </c>
      <c r="BD539">
        <v>50</v>
      </c>
      <c r="BE539">
        <v>50</v>
      </c>
      <c r="BF539">
        <v>140</v>
      </c>
      <c r="BG539">
        <v>140</v>
      </c>
      <c r="BH539">
        <v>110</v>
      </c>
      <c r="BI539" s="9">
        <f>AVERAGE(keyword_stats[[#This Row],[Searches: Apr 2015]:[Searches: Mar 2016]])</f>
        <v>76.666666666666671</v>
      </c>
      <c r="BJ539" s="9">
        <f>AVERAGE(keyword_stats[[#This Row],[Searches: Apr 2016]:[Searches: Mar 2017]])</f>
        <v>100.83333333333333</v>
      </c>
      <c r="BK539" s="9">
        <f>AVERAGE(keyword_stats[[#This Row],[Searches: Apr 2017]:[Searches: Mar 2018]])</f>
        <v>132.5</v>
      </c>
      <c r="BL539" s="9">
        <f>AVERAGE(keyword_stats[[#This Row],[Searches: Apr 2018]:[Searches: Mar 2019]])</f>
        <v>158.33333333333334</v>
      </c>
      <c r="BM539" s="9">
        <f>SUM(keyword_stats[[#This Row],[Searches: Apr 2018]:[Searches: Mar 2019]])</f>
        <v>1900</v>
      </c>
      <c r="BN539" s="9">
        <f>keyword_stats[[#This Row],[R1]]-keyword_stats[[#This Row],[R4]]</f>
        <v>81.666666666666671</v>
      </c>
      <c r="BO539" s="9" t="str">
        <f>INDEX('keyword-forecasts'!G:K,MATCH(keyword_stats[[#This Row],[Keyword]],'keyword-forecasts'!K:K,0),1)</f>
        <v>Kąpielowe Wyszczuplające</v>
      </c>
    </row>
    <row r="540" spans="1:67" x14ac:dyDescent="0.25">
      <c r="A540" t="s">
        <v>648</v>
      </c>
      <c r="B540" t="s">
        <v>15</v>
      </c>
      <c r="D540" s="8">
        <v>50</v>
      </c>
      <c r="E540" t="s">
        <v>17</v>
      </c>
      <c r="F540">
        <v>100</v>
      </c>
      <c r="G540">
        <v>0.45</v>
      </c>
      <c r="H540">
        <v>1.66</v>
      </c>
      <c r="M540">
        <v>20</v>
      </c>
      <c r="N540">
        <v>40</v>
      </c>
      <c r="O540">
        <v>70</v>
      </c>
      <c r="P540">
        <v>90</v>
      </c>
      <c r="Q540">
        <v>30</v>
      </c>
      <c r="R540">
        <v>10</v>
      </c>
      <c r="S540">
        <v>10</v>
      </c>
      <c r="T540">
        <v>10</v>
      </c>
      <c r="U540">
        <v>10</v>
      </c>
      <c r="V540">
        <v>10</v>
      </c>
      <c r="W540">
        <v>10</v>
      </c>
      <c r="X540">
        <v>10</v>
      </c>
      <c r="Y540">
        <v>30</v>
      </c>
      <c r="Z540">
        <v>70</v>
      </c>
      <c r="AA540">
        <v>140</v>
      </c>
      <c r="AB540">
        <v>170</v>
      </c>
      <c r="AC540">
        <v>40</v>
      </c>
      <c r="AD540">
        <v>10</v>
      </c>
      <c r="AE540">
        <v>10</v>
      </c>
      <c r="AF540">
        <v>10</v>
      </c>
      <c r="AG540">
        <v>10</v>
      </c>
      <c r="AH540">
        <v>10</v>
      </c>
      <c r="AI540">
        <v>10</v>
      </c>
      <c r="AJ540">
        <v>30</v>
      </c>
      <c r="AK540">
        <v>20</v>
      </c>
      <c r="AL540">
        <v>50</v>
      </c>
      <c r="AM540">
        <v>110</v>
      </c>
      <c r="AN540">
        <v>110</v>
      </c>
      <c r="AO540">
        <v>40</v>
      </c>
      <c r="AP540">
        <v>10</v>
      </c>
      <c r="AQ540">
        <v>10</v>
      </c>
      <c r="AR540">
        <v>10</v>
      </c>
      <c r="AS540">
        <v>20</v>
      </c>
      <c r="AT540">
        <v>10</v>
      </c>
      <c r="AU540">
        <v>20</v>
      </c>
      <c r="AV540">
        <v>20</v>
      </c>
      <c r="AW540">
        <v>50</v>
      </c>
      <c r="AX540">
        <v>90</v>
      </c>
      <c r="AY540">
        <v>140</v>
      </c>
      <c r="AZ540">
        <v>170</v>
      </c>
      <c r="BA540">
        <v>90</v>
      </c>
      <c r="BB540">
        <v>10</v>
      </c>
      <c r="BC540">
        <v>10</v>
      </c>
      <c r="BD540">
        <v>10</v>
      </c>
      <c r="BE540">
        <v>10</v>
      </c>
      <c r="BF540">
        <v>70</v>
      </c>
      <c r="BG540">
        <v>30</v>
      </c>
      <c r="BH540">
        <v>30</v>
      </c>
      <c r="BI540" s="9">
        <f>AVERAGE(keyword_stats[[#This Row],[Searches: Apr 2015]:[Searches: Mar 2016]])</f>
        <v>26.666666666666668</v>
      </c>
      <c r="BJ540" s="9">
        <f>AVERAGE(keyword_stats[[#This Row],[Searches: Apr 2016]:[Searches: Mar 2017]])</f>
        <v>45</v>
      </c>
      <c r="BK540" s="9">
        <f>AVERAGE(keyword_stats[[#This Row],[Searches: Apr 2017]:[Searches: Mar 2018]])</f>
        <v>35.833333333333336</v>
      </c>
      <c r="BL540" s="9">
        <f>AVERAGE(keyword_stats[[#This Row],[Searches: Apr 2018]:[Searches: Mar 2019]])</f>
        <v>59.166666666666664</v>
      </c>
      <c r="BM540" s="9">
        <f>SUM(keyword_stats[[#This Row],[Searches: Apr 2018]:[Searches: Mar 2019]])</f>
        <v>710</v>
      </c>
      <c r="BN540" s="9">
        <f>keyword_stats[[#This Row],[R1]]-keyword_stats[[#This Row],[R4]]</f>
        <v>32.5</v>
      </c>
      <c r="BO540" s="9" t="str">
        <f>INDEX('keyword-forecasts'!G:K,MATCH(keyword_stats[[#This Row],[Keyword]],'keyword-forecasts'!K:K,0),1)</f>
        <v>Xl</v>
      </c>
    </row>
    <row r="541" spans="1:67" x14ac:dyDescent="0.25">
      <c r="A541" t="s">
        <v>649</v>
      </c>
      <c r="B541" t="s">
        <v>15</v>
      </c>
      <c r="D541" s="8">
        <v>170</v>
      </c>
      <c r="E541" t="s">
        <v>17</v>
      </c>
      <c r="F541">
        <v>100</v>
      </c>
      <c r="G541">
        <v>1.17</v>
      </c>
      <c r="H541">
        <v>4.28</v>
      </c>
      <c r="M541">
        <v>70</v>
      </c>
      <c r="N541">
        <v>110</v>
      </c>
      <c r="O541">
        <v>210</v>
      </c>
      <c r="P541">
        <v>170</v>
      </c>
      <c r="Q541">
        <v>110</v>
      </c>
      <c r="R541">
        <v>10</v>
      </c>
      <c r="S541">
        <v>20</v>
      </c>
      <c r="T541">
        <v>20</v>
      </c>
      <c r="U541">
        <v>10</v>
      </c>
      <c r="V541">
        <v>30</v>
      </c>
      <c r="W541">
        <v>40</v>
      </c>
      <c r="X541">
        <v>30</v>
      </c>
      <c r="Y541">
        <v>70</v>
      </c>
      <c r="Z541">
        <v>140</v>
      </c>
      <c r="AA541">
        <v>320</v>
      </c>
      <c r="AB541">
        <v>260</v>
      </c>
      <c r="AC541">
        <v>70</v>
      </c>
      <c r="AD541">
        <v>30</v>
      </c>
      <c r="AE541">
        <v>20</v>
      </c>
      <c r="AF541">
        <v>40</v>
      </c>
      <c r="AG541">
        <v>20</v>
      </c>
      <c r="AH541">
        <v>50</v>
      </c>
      <c r="AI541">
        <v>90</v>
      </c>
      <c r="AJ541">
        <v>90</v>
      </c>
      <c r="AK541">
        <v>90</v>
      </c>
      <c r="AL541">
        <v>210</v>
      </c>
      <c r="AM541">
        <v>320</v>
      </c>
      <c r="AN541">
        <v>390</v>
      </c>
      <c r="AO541">
        <v>170</v>
      </c>
      <c r="AP541">
        <v>40</v>
      </c>
      <c r="AQ541">
        <v>40</v>
      </c>
      <c r="AR541">
        <v>40</v>
      </c>
      <c r="AS541">
        <v>30</v>
      </c>
      <c r="AT541">
        <v>70</v>
      </c>
      <c r="AU541">
        <v>90</v>
      </c>
      <c r="AV541">
        <v>90</v>
      </c>
      <c r="AW541">
        <v>90</v>
      </c>
      <c r="AX541">
        <v>260</v>
      </c>
      <c r="AY541">
        <v>390</v>
      </c>
      <c r="AZ541">
        <v>480</v>
      </c>
      <c r="BA541">
        <v>320</v>
      </c>
      <c r="BB541">
        <v>70</v>
      </c>
      <c r="BC541">
        <v>50</v>
      </c>
      <c r="BD541">
        <v>50</v>
      </c>
      <c r="BE541">
        <v>50</v>
      </c>
      <c r="BF541">
        <v>140</v>
      </c>
      <c r="BG541">
        <v>90</v>
      </c>
      <c r="BH541">
        <v>90</v>
      </c>
      <c r="BI541" s="9">
        <f>AVERAGE(keyword_stats[[#This Row],[Searches: Apr 2015]:[Searches: Mar 2016]])</f>
        <v>69.166666666666671</v>
      </c>
      <c r="BJ541" s="9">
        <f>AVERAGE(keyword_stats[[#This Row],[Searches: Apr 2016]:[Searches: Mar 2017]])</f>
        <v>100</v>
      </c>
      <c r="BK541" s="9">
        <f>AVERAGE(keyword_stats[[#This Row],[Searches: Apr 2017]:[Searches: Mar 2018]])</f>
        <v>131.66666666666666</v>
      </c>
      <c r="BL541" s="9">
        <f>AVERAGE(keyword_stats[[#This Row],[Searches: Apr 2018]:[Searches: Mar 2019]])</f>
        <v>173.33333333333334</v>
      </c>
      <c r="BM541" s="9">
        <f>SUM(keyword_stats[[#This Row],[Searches: Apr 2018]:[Searches: Mar 2019]])</f>
        <v>2080</v>
      </c>
      <c r="BN541" s="9">
        <f>keyword_stats[[#This Row],[R1]]-keyword_stats[[#This Row],[R4]]</f>
        <v>104.16666666666667</v>
      </c>
      <c r="BO541" s="9" t="str">
        <f>INDEX('keyword-forecasts'!G:K,MATCH(keyword_stats[[#This Row],[Keyword]],'keyword-forecasts'!K:K,0),1)</f>
        <v>Xxl</v>
      </c>
    </row>
    <row r="542" spans="1:67" x14ac:dyDescent="0.25">
      <c r="A542" t="s">
        <v>650</v>
      </c>
      <c r="B542" t="s">
        <v>15</v>
      </c>
      <c r="D542" s="8">
        <v>10</v>
      </c>
      <c r="E542" t="s">
        <v>17</v>
      </c>
      <c r="F542">
        <v>100</v>
      </c>
      <c r="G542">
        <v>1.17</v>
      </c>
      <c r="H542">
        <v>5.4</v>
      </c>
      <c r="M542">
        <v>10</v>
      </c>
      <c r="N542">
        <v>10</v>
      </c>
      <c r="O542">
        <v>10</v>
      </c>
      <c r="P542">
        <v>10</v>
      </c>
      <c r="Q542">
        <v>20</v>
      </c>
      <c r="R542">
        <v>10</v>
      </c>
      <c r="S542">
        <v>10</v>
      </c>
      <c r="T542">
        <v>10</v>
      </c>
      <c r="U542">
        <v>0</v>
      </c>
      <c r="V542">
        <v>10</v>
      </c>
      <c r="W542">
        <v>10</v>
      </c>
      <c r="X542">
        <v>10</v>
      </c>
      <c r="Y542">
        <v>0</v>
      </c>
      <c r="Z542">
        <v>10</v>
      </c>
      <c r="AA542">
        <v>10</v>
      </c>
      <c r="AB542">
        <v>10</v>
      </c>
      <c r="AC542">
        <v>10</v>
      </c>
      <c r="AD542">
        <v>10</v>
      </c>
      <c r="AE542">
        <v>10</v>
      </c>
      <c r="AF542">
        <v>0</v>
      </c>
      <c r="AG542">
        <v>0</v>
      </c>
      <c r="AH542">
        <v>10</v>
      </c>
      <c r="AI542">
        <v>10</v>
      </c>
      <c r="AJ542">
        <v>10</v>
      </c>
      <c r="AK542">
        <v>10</v>
      </c>
      <c r="AL542">
        <v>10</v>
      </c>
      <c r="AM542">
        <v>10</v>
      </c>
      <c r="AN542">
        <v>10</v>
      </c>
      <c r="AO542">
        <v>10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10</v>
      </c>
      <c r="AV542">
        <v>0</v>
      </c>
      <c r="AW542">
        <v>10</v>
      </c>
      <c r="AX542">
        <v>10</v>
      </c>
      <c r="AY542">
        <v>30</v>
      </c>
      <c r="AZ542">
        <v>20</v>
      </c>
      <c r="BA542">
        <v>10</v>
      </c>
      <c r="BB542">
        <v>10</v>
      </c>
      <c r="BC542">
        <v>10</v>
      </c>
      <c r="BD542">
        <v>10</v>
      </c>
      <c r="BE542">
        <v>10</v>
      </c>
      <c r="BF542">
        <v>0</v>
      </c>
      <c r="BG542">
        <v>10</v>
      </c>
      <c r="BH542">
        <v>10</v>
      </c>
      <c r="BI542" s="9">
        <f>AVERAGE(keyword_stats[[#This Row],[Searches: Apr 2015]:[Searches: Mar 2016]])</f>
        <v>10</v>
      </c>
      <c r="BJ542" s="9">
        <f>AVERAGE(keyword_stats[[#This Row],[Searches: Apr 2016]:[Searches: Mar 2017]])</f>
        <v>7.5</v>
      </c>
      <c r="BK542" s="9">
        <f>AVERAGE(keyword_stats[[#This Row],[Searches: Apr 2017]:[Searches: Mar 2018]])</f>
        <v>5</v>
      </c>
      <c r="BL542" s="9">
        <f>AVERAGE(keyword_stats[[#This Row],[Searches: Apr 2018]:[Searches: Mar 2019]])</f>
        <v>11.666666666666666</v>
      </c>
      <c r="BM542" s="9">
        <f>SUM(keyword_stats[[#This Row],[Searches: Apr 2018]:[Searches: Mar 2019]])</f>
        <v>140</v>
      </c>
      <c r="BN542" s="9">
        <f>keyword_stats[[#This Row],[R1]]-keyword_stats[[#This Row],[R4]]</f>
        <v>1.6666666666666661</v>
      </c>
      <c r="BO542" s="9" t="str">
        <f>INDEX('keyword-forecasts'!G:K,MATCH(keyword_stats[[#This Row],[Keyword]],'keyword-forecasts'!K:K,0),1)</f>
        <v>Xxl</v>
      </c>
    </row>
    <row r="543" spans="1:67" x14ac:dyDescent="0.25">
      <c r="A543" t="s">
        <v>651</v>
      </c>
      <c r="B543" t="s">
        <v>15</v>
      </c>
      <c r="D543" s="8">
        <v>10</v>
      </c>
      <c r="E543" t="s">
        <v>17</v>
      </c>
      <c r="F543">
        <v>100</v>
      </c>
      <c r="M543">
        <v>10</v>
      </c>
      <c r="N543">
        <v>10</v>
      </c>
      <c r="O543">
        <v>10</v>
      </c>
      <c r="P543">
        <v>10</v>
      </c>
      <c r="Q543">
        <v>10</v>
      </c>
      <c r="R543">
        <v>0</v>
      </c>
      <c r="S543">
        <v>0</v>
      </c>
      <c r="T543">
        <v>0</v>
      </c>
      <c r="U543">
        <v>10</v>
      </c>
      <c r="V543">
        <v>0</v>
      </c>
      <c r="W543">
        <v>0</v>
      </c>
      <c r="X543">
        <v>0</v>
      </c>
      <c r="Y543">
        <v>0</v>
      </c>
      <c r="Z543">
        <v>10</v>
      </c>
      <c r="AA543">
        <v>20</v>
      </c>
      <c r="AB543">
        <v>10</v>
      </c>
      <c r="AC543">
        <v>10</v>
      </c>
      <c r="AD543">
        <v>0</v>
      </c>
      <c r="AE543">
        <v>0</v>
      </c>
      <c r="AF543">
        <v>10</v>
      </c>
      <c r="AG543">
        <v>0</v>
      </c>
      <c r="AH543">
        <v>0</v>
      </c>
      <c r="AI543">
        <v>0</v>
      </c>
      <c r="AJ543">
        <v>10</v>
      </c>
      <c r="AK543">
        <v>10</v>
      </c>
      <c r="AL543">
        <v>10</v>
      </c>
      <c r="AM543">
        <v>10</v>
      </c>
      <c r="AN543">
        <v>20</v>
      </c>
      <c r="AO543">
        <v>10</v>
      </c>
      <c r="AP543">
        <v>0</v>
      </c>
      <c r="AQ543">
        <v>10</v>
      </c>
      <c r="AR543">
        <v>0</v>
      </c>
      <c r="AS543">
        <v>0</v>
      </c>
      <c r="AT543">
        <v>0</v>
      </c>
      <c r="AU543">
        <v>0</v>
      </c>
      <c r="AV543">
        <v>10</v>
      </c>
      <c r="AW543">
        <v>10</v>
      </c>
      <c r="AX543">
        <v>10</v>
      </c>
      <c r="AY543">
        <v>10</v>
      </c>
      <c r="AZ543">
        <v>20</v>
      </c>
      <c r="BA543">
        <v>10</v>
      </c>
      <c r="BB543">
        <v>10</v>
      </c>
      <c r="BC543">
        <v>0</v>
      </c>
      <c r="BD543">
        <v>0</v>
      </c>
      <c r="BE543">
        <v>0</v>
      </c>
      <c r="BF543">
        <v>0</v>
      </c>
      <c r="BG543">
        <v>10</v>
      </c>
      <c r="BH543">
        <v>10</v>
      </c>
      <c r="BI543" s="9">
        <f>AVERAGE(keyword_stats[[#This Row],[Searches: Apr 2015]:[Searches: Mar 2016]])</f>
        <v>5</v>
      </c>
      <c r="BJ543" s="9">
        <f>AVERAGE(keyword_stats[[#This Row],[Searches: Apr 2016]:[Searches: Mar 2017]])</f>
        <v>5.833333333333333</v>
      </c>
      <c r="BK543" s="9">
        <f>AVERAGE(keyword_stats[[#This Row],[Searches: Apr 2017]:[Searches: Mar 2018]])</f>
        <v>6.666666666666667</v>
      </c>
      <c r="BL543" s="9">
        <f>AVERAGE(keyword_stats[[#This Row],[Searches: Apr 2018]:[Searches: Mar 2019]])</f>
        <v>7.5</v>
      </c>
      <c r="BM543" s="9">
        <f>SUM(keyword_stats[[#This Row],[Searches: Apr 2018]:[Searches: Mar 2019]])</f>
        <v>90</v>
      </c>
      <c r="BN543" s="9">
        <f>keyword_stats[[#This Row],[R1]]-keyword_stats[[#This Row],[R4]]</f>
        <v>2.5</v>
      </c>
      <c r="BO543" s="9" t="str">
        <f>INDEX('keyword-forecasts'!G:K,MATCH(keyword_stats[[#This Row],[Keyword]],'keyword-forecasts'!K:K,0),1)</f>
        <v>Bokserkami</v>
      </c>
    </row>
    <row r="544" spans="1:67" x14ac:dyDescent="0.25">
      <c r="A544" t="s">
        <v>652</v>
      </c>
      <c r="B544" t="s">
        <v>15</v>
      </c>
      <c r="D544" s="8">
        <v>40</v>
      </c>
      <c r="E544" t="s">
        <v>17</v>
      </c>
      <c r="F544">
        <v>100</v>
      </c>
      <c r="G544">
        <v>0.33</v>
      </c>
      <c r="H544">
        <v>1.43</v>
      </c>
      <c r="M544">
        <v>10</v>
      </c>
      <c r="N544">
        <v>30</v>
      </c>
      <c r="O544">
        <v>40</v>
      </c>
      <c r="P544">
        <v>40</v>
      </c>
      <c r="Q544">
        <v>30</v>
      </c>
      <c r="R544">
        <v>10</v>
      </c>
      <c r="S544">
        <v>10</v>
      </c>
      <c r="T544">
        <v>0</v>
      </c>
      <c r="U544">
        <v>10</v>
      </c>
      <c r="V544">
        <v>10</v>
      </c>
      <c r="W544">
        <v>10</v>
      </c>
      <c r="X544">
        <v>10</v>
      </c>
      <c r="Y544">
        <v>20</v>
      </c>
      <c r="Z544">
        <v>30</v>
      </c>
      <c r="AA544">
        <v>90</v>
      </c>
      <c r="AB544">
        <v>70</v>
      </c>
      <c r="AC544">
        <v>20</v>
      </c>
      <c r="AD544">
        <v>10</v>
      </c>
      <c r="AE544">
        <v>10</v>
      </c>
      <c r="AF544">
        <v>10</v>
      </c>
      <c r="AG544">
        <v>10</v>
      </c>
      <c r="AH544">
        <v>10</v>
      </c>
      <c r="AI544">
        <v>20</v>
      </c>
      <c r="AJ544">
        <v>10</v>
      </c>
      <c r="AK544">
        <v>20</v>
      </c>
      <c r="AL544">
        <v>20</v>
      </c>
      <c r="AM544">
        <v>90</v>
      </c>
      <c r="AN544">
        <v>70</v>
      </c>
      <c r="AO544">
        <v>30</v>
      </c>
      <c r="AP544">
        <v>10</v>
      </c>
      <c r="AQ544">
        <v>10</v>
      </c>
      <c r="AR544">
        <v>10</v>
      </c>
      <c r="AS544">
        <v>10</v>
      </c>
      <c r="AT544">
        <v>10</v>
      </c>
      <c r="AU544">
        <v>30</v>
      </c>
      <c r="AV544">
        <v>20</v>
      </c>
      <c r="AW544">
        <v>40</v>
      </c>
      <c r="AX544">
        <v>70</v>
      </c>
      <c r="AY544">
        <v>90</v>
      </c>
      <c r="AZ544">
        <v>110</v>
      </c>
      <c r="BA544">
        <v>40</v>
      </c>
      <c r="BB544">
        <v>10</v>
      </c>
      <c r="BC544">
        <v>10</v>
      </c>
      <c r="BD544">
        <v>10</v>
      </c>
      <c r="BE544">
        <v>10</v>
      </c>
      <c r="BF544">
        <v>50</v>
      </c>
      <c r="BG544">
        <v>10</v>
      </c>
      <c r="BH544">
        <v>20</v>
      </c>
      <c r="BI544" s="9">
        <f>AVERAGE(keyword_stats[[#This Row],[Searches: Apr 2015]:[Searches: Mar 2016]])</f>
        <v>17.5</v>
      </c>
      <c r="BJ544" s="9">
        <f>AVERAGE(keyword_stats[[#This Row],[Searches: Apr 2016]:[Searches: Mar 2017]])</f>
        <v>25.833333333333332</v>
      </c>
      <c r="BK544" s="9">
        <f>AVERAGE(keyword_stats[[#This Row],[Searches: Apr 2017]:[Searches: Mar 2018]])</f>
        <v>27.5</v>
      </c>
      <c r="BL544" s="9">
        <f>AVERAGE(keyword_stats[[#This Row],[Searches: Apr 2018]:[Searches: Mar 2019]])</f>
        <v>39.166666666666664</v>
      </c>
      <c r="BM544" s="9">
        <f>SUM(keyword_stats[[#This Row],[Searches: Apr 2018]:[Searches: Mar 2019]])</f>
        <v>470</v>
      </c>
      <c r="BN544" s="9">
        <f>keyword_stats[[#This Row],[R1]]-keyword_stats[[#This Row],[R4]]</f>
        <v>21.666666666666664</v>
      </c>
      <c r="BO544" s="9" t="str">
        <f>INDEX('keyword-forecasts'!G:K,MATCH(keyword_stats[[#This Row],[Keyword]],'keyword-forecasts'!K:K,0),1)</f>
        <v>Falbanką</v>
      </c>
    </row>
    <row r="545" spans="1:67" x14ac:dyDescent="0.25">
      <c r="A545" t="s">
        <v>653</v>
      </c>
      <c r="B545" t="s">
        <v>15</v>
      </c>
      <c r="D545" s="8">
        <v>10</v>
      </c>
      <c r="E545" t="s">
        <v>17</v>
      </c>
      <c r="F545">
        <v>100</v>
      </c>
      <c r="M545">
        <v>10</v>
      </c>
      <c r="N545">
        <v>10</v>
      </c>
      <c r="O545">
        <v>10</v>
      </c>
      <c r="P545">
        <v>20</v>
      </c>
      <c r="Q545">
        <v>10</v>
      </c>
      <c r="R545">
        <v>10</v>
      </c>
      <c r="S545">
        <v>10</v>
      </c>
      <c r="T545">
        <v>0</v>
      </c>
      <c r="U545">
        <v>10</v>
      </c>
      <c r="V545">
        <v>10</v>
      </c>
      <c r="W545">
        <v>10</v>
      </c>
      <c r="X545">
        <v>10</v>
      </c>
      <c r="Y545">
        <v>10</v>
      </c>
      <c r="Z545">
        <v>10</v>
      </c>
      <c r="AA545">
        <v>20</v>
      </c>
      <c r="AB545">
        <v>20</v>
      </c>
      <c r="AC545">
        <v>10</v>
      </c>
      <c r="AD545">
        <v>10</v>
      </c>
      <c r="AE545">
        <v>0</v>
      </c>
      <c r="AF545">
        <v>0</v>
      </c>
      <c r="AG545">
        <v>10</v>
      </c>
      <c r="AH545">
        <v>10</v>
      </c>
      <c r="AI545">
        <v>10</v>
      </c>
      <c r="AJ545">
        <v>10</v>
      </c>
      <c r="AK545">
        <v>10</v>
      </c>
      <c r="AL545">
        <v>10</v>
      </c>
      <c r="AM545">
        <v>20</v>
      </c>
      <c r="AN545">
        <v>10</v>
      </c>
      <c r="AO545">
        <v>10</v>
      </c>
      <c r="AP545">
        <v>10</v>
      </c>
      <c r="AQ545">
        <v>10</v>
      </c>
      <c r="AR545">
        <v>10</v>
      </c>
      <c r="AS545">
        <v>10</v>
      </c>
      <c r="AT545">
        <v>10</v>
      </c>
      <c r="AU545">
        <v>10</v>
      </c>
      <c r="AV545">
        <v>10</v>
      </c>
      <c r="AW545">
        <v>10</v>
      </c>
      <c r="AX545">
        <v>30</v>
      </c>
      <c r="AY545">
        <v>20</v>
      </c>
      <c r="AZ545">
        <v>30</v>
      </c>
      <c r="BA545">
        <v>10</v>
      </c>
      <c r="BB545">
        <v>10</v>
      </c>
      <c r="BC545">
        <v>10</v>
      </c>
      <c r="BD545">
        <v>10</v>
      </c>
      <c r="BE545">
        <v>0</v>
      </c>
      <c r="BF545">
        <v>20</v>
      </c>
      <c r="BG545">
        <v>10</v>
      </c>
      <c r="BH545">
        <v>10</v>
      </c>
      <c r="BI545" s="9">
        <f>AVERAGE(keyword_stats[[#This Row],[Searches: Apr 2015]:[Searches: Mar 2016]])</f>
        <v>10</v>
      </c>
      <c r="BJ545" s="9">
        <f>AVERAGE(keyword_stats[[#This Row],[Searches: Apr 2016]:[Searches: Mar 2017]])</f>
        <v>10</v>
      </c>
      <c r="BK545" s="9">
        <f>AVERAGE(keyword_stats[[#This Row],[Searches: Apr 2017]:[Searches: Mar 2018]])</f>
        <v>10.833333333333334</v>
      </c>
      <c r="BL545" s="9">
        <f>AVERAGE(keyword_stats[[#This Row],[Searches: Apr 2018]:[Searches: Mar 2019]])</f>
        <v>14.166666666666666</v>
      </c>
      <c r="BM545" s="9">
        <f>SUM(keyword_stats[[#This Row],[Searches: Apr 2018]:[Searches: Mar 2019]])</f>
        <v>170</v>
      </c>
      <c r="BN545" s="9">
        <f>keyword_stats[[#This Row],[R1]]-keyword_stats[[#This Row],[R4]]</f>
        <v>4.1666666666666661</v>
      </c>
      <c r="BO545" s="9" t="str">
        <f>INDEX('keyword-forecasts'!G:K,MATCH(keyword_stats[[#This Row],[Keyword]],'keyword-forecasts'!K:K,0),1)</f>
        <v>Kostiumy Kąpielowe</v>
      </c>
    </row>
    <row r="546" spans="1:67" x14ac:dyDescent="0.25">
      <c r="A546" t="s">
        <v>654</v>
      </c>
      <c r="B546" t="s">
        <v>15</v>
      </c>
      <c r="D546" s="8">
        <v>10</v>
      </c>
      <c r="E546" t="s">
        <v>17</v>
      </c>
      <c r="F546">
        <v>100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40</v>
      </c>
      <c r="AA546">
        <v>40</v>
      </c>
      <c r="AB546">
        <v>70</v>
      </c>
      <c r="AC546">
        <v>10</v>
      </c>
      <c r="AD546">
        <v>10</v>
      </c>
      <c r="AE546">
        <v>10</v>
      </c>
      <c r="AF546">
        <v>10</v>
      </c>
      <c r="AG546">
        <v>10</v>
      </c>
      <c r="AH546">
        <v>20</v>
      </c>
      <c r="AI546">
        <v>10</v>
      </c>
      <c r="AJ546">
        <v>20</v>
      </c>
      <c r="AK546">
        <v>20</v>
      </c>
      <c r="AL546">
        <v>40</v>
      </c>
      <c r="AM546">
        <v>40</v>
      </c>
      <c r="AN546">
        <v>30</v>
      </c>
      <c r="AO546">
        <v>10</v>
      </c>
      <c r="AP546">
        <v>10</v>
      </c>
      <c r="AQ546">
        <v>10</v>
      </c>
      <c r="AR546">
        <v>0</v>
      </c>
      <c r="AS546">
        <v>10</v>
      </c>
      <c r="AT546">
        <v>10</v>
      </c>
      <c r="AU546">
        <v>10</v>
      </c>
      <c r="AV546">
        <v>10</v>
      </c>
      <c r="AW546">
        <v>10</v>
      </c>
      <c r="AX546">
        <v>10</v>
      </c>
      <c r="AY546">
        <v>20</v>
      </c>
      <c r="AZ546">
        <v>10</v>
      </c>
      <c r="BA546">
        <v>10</v>
      </c>
      <c r="BB546">
        <v>0</v>
      </c>
      <c r="BC546">
        <v>0</v>
      </c>
      <c r="BD546">
        <v>10</v>
      </c>
      <c r="BE546">
        <v>10</v>
      </c>
      <c r="BF546">
        <v>10</v>
      </c>
      <c r="BG546">
        <v>10</v>
      </c>
      <c r="BH546">
        <v>10</v>
      </c>
      <c r="BI546" s="9">
        <f>AVERAGE(keyword_stats[[#This Row],[Searches: Apr 2015]:[Searches: Mar 2016]])</f>
        <v>0</v>
      </c>
      <c r="BJ546" s="9">
        <f>AVERAGE(keyword_stats[[#This Row],[Searches: Apr 2016]:[Searches: Mar 2017]])</f>
        <v>20.833333333333332</v>
      </c>
      <c r="BK546" s="9">
        <f>AVERAGE(keyword_stats[[#This Row],[Searches: Apr 2017]:[Searches: Mar 2018]])</f>
        <v>16.666666666666668</v>
      </c>
      <c r="BL546" s="9">
        <f>AVERAGE(keyword_stats[[#This Row],[Searches: Apr 2018]:[Searches: Mar 2019]])</f>
        <v>9.1666666666666661</v>
      </c>
      <c r="BM546" s="9">
        <f>SUM(keyword_stats[[#This Row],[Searches: Apr 2018]:[Searches: Mar 2019]])</f>
        <v>110</v>
      </c>
      <c r="BN546" s="9">
        <f>keyword_stats[[#This Row],[R1]]-keyword_stats[[#This Row],[R4]]</f>
        <v>9.1666666666666661</v>
      </c>
      <c r="BO546" s="9" t="str">
        <f>INDEX('keyword-forecasts'!G:K,MATCH(keyword_stats[[#This Row],[Keyword]],'keyword-forecasts'!K:K,0),1)</f>
        <v>Paskami</v>
      </c>
    </row>
    <row r="547" spans="1:67" x14ac:dyDescent="0.25">
      <c r="A547" t="s">
        <v>655</v>
      </c>
      <c r="B547" t="s">
        <v>15</v>
      </c>
      <c r="D547" s="8">
        <v>30</v>
      </c>
      <c r="E547" t="s">
        <v>17</v>
      </c>
      <c r="F547">
        <v>100</v>
      </c>
      <c r="G547">
        <v>0.35</v>
      </c>
      <c r="H547">
        <v>1.32</v>
      </c>
      <c r="M547">
        <v>30</v>
      </c>
      <c r="N547">
        <v>40</v>
      </c>
      <c r="O547">
        <v>70</v>
      </c>
      <c r="P547">
        <v>50</v>
      </c>
      <c r="Q547">
        <v>50</v>
      </c>
      <c r="R547">
        <v>10</v>
      </c>
      <c r="S547">
        <v>10</v>
      </c>
      <c r="T547">
        <v>10</v>
      </c>
      <c r="U547">
        <v>10</v>
      </c>
      <c r="V547">
        <v>10</v>
      </c>
      <c r="W547">
        <v>10</v>
      </c>
      <c r="X547">
        <v>10</v>
      </c>
      <c r="Y547">
        <v>20</v>
      </c>
      <c r="Z547">
        <v>70</v>
      </c>
      <c r="AA547">
        <v>110</v>
      </c>
      <c r="AB547">
        <v>70</v>
      </c>
      <c r="AC547">
        <v>20</v>
      </c>
      <c r="AD547">
        <v>20</v>
      </c>
      <c r="AE547">
        <v>10</v>
      </c>
      <c r="AF547">
        <v>10</v>
      </c>
      <c r="AG547">
        <v>10</v>
      </c>
      <c r="AH547">
        <v>10</v>
      </c>
      <c r="AI547">
        <v>10</v>
      </c>
      <c r="AJ547">
        <v>10</v>
      </c>
      <c r="AK547">
        <v>20</v>
      </c>
      <c r="AL547">
        <v>50</v>
      </c>
      <c r="AM547">
        <v>90</v>
      </c>
      <c r="AN547">
        <v>90</v>
      </c>
      <c r="AO547">
        <v>50</v>
      </c>
      <c r="AP547">
        <v>10</v>
      </c>
      <c r="AQ547">
        <v>10</v>
      </c>
      <c r="AR547">
        <v>10</v>
      </c>
      <c r="AS547">
        <v>10</v>
      </c>
      <c r="AT547">
        <v>10</v>
      </c>
      <c r="AU547">
        <v>20</v>
      </c>
      <c r="AV547">
        <v>10</v>
      </c>
      <c r="AW547">
        <v>30</v>
      </c>
      <c r="AX547">
        <v>70</v>
      </c>
      <c r="AY547">
        <v>90</v>
      </c>
      <c r="AZ547">
        <v>90</v>
      </c>
      <c r="BA547">
        <v>40</v>
      </c>
      <c r="BB547">
        <v>10</v>
      </c>
      <c r="BC547">
        <v>10</v>
      </c>
      <c r="BD547">
        <v>10</v>
      </c>
      <c r="BE547">
        <v>10</v>
      </c>
      <c r="BF547">
        <v>10</v>
      </c>
      <c r="BG547">
        <v>20</v>
      </c>
      <c r="BH547">
        <v>30</v>
      </c>
      <c r="BI547" s="9">
        <f>AVERAGE(keyword_stats[[#This Row],[Searches: Apr 2015]:[Searches: Mar 2016]])</f>
        <v>25.833333333333332</v>
      </c>
      <c r="BJ547" s="9">
        <f>AVERAGE(keyword_stats[[#This Row],[Searches: Apr 2016]:[Searches: Mar 2017]])</f>
        <v>30.833333333333332</v>
      </c>
      <c r="BK547" s="9">
        <f>AVERAGE(keyword_stats[[#This Row],[Searches: Apr 2017]:[Searches: Mar 2018]])</f>
        <v>31.666666666666668</v>
      </c>
      <c r="BL547" s="9">
        <f>AVERAGE(keyword_stats[[#This Row],[Searches: Apr 2018]:[Searches: Mar 2019]])</f>
        <v>35</v>
      </c>
      <c r="BM547" s="9">
        <f>SUM(keyword_stats[[#This Row],[Searches: Apr 2018]:[Searches: Mar 2019]])</f>
        <v>420</v>
      </c>
      <c r="BN547" s="9">
        <f>keyword_stats[[#This Row],[R1]]-keyword_stats[[#This Row],[R4]]</f>
        <v>9.1666666666666679</v>
      </c>
      <c r="BO547" s="9" t="str">
        <f>INDEX('keyword-forecasts'!G:K,MATCH(keyword_stats[[#This Row],[Keyword]],'keyword-forecasts'!K:K,0),1)</f>
        <v>Szortami</v>
      </c>
    </row>
    <row r="548" spans="1:67" x14ac:dyDescent="0.25">
      <c r="A548" t="s">
        <v>656</v>
      </c>
      <c r="B548" t="s">
        <v>15</v>
      </c>
      <c r="D548" s="8">
        <v>170</v>
      </c>
      <c r="E548" t="s">
        <v>17</v>
      </c>
      <c r="F548">
        <v>100</v>
      </c>
      <c r="G548">
        <v>0.27</v>
      </c>
      <c r="H548">
        <v>0.93</v>
      </c>
      <c r="M548">
        <v>70</v>
      </c>
      <c r="N548">
        <v>110</v>
      </c>
      <c r="O548">
        <v>140</v>
      </c>
      <c r="P548">
        <v>170</v>
      </c>
      <c r="Q548">
        <v>40</v>
      </c>
      <c r="R548">
        <v>10</v>
      </c>
      <c r="S548">
        <v>10</v>
      </c>
      <c r="T548">
        <v>20</v>
      </c>
      <c r="U548">
        <v>10</v>
      </c>
      <c r="V548">
        <v>30</v>
      </c>
      <c r="W548">
        <v>40</v>
      </c>
      <c r="X548">
        <v>70</v>
      </c>
      <c r="Y548">
        <v>90</v>
      </c>
      <c r="Z548">
        <v>140</v>
      </c>
      <c r="AA548">
        <v>140</v>
      </c>
      <c r="AB548">
        <v>140</v>
      </c>
      <c r="AC548">
        <v>40</v>
      </c>
      <c r="AD548">
        <v>10</v>
      </c>
      <c r="AE548">
        <v>10</v>
      </c>
      <c r="AF548">
        <v>10</v>
      </c>
      <c r="AG548">
        <v>10</v>
      </c>
      <c r="AH548">
        <v>40</v>
      </c>
      <c r="AI548">
        <v>30</v>
      </c>
      <c r="AJ548">
        <v>50</v>
      </c>
      <c r="AK548">
        <v>90</v>
      </c>
      <c r="AL548">
        <v>140</v>
      </c>
      <c r="AM548">
        <v>260</v>
      </c>
      <c r="AN548">
        <v>260</v>
      </c>
      <c r="AO548">
        <v>90</v>
      </c>
      <c r="AP548">
        <v>20</v>
      </c>
      <c r="AQ548">
        <v>10</v>
      </c>
      <c r="AR548">
        <v>20</v>
      </c>
      <c r="AS548">
        <v>20</v>
      </c>
      <c r="AT548">
        <v>90</v>
      </c>
      <c r="AU548">
        <v>70</v>
      </c>
      <c r="AV548">
        <v>110</v>
      </c>
      <c r="AW548">
        <v>140</v>
      </c>
      <c r="AX548">
        <v>210</v>
      </c>
      <c r="AY548">
        <v>320</v>
      </c>
      <c r="AZ548">
        <v>480</v>
      </c>
      <c r="BA548">
        <v>170</v>
      </c>
      <c r="BB548">
        <v>30</v>
      </c>
      <c r="BC548">
        <v>30</v>
      </c>
      <c r="BD548">
        <v>50</v>
      </c>
      <c r="BE548">
        <v>50</v>
      </c>
      <c r="BF548">
        <v>140</v>
      </c>
      <c r="BG548">
        <v>110</v>
      </c>
      <c r="BH548">
        <v>110</v>
      </c>
      <c r="BI548" s="9">
        <f>AVERAGE(keyword_stats[[#This Row],[Searches: Apr 2015]:[Searches: Mar 2016]])</f>
        <v>60</v>
      </c>
      <c r="BJ548" s="9">
        <f>AVERAGE(keyword_stats[[#This Row],[Searches: Apr 2016]:[Searches: Mar 2017]])</f>
        <v>59.166666666666664</v>
      </c>
      <c r="BK548" s="9">
        <f>AVERAGE(keyword_stats[[#This Row],[Searches: Apr 2017]:[Searches: Mar 2018]])</f>
        <v>98.333333333333329</v>
      </c>
      <c r="BL548" s="9">
        <f>AVERAGE(keyword_stats[[#This Row],[Searches: Apr 2018]:[Searches: Mar 2019]])</f>
        <v>153.33333333333334</v>
      </c>
      <c r="BM548" s="9">
        <f>SUM(keyword_stats[[#This Row],[Searches: Apr 2018]:[Searches: Mar 2019]])</f>
        <v>1840</v>
      </c>
      <c r="BN548" s="9">
        <f>keyword_stats[[#This Row],[R1]]-keyword_stats[[#This Row],[R4]]</f>
        <v>93.333333333333343</v>
      </c>
      <c r="BO548" s="9" t="str">
        <f>INDEX('keyword-forecasts'!G:K,MATCH(keyword_stats[[#This Row],[Keyword]],'keyword-forecasts'!K:K,0),1)</f>
        <v>Kostiumy Kąpielowe</v>
      </c>
    </row>
    <row r="549" spans="1:67" x14ac:dyDescent="0.25">
      <c r="A549" t="s">
        <v>657</v>
      </c>
      <c r="B549" t="s">
        <v>15</v>
      </c>
      <c r="D549" s="8">
        <v>40</v>
      </c>
      <c r="E549" t="s">
        <v>17</v>
      </c>
      <c r="F549">
        <v>100</v>
      </c>
      <c r="G549">
        <v>0.35</v>
      </c>
      <c r="H549">
        <v>1.58</v>
      </c>
      <c r="M549">
        <v>10</v>
      </c>
      <c r="N549">
        <v>10</v>
      </c>
      <c r="O549">
        <v>30</v>
      </c>
      <c r="P549">
        <v>30</v>
      </c>
      <c r="Q549">
        <v>10</v>
      </c>
      <c r="R549">
        <v>10</v>
      </c>
      <c r="S549">
        <v>10</v>
      </c>
      <c r="T549">
        <v>10</v>
      </c>
      <c r="U549">
        <v>10</v>
      </c>
      <c r="V549">
        <v>10</v>
      </c>
      <c r="W549">
        <v>10</v>
      </c>
      <c r="X549">
        <v>10</v>
      </c>
      <c r="Y549">
        <v>10</v>
      </c>
      <c r="Z549">
        <v>40</v>
      </c>
      <c r="AA549">
        <v>70</v>
      </c>
      <c r="AB549">
        <v>70</v>
      </c>
      <c r="AC549">
        <v>20</v>
      </c>
      <c r="AD549">
        <v>10</v>
      </c>
      <c r="AE549">
        <v>10</v>
      </c>
      <c r="AF549">
        <v>10</v>
      </c>
      <c r="AG549">
        <v>10</v>
      </c>
      <c r="AH549">
        <v>10</v>
      </c>
      <c r="AI549">
        <v>10</v>
      </c>
      <c r="AJ549">
        <v>20</v>
      </c>
      <c r="AK549">
        <v>10</v>
      </c>
      <c r="AL549">
        <v>40</v>
      </c>
      <c r="AM549">
        <v>140</v>
      </c>
      <c r="AN549">
        <v>50</v>
      </c>
      <c r="AO549">
        <v>20</v>
      </c>
      <c r="AP549">
        <v>10</v>
      </c>
      <c r="AQ549">
        <v>10</v>
      </c>
      <c r="AR549">
        <v>10</v>
      </c>
      <c r="AS549">
        <v>10</v>
      </c>
      <c r="AT549">
        <v>10</v>
      </c>
      <c r="AU549">
        <v>10</v>
      </c>
      <c r="AV549">
        <v>10</v>
      </c>
      <c r="AW549">
        <v>20</v>
      </c>
      <c r="AX549">
        <v>140</v>
      </c>
      <c r="AY549">
        <v>210</v>
      </c>
      <c r="AZ549">
        <v>70</v>
      </c>
      <c r="BA549">
        <v>30</v>
      </c>
      <c r="BB549">
        <v>10</v>
      </c>
      <c r="BC549">
        <v>0</v>
      </c>
      <c r="BD549">
        <v>0</v>
      </c>
      <c r="BE549">
        <v>10</v>
      </c>
      <c r="BF549">
        <v>10</v>
      </c>
      <c r="BG549">
        <v>10</v>
      </c>
      <c r="BH549">
        <v>30</v>
      </c>
      <c r="BI549" s="9">
        <f>AVERAGE(keyword_stats[[#This Row],[Searches: Apr 2015]:[Searches: Mar 2016]])</f>
        <v>13.333333333333334</v>
      </c>
      <c r="BJ549" s="9">
        <f>AVERAGE(keyword_stats[[#This Row],[Searches: Apr 2016]:[Searches: Mar 2017]])</f>
        <v>24.166666666666668</v>
      </c>
      <c r="BK549" s="9">
        <f>AVERAGE(keyword_stats[[#This Row],[Searches: Apr 2017]:[Searches: Mar 2018]])</f>
        <v>27.5</v>
      </c>
      <c r="BL549" s="9">
        <f>AVERAGE(keyword_stats[[#This Row],[Searches: Apr 2018]:[Searches: Mar 2019]])</f>
        <v>45</v>
      </c>
      <c r="BM549" s="9">
        <f>SUM(keyword_stats[[#This Row],[Searches: Apr 2018]:[Searches: Mar 2019]])</f>
        <v>540</v>
      </c>
      <c r="BN549" s="9">
        <f>keyword_stats[[#This Row],[R1]]-keyword_stats[[#This Row],[R4]]</f>
        <v>31.666666666666664</v>
      </c>
      <c r="BO549" s="9" t="str">
        <f>INDEX('keyword-forecasts'!G:K,MATCH(keyword_stats[[#This Row],[Keyword]],'keyword-forecasts'!K:K,0),1)</f>
        <v>Majtkami</v>
      </c>
    </row>
    <row r="550" spans="1:67" x14ac:dyDescent="0.25">
      <c r="A550" t="s">
        <v>658</v>
      </c>
      <c r="B550" t="s">
        <v>15</v>
      </c>
      <c r="D550" s="8">
        <v>90</v>
      </c>
      <c r="E550" t="s">
        <v>17</v>
      </c>
      <c r="F550">
        <v>100</v>
      </c>
      <c r="G550">
        <v>0.3</v>
      </c>
      <c r="H550">
        <v>1.3</v>
      </c>
      <c r="M550">
        <v>30</v>
      </c>
      <c r="N550">
        <v>40</v>
      </c>
      <c r="O550">
        <v>70</v>
      </c>
      <c r="P550">
        <v>70</v>
      </c>
      <c r="Q550">
        <v>50</v>
      </c>
      <c r="R550">
        <v>10</v>
      </c>
      <c r="S550">
        <v>10</v>
      </c>
      <c r="T550">
        <v>30</v>
      </c>
      <c r="U550">
        <v>30</v>
      </c>
      <c r="V550">
        <v>30</v>
      </c>
      <c r="W550">
        <v>70</v>
      </c>
      <c r="X550">
        <v>70</v>
      </c>
      <c r="Y550">
        <v>70</v>
      </c>
      <c r="Z550">
        <v>140</v>
      </c>
      <c r="AA550">
        <v>140</v>
      </c>
      <c r="AB550">
        <v>110</v>
      </c>
      <c r="AC550">
        <v>50</v>
      </c>
      <c r="AD550">
        <v>30</v>
      </c>
      <c r="AE550">
        <v>10</v>
      </c>
      <c r="AF550">
        <v>30</v>
      </c>
      <c r="AG550">
        <v>10</v>
      </c>
      <c r="AH550">
        <v>70</v>
      </c>
      <c r="AI550">
        <v>70</v>
      </c>
      <c r="AJ550">
        <v>70</v>
      </c>
      <c r="AK550">
        <v>70</v>
      </c>
      <c r="AL550">
        <v>90</v>
      </c>
      <c r="AM550">
        <v>140</v>
      </c>
      <c r="AN550">
        <v>140</v>
      </c>
      <c r="AO550">
        <v>70</v>
      </c>
      <c r="AP550">
        <v>40</v>
      </c>
      <c r="AQ550">
        <v>20</v>
      </c>
      <c r="AR550">
        <v>30</v>
      </c>
      <c r="AS550">
        <v>30</v>
      </c>
      <c r="AT550">
        <v>110</v>
      </c>
      <c r="AU550">
        <v>50</v>
      </c>
      <c r="AV550">
        <v>50</v>
      </c>
      <c r="AW550">
        <v>70</v>
      </c>
      <c r="AX550">
        <v>170</v>
      </c>
      <c r="AY550">
        <v>170</v>
      </c>
      <c r="AZ550">
        <v>140</v>
      </c>
      <c r="BA550">
        <v>90</v>
      </c>
      <c r="BB550">
        <v>50</v>
      </c>
      <c r="BC550">
        <v>30</v>
      </c>
      <c r="BD550">
        <v>30</v>
      </c>
      <c r="BE550">
        <v>40</v>
      </c>
      <c r="BF550">
        <v>90</v>
      </c>
      <c r="BG550">
        <v>70</v>
      </c>
      <c r="BH550">
        <v>70</v>
      </c>
      <c r="BI550" s="9">
        <f>AVERAGE(keyword_stats[[#This Row],[Searches: Apr 2015]:[Searches: Mar 2016]])</f>
        <v>42.5</v>
      </c>
      <c r="BJ550" s="9">
        <f>AVERAGE(keyword_stats[[#This Row],[Searches: Apr 2016]:[Searches: Mar 2017]])</f>
        <v>66.666666666666671</v>
      </c>
      <c r="BK550" s="9">
        <f>AVERAGE(keyword_stats[[#This Row],[Searches: Apr 2017]:[Searches: Mar 2018]])</f>
        <v>70</v>
      </c>
      <c r="BL550" s="9">
        <f>AVERAGE(keyword_stats[[#This Row],[Searches: Apr 2018]:[Searches: Mar 2019]])</f>
        <v>85</v>
      </c>
      <c r="BM550" s="9">
        <f>SUM(keyword_stats[[#This Row],[Searches: Apr 2018]:[Searches: Mar 2019]])</f>
        <v>1020</v>
      </c>
      <c r="BN550" s="9">
        <f>keyword_stats[[#This Row],[R1]]-keyword_stats[[#This Row],[R4]]</f>
        <v>42.5</v>
      </c>
      <c r="BO550" s="9" t="str">
        <f>INDEX('keyword-forecasts'!G:K,MATCH(keyword_stats[[#This Row],[Keyword]],'keyword-forecasts'!K:K,0),1)</f>
        <v>Zalando Kostiumy</v>
      </c>
    </row>
    <row r="551" spans="1:67" x14ac:dyDescent="0.25">
      <c r="A551" t="s">
        <v>659</v>
      </c>
      <c r="B551" t="s">
        <v>15</v>
      </c>
      <c r="D551" s="8">
        <v>50</v>
      </c>
      <c r="E551" t="s">
        <v>17</v>
      </c>
      <c r="F551">
        <v>100</v>
      </c>
      <c r="G551">
        <v>0.28999999999999998</v>
      </c>
      <c r="H551">
        <v>1.44</v>
      </c>
      <c r="M551">
        <v>30</v>
      </c>
      <c r="N551">
        <v>50</v>
      </c>
      <c r="O551">
        <v>110</v>
      </c>
      <c r="P551">
        <v>140</v>
      </c>
      <c r="Q551">
        <v>70</v>
      </c>
      <c r="R551">
        <v>10</v>
      </c>
      <c r="S551">
        <v>10</v>
      </c>
      <c r="T551">
        <v>10</v>
      </c>
      <c r="U551">
        <v>10</v>
      </c>
      <c r="V551">
        <v>10</v>
      </c>
      <c r="W551">
        <v>20</v>
      </c>
      <c r="X551">
        <v>30</v>
      </c>
      <c r="Y551">
        <v>50</v>
      </c>
      <c r="Z551">
        <v>70</v>
      </c>
      <c r="AA551">
        <v>140</v>
      </c>
      <c r="AB551">
        <v>110</v>
      </c>
      <c r="AC551">
        <v>40</v>
      </c>
      <c r="AD551">
        <v>10</v>
      </c>
      <c r="AE551">
        <v>20</v>
      </c>
      <c r="AF551">
        <v>10</v>
      </c>
      <c r="AG551">
        <v>10</v>
      </c>
      <c r="AH551">
        <v>20</v>
      </c>
      <c r="AI551">
        <v>50</v>
      </c>
      <c r="AJ551">
        <v>30</v>
      </c>
      <c r="AK551">
        <v>40</v>
      </c>
      <c r="AL551">
        <v>70</v>
      </c>
      <c r="AM551">
        <v>170</v>
      </c>
      <c r="AN551">
        <v>170</v>
      </c>
      <c r="AO551">
        <v>50</v>
      </c>
      <c r="AP551">
        <v>10</v>
      </c>
      <c r="AQ551">
        <v>10</v>
      </c>
      <c r="AR551">
        <v>10</v>
      </c>
      <c r="AS551">
        <v>10</v>
      </c>
      <c r="AT551">
        <v>40</v>
      </c>
      <c r="AU551">
        <v>20</v>
      </c>
      <c r="AV551">
        <v>30</v>
      </c>
      <c r="AW551">
        <v>50</v>
      </c>
      <c r="AX551">
        <v>90</v>
      </c>
      <c r="AY551">
        <v>170</v>
      </c>
      <c r="AZ551">
        <v>170</v>
      </c>
      <c r="BA551">
        <v>70</v>
      </c>
      <c r="BB551">
        <v>10</v>
      </c>
      <c r="BC551">
        <v>20</v>
      </c>
      <c r="BD551">
        <v>10</v>
      </c>
      <c r="BE551">
        <v>10</v>
      </c>
      <c r="BF551">
        <v>30</v>
      </c>
      <c r="BG551">
        <v>40</v>
      </c>
      <c r="BH551">
        <v>40</v>
      </c>
      <c r="BI551" s="9">
        <f>AVERAGE(keyword_stats[[#This Row],[Searches: Apr 2015]:[Searches: Mar 2016]])</f>
        <v>41.666666666666664</v>
      </c>
      <c r="BJ551" s="9">
        <f>AVERAGE(keyword_stats[[#This Row],[Searches: Apr 2016]:[Searches: Mar 2017]])</f>
        <v>46.666666666666664</v>
      </c>
      <c r="BK551" s="9">
        <f>AVERAGE(keyword_stats[[#This Row],[Searches: Apr 2017]:[Searches: Mar 2018]])</f>
        <v>52.5</v>
      </c>
      <c r="BL551" s="9">
        <f>AVERAGE(keyword_stats[[#This Row],[Searches: Apr 2018]:[Searches: Mar 2019]])</f>
        <v>59.166666666666664</v>
      </c>
      <c r="BM551" s="9">
        <f>SUM(keyword_stats[[#This Row],[Searches: Apr 2018]:[Searches: Mar 2019]])</f>
        <v>710</v>
      </c>
      <c r="BN551" s="9">
        <f>keyword_stats[[#This Row],[R1]]-keyword_stats[[#This Row],[R4]]</f>
        <v>17.5</v>
      </c>
      <c r="BO551" s="9" t="str">
        <f>INDEX('keyword-forecasts'!G:K,MATCH(keyword_stats[[#This Row],[Keyword]],'keyword-forecasts'!K:K,0),1)</f>
        <v>Spodenkami</v>
      </c>
    </row>
    <row r="552" spans="1:67" x14ac:dyDescent="0.25">
      <c r="A552" t="s">
        <v>660</v>
      </c>
      <c r="B552" t="s">
        <v>15</v>
      </c>
      <c r="D552" s="8">
        <v>30</v>
      </c>
      <c r="E552" t="s">
        <v>17</v>
      </c>
      <c r="F552">
        <v>100</v>
      </c>
      <c r="G552">
        <v>0.27</v>
      </c>
      <c r="H552">
        <v>1.42</v>
      </c>
      <c r="M552">
        <v>30</v>
      </c>
      <c r="N552">
        <v>30</v>
      </c>
      <c r="O552">
        <v>70</v>
      </c>
      <c r="P552">
        <v>50</v>
      </c>
      <c r="Q552">
        <v>20</v>
      </c>
      <c r="R552">
        <v>10</v>
      </c>
      <c r="S552">
        <v>10</v>
      </c>
      <c r="T552">
        <v>10</v>
      </c>
      <c r="U552">
        <v>10</v>
      </c>
      <c r="V552">
        <v>20</v>
      </c>
      <c r="W552">
        <v>20</v>
      </c>
      <c r="X552">
        <v>30</v>
      </c>
      <c r="Y552">
        <v>20</v>
      </c>
      <c r="Z552">
        <v>50</v>
      </c>
      <c r="AA552">
        <v>90</v>
      </c>
      <c r="AB552">
        <v>70</v>
      </c>
      <c r="AC552">
        <v>30</v>
      </c>
      <c r="AD552">
        <v>10</v>
      </c>
      <c r="AE552">
        <v>10</v>
      </c>
      <c r="AF552">
        <v>10</v>
      </c>
      <c r="AG552">
        <v>10</v>
      </c>
      <c r="AH552">
        <v>10</v>
      </c>
      <c r="AI552">
        <v>40</v>
      </c>
      <c r="AJ552">
        <v>20</v>
      </c>
      <c r="AK552">
        <v>30</v>
      </c>
      <c r="AL552">
        <v>70</v>
      </c>
      <c r="AM552">
        <v>110</v>
      </c>
      <c r="AN552">
        <v>110</v>
      </c>
      <c r="AO552">
        <v>30</v>
      </c>
      <c r="AP552">
        <v>10</v>
      </c>
      <c r="AQ552">
        <v>10</v>
      </c>
      <c r="AR552">
        <v>10</v>
      </c>
      <c r="AS552">
        <v>10</v>
      </c>
      <c r="AT552">
        <v>20</v>
      </c>
      <c r="AU552">
        <v>20</v>
      </c>
      <c r="AV552">
        <v>20</v>
      </c>
      <c r="AW552">
        <v>20</v>
      </c>
      <c r="AX552">
        <v>50</v>
      </c>
      <c r="AY552">
        <v>110</v>
      </c>
      <c r="AZ552">
        <v>110</v>
      </c>
      <c r="BA552">
        <v>40</v>
      </c>
      <c r="BB552">
        <v>10</v>
      </c>
      <c r="BC552">
        <v>10</v>
      </c>
      <c r="BD552">
        <v>10</v>
      </c>
      <c r="BE552">
        <v>10</v>
      </c>
      <c r="BF552">
        <v>10</v>
      </c>
      <c r="BG552">
        <v>20</v>
      </c>
      <c r="BH552">
        <v>10</v>
      </c>
      <c r="BI552" s="9">
        <f>AVERAGE(keyword_stats[[#This Row],[Searches: Apr 2015]:[Searches: Mar 2016]])</f>
        <v>25.833333333333332</v>
      </c>
      <c r="BJ552" s="9">
        <f>AVERAGE(keyword_stats[[#This Row],[Searches: Apr 2016]:[Searches: Mar 2017]])</f>
        <v>30.833333333333332</v>
      </c>
      <c r="BK552" s="9">
        <f>AVERAGE(keyword_stats[[#This Row],[Searches: Apr 2017]:[Searches: Mar 2018]])</f>
        <v>37.5</v>
      </c>
      <c r="BL552" s="9">
        <f>AVERAGE(keyword_stats[[#This Row],[Searches: Apr 2018]:[Searches: Mar 2019]])</f>
        <v>34.166666666666664</v>
      </c>
      <c r="BM552" s="9">
        <f>SUM(keyword_stats[[#This Row],[Searches: Apr 2018]:[Searches: Mar 2019]])</f>
        <v>410</v>
      </c>
      <c r="BN552" s="9">
        <f>keyword_stats[[#This Row],[R1]]-keyword_stats[[#This Row],[R4]]</f>
        <v>8.3333333333333321</v>
      </c>
      <c r="BO552" s="9" t="str">
        <f>INDEX('keyword-forecasts'!G:K,MATCH(keyword_stats[[#This Row],[Keyword]],'keyword-forecasts'!K:K,0),1)</f>
        <v>Kostiumy Kąpielowe</v>
      </c>
    </row>
    <row r="553" spans="1:67" x14ac:dyDescent="0.25">
      <c r="A553" t="s">
        <v>661</v>
      </c>
      <c r="B553" t="s">
        <v>15</v>
      </c>
      <c r="D553" s="8">
        <v>10</v>
      </c>
      <c r="E553" t="s">
        <v>17</v>
      </c>
      <c r="F553">
        <v>71</v>
      </c>
      <c r="M553">
        <v>0</v>
      </c>
      <c r="N553">
        <v>10</v>
      </c>
      <c r="O553">
        <v>10</v>
      </c>
      <c r="P553">
        <v>10</v>
      </c>
      <c r="Q553">
        <v>0</v>
      </c>
      <c r="R553">
        <v>10</v>
      </c>
      <c r="S553">
        <v>0</v>
      </c>
      <c r="T553">
        <v>10</v>
      </c>
      <c r="U553">
        <v>0</v>
      </c>
      <c r="V553">
        <v>0</v>
      </c>
      <c r="W553">
        <v>0</v>
      </c>
      <c r="X553">
        <v>10</v>
      </c>
      <c r="Y553">
        <v>0</v>
      </c>
      <c r="Z553">
        <v>10</v>
      </c>
      <c r="AA553">
        <v>10</v>
      </c>
      <c r="AB553">
        <v>10</v>
      </c>
      <c r="AC553">
        <v>10</v>
      </c>
      <c r="AD553">
        <v>0</v>
      </c>
      <c r="AE553">
        <v>0</v>
      </c>
      <c r="AF553">
        <v>0</v>
      </c>
      <c r="AG553">
        <v>10</v>
      </c>
      <c r="AH553">
        <v>10</v>
      </c>
      <c r="AI553">
        <v>0</v>
      </c>
      <c r="AJ553">
        <v>10</v>
      </c>
      <c r="AK553">
        <v>0</v>
      </c>
      <c r="AL553">
        <v>10</v>
      </c>
      <c r="AM553">
        <v>10</v>
      </c>
      <c r="AN553">
        <v>10</v>
      </c>
      <c r="AO553">
        <v>10</v>
      </c>
      <c r="AP553">
        <v>0</v>
      </c>
      <c r="AQ553">
        <v>0</v>
      </c>
      <c r="AR553">
        <v>10</v>
      </c>
      <c r="AS553">
        <v>0</v>
      </c>
      <c r="AT553">
        <v>10</v>
      </c>
      <c r="AU553">
        <v>0</v>
      </c>
      <c r="AV553">
        <v>0</v>
      </c>
      <c r="AW553">
        <v>0</v>
      </c>
      <c r="AX553">
        <v>0</v>
      </c>
      <c r="AY553">
        <v>10</v>
      </c>
      <c r="AZ553">
        <v>10</v>
      </c>
      <c r="BA553">
        <v>10</v>
      </c>
      <c r="BB553">
        <v>0</v>
      </c>
      <c r="BC553">
        <v>0</v>
      </c>
      <c r="BD553">
        <v>0</v>
      </c>
      <c r="BE553">
        <v>0</v>
      </c>
      <c r="BF553">
        <v>10</v>
      </c>
      <c r="BG553">
        <v>10</v>
      </c>
      <c r="BH553">
        <v>10</v>
      </c>
      <c r="BI553" s="9">
        <f>AVERAGE(keyword_stats[[#This Row],[Searches: Apr 2015]:[Searches: Mar 2016]])</f>
        <v>5</v>
      </c>
      <c r="BJ553" s="9">
        <f>AVERAGE(keyword_stats[[#This Row],[Searches: Apr 2016]:[Searches: Mar 2017]])</f>
        <v>5.833333333333333</v>
      </c>
      <c r="BK553" s="9">
        <f>AVERAGE(keyword_stats[[#This Row],[Searches: Apr 2017]:[Searches: Mar 2018]])</f>
        <v>5</v>
      </c>
      <c r="BL553" s="9">
        <f>AVERAGE(keyword_stats[[#This Row],[Searches: Apr 2018]:[Searches: Mar 2019]])</f>
        <v>5</v>
      </c>
      <c r="BM553" s="9">
        <f>SUM(keyword_stats[[#This Row],[Searches: Apr 2018]:[Searches: Mar 2019]])</f>
        <v>60</v>
      </c>
      <c r="BN553" s="9">
        <f>keyword_stats[[#This Row],[R1]]-keyword_stats[[#This Row],[R4]]</f>
        <v>0</v>
      </c>
      <c r="BO553" s="9" t="str">
        <f>INDEX('keyword-forecasts'!G:K,MATCH(keyword_stats[[#This Row],[Keyword]],'keyword-forecasts'!K:K,0),1)</f>
        <v>Kostiumy Kąpielowe</v>
      </c>
    </row>
    <row r="554" spans="1:67" x14ac:dyDescent="0.25">
      <c r="A554" t="s">
        <v>663</v>
      </c>
      <c r="B554" t="s">
        <v>15</v>
      </c>
      <c r="D554" s="8">
        <v>90</v>
      </c>
      <c r="E554" t="s">
        <v>17</v>
      </c>
      <c r="F554">
        <v>100</v>
      </c>
      <c r="G554">
        <v>0.43</v>
      </c>
      <c r="H554">
        <v>1.34</v>
      </c>
      <c r="M554">
        <v>70</v>
      </c>
      <c r="N554">
        <v>140</v>
      </c>
      <c r="O554">
        <v>260</v>
      </c>
      <c r="P554">
        <v>210</v>
      </c>
      <c r="Q554">
        <v>110</v>
      </c>
      <c r="R554">
        <v>30</v>
      </c>
      <c r="S554">
        <v>20</v>
      </c>
      <c r="T554">
        <v>20</v>
      </c>
      <c r="U554">
        <v>10</v>
      </c>
      <c r="V554">
        <v>20</v>
      </c>
      <c r="W554">
        <v>30</v>
      </c>
      <c r="X554">
        <v>40</v>
      </c>
      <c r="Y554">
        <v>90</v>
      </c>
      <c r="Z554">
        <v>140</v>
      </c>
      <c r="AA554">
        <v>210</v>
      </c>
      <c r="AB554">
        <v>210</v>
      </c>
      <c r="AC554">
        <v>110</v>
      </c>
      <c r="AD554">
        <v>20</v>
      </c>
      <c r="AE554">
        <v>20</v>
      </c>
      <c r="AF554">
        <v>20</v>
      </c>
      <c r="AG554">
        <v>20</v>
      </c>
      <c r="AH554">
        <v>40</v>
      </c>
      <c r="AI554">
        <v>40</v>
      </c>
      <c r="AJ554">
        <v>70</v>
      </c>
      <c r="AK554">
        <v>90</v>
      </c>
      <c r="AL554">
        <v>170</v>
      </c>
      <c r="AM554">
        <v>210</v>
      </c>
      <c r="AN554">
        <v>260</v>
      </c>
      <c r="AO554">
        <v>110</v>
      </c>
      <c r="AP554">
        <v>30</v>
      </c>
      <c r="AQ554">
        <v>20</v>
      </c>
      <c r="AR554">
        <v>30</v>
      </c>
      <c r="AS554">
        <v>20</v>
      </c>
      <c r="AT554">
        <v>30</v>
      </c>
      <c r="AU554">
        <v>70</v>
      </c>
      <c r="AV554">
        <v>90</v>
      </c>
      <c r="AW554">
        <v>70</v>
      </c>
      <c r="AX554">
        <v>140</v>
      </c>
      <c r="AY554">
        <v>210</v>
      </c>
      <c r="AZ554">
        <v>210</v>
      </c>
      <c r="BA554">
        <v>140</v>
      </c>
      <c r="BB554">
        <v>40</v>
      </c>
      <c r="BC554">
        <v>40</v>
      </c>
      <c r="BD554">
        <v>40</v>
      </c>
      <c r="BE554">
        <v>40</v>
      </c>
      <c r="BF554">
        <v>50</v>
      </c>
      <c r="BG554">
        <v>70</v>
      </c>
      <c r="BH554">
        <v>50</v>
      </c>
      <c r="BI554" s="9">
        <f>AVERAGE(keyword_stats[[#This Row],[Searches: Apr 2015]:[Searches: Mar 2016]])</f>
        <v>80</v>
      </c>
      <c r="BJ554" s="9">
        <f>AVERAGE(keyword_stats[[#This Row],[Searches: Apr 2016]:[Searches: Mar 2017]])</f>
        <v>82.5</v>
      </c>
      <c r="BK554" s="9">
        <f>AVERAGE(keyword_stats[[#This Row],[Searches: Apr 2017]:[Searches: Mar 2018]])</f>
        <v>94.166666666666671</v>
      </c>
      <c r="BL554" s="9">
        <f>AVERAGE(keyword_stats[[#This Row],[Searches: Apr 2018]:[Searches: Mar 2019]])</f>
        <v>91.666666666666671</v>
      </c>
      <c r="BM554" s="9">
        <f>SUM(keyword_stats[[#This Row],[Searches: Apr 2018]:[Searches: Mar 2019]])</f>
        <v>1100</v>
      </c>
      <c r="BN554" s="9">
        <f>keyword_stats[[#This Row],[R1]]-keyword_stats[[#This Row],[R4]]</f>
        <v>11.666666666666671</v>
      </c>
      <c r="BO554" s="9" t="str">
        <f>INDEX('keyword-forecasts'!G:K,MATCH(keyword_stats[[#This Row],[Keyword]],'keyword-forecasts'!K:K,0),1)</f>
        <v>Marko Kostiumy</v>
      </c>
    </row>
    <row r="555" spans="1:67" x14ac:dyDescent="0.25">
      <c r="A555" t="s">
        <v>664</v>
      </c>
      <c r="B555" t="s">
        <v>15</v>
      </c>
      <c r="D555" s="8">
        <v>10</v>
      </c>
      <c r="M555">
        <v>10</v>
      </c>
      <c r="N555">
        <v>10</v>
      </c>
      <c r="O555">
        <v>20</v>
      </c>
      <c r="P555">
        <v>20</v>
      </c>
      <c r="Q555">
        <v>10</v>
      </c>
      <c r="R555">
        <v>10</v>
      </c>
      <c r="S555">
        <v>0</v>
      </c>
      <c r="T555">
        <v>10</v>
      </c>
      <c r="U555">
        <v>0</v>
      </c>
      <c r="V555">
        <v>0</v>
      </c>
      <c r="W555">
        <v>0</v>
      </c>
      <c r="X555">
        <v>10</v>
      </c>
      <c r="Y555">
        <v>10</v>
      </c>
      <c r="Z555">
        <v>10</v>
      </c>
      <c r="AA555">
        <v>10</v>
      </c>
      <c r="AB555">
        <v>10</v>
      </c>
      <c r="AC555">
        <v>10</v>
      </c>
      <c r="AD555">
        <v>10</v>
      </c>
      <c r="AE555">
        <v>0</v>
      </c>
      <c r="AF555">
        <v>10</v>
      </c>
      <c r="AG555">
        <v>0</v>
      </c>
      <c r="AH555">
        <v>10</v>
      </c>
      <c r="AI555">
        <v>10</v>
      </c>
      <c r="AJ555">
        <v>10</v>
      </c>
      <c r="AK555">
        <v>10</v>
      </c>
      <c r="AL555">
        <v>10</v>
      </c>
      <c r="AM555">
        <v>10</v>
      </c>
      <c r="AN555">
        <v>10</v>
      </c>
      <c r="AO555">
        <v>10</v>
      </c>
      <c r="AP555">
        <v>0</v>
      </c>
      <c r="AQ555">
        <v>0</v>
      </c>
      <c r="AR555">
        <v>10</v>
      </c>
      <c r="AS555">
        <v>0</v>
      </c>
      <c r="AT555">
        <v>10</v>
      </c>
      <c r="AU555">
        <v>10</v>
      </c>
      <c r="AV555">
        <v>10</v>
      </c>
      <c r="AW555">
        <v>10</v>
      </c>
      <c r="AX555">
        <v>10</v>
      </c>
      <c r="AY555">
        <v>10</v>
      </c>
      <c r="AZ555">
        <v>10</v>
      </c>
      <c r="BA555">
        <v>10</v>
      </c>
      <c r="BB555">
        <v>0</v>
      </c>
      <c r="BC555">
        <v>0</v>
      </c>
      <c r="BD555">
        <v>0</v>
      </c>
      <c r="BE555">
        <v>0</v>
      </c>
      <c r="BF555">
        <v>10</v>
      </c>
      <c r="BG555">
        <v>10</v>
      </c>
      <c r="BH555">
        <v>0</v>
      </c>
      <c r="BI555" s="9">
        <f>AVERAGE(keyword_stats[[#This Row],[Searches: Apr 2015]:[Searches: Mar 2016]])</f>
        <v>8.3333333333333339</v>
      </c>
      <c r="BJ555" s="9">
        <f>AVERAGE(keyword_stats[[#This Row],[Searches: Apr 2016]:[Searches: Mar 2017]])</f>
        <v>8.3333333333333339</v>
      </c>
      <c r="BK555" s="9">
        <f>AVERAGE(keyword_stats[[#This Row],[Searches: Apr 2017]:[Searches: Mar 2018]])</f>
        <v>7.5</v>
      </c>
      <c r="BL555" s="9">
        <f>AVERAGE(keyword_stats[[#This Row],[Searches: Apr 2018]:[Searches: Mar 2019]])</f>
        <v>5.833333333333333</v>
      </c>
      <c r="BM555" s="9">
        <f>SUM(keyword_stats[[#This Row],[Searches: Apr 2018]:[Searches: Mar 2019]])</f>
        <v>70</v>
      </c>
      <c r="BN555" s="9">
        <f>keyword_stats[[#This Row],[R1]]-keyword_stats[[#This Row],[R4]]</f>
        <v>-2.5000000000000009</v>
      </c>
      <c r="BO555" s="9" t="str">
        <f>INDEX('keyword-forecasts'!G:K,MATCH(keyword_stats[[#This Row],[Keyword]],'keyword-forecasts'!K:K,0),1)</f>
        <v>Marko Kostiumy</v>
      </c>
    </row>
    <row r="556" spans="1:67" x14ac:dyDescent="0.25">
      <c r="A556" t="s">
        <v>665</v>
      </c>
      <c r="B556" t="s">
        <v>15</v>
      </c>
      <c r="D556" s="8">
        <v>140</v>
      </c>
      <c r="E556" t="s">
        <v>17</v>
      </c>
      <c r="F556">
        <v>100</v>
      </c>
      <c r="G556">
        <v>0.39</v>
      </c>
      <c r="H556">
        <v>1.4</v>
      </c>
      <c r="M556">
        <v>110</v>
      </c>
      <c r="N556">
        <v>170</v>
      </c>
      <c r="O556">
        <v>210</v>
      </c>
      <c r="P556">
        <v>210</v>
      </c>
      <c r="Q556">
        <v>110</v>
      </c>
      <c r="R556">
        <v>50</v>
      </c>
      <c r="S556">
        <v>50</v>
      </c>
      <c r="T556">
        <v>90</v>
      </c>
      <c r="U556">
        <v>70</v>
      </c>
      <c r="V556">
        <v>110</v>
      </c>
      <c r="W556">
        <v>140</v>
      </c>
      <c r="X556">
        <v>170</v>
      </c>
      <c r="Y556">
        <v>210</v>
      </c>
      <c r="Z556">
        <v>320</v>
      </c>
      <c r="AA556">
        <v>320</v>
      </c>
      <c r="AB556">
        <v>210</v>
      </c>
      <c r="AC556">
        <v>210</v>
      </c>
      <c r="AD556">
        <v>320</v>
      </c>
      <c r="AE556">
        <v>320</v>
      </c>
      <c r="AF556">
        <v>260</v>
      </c>
      <c r="AG556">
        <v>320</v>
      </c>
      <c r="AH556">
        <v>390</v>
      </c>
      <c r="AI556">
        <v>320</v>
      </c>
      <c r="AJ556">
        <v>390</v>
      </c>
      <c r="AK556">
        <v>320</v>
      </c>
      <c r="AL556">
        <v>210</v>
      </c>
      <c r="AM556">
        <v>260</v>
      </c>
      <c r="AN556">
        <v>210</v>
      </c>
      <c r="AO556">
        <v>140</v>
      </c>
      <c r="AP556">
        <v>40</v>
      </c>
      <c r="AQ556">
        <v>40</v>
      </c>
      <c r="AR556">
        <v>20</v>
      </c>
      <c r="AS556">
        <v>20</v>
      </c>
      <c r="AT556">
        <v>90</v>
      </c>
      <c r="AU556">
        <v>70</v>
      </c>
      <c r="AV556">
        <v>90</v>
      </c>
      <c r="AW556">
        <v>110</v>
      </c>
      <c r="AX556">
        <v>210</v>
      </c>
      <c r="AY556">
        <v>260</v>
      </c>
      <c r="AZ556">
        <v>170</v>
      </c>
      <c r="BA556">
        <v>170</v>
      </c>
      <c r="BB556">
        <v>30</v>
      </c>
      <c r="BC556">
        <v>50</v>
      </c>
      <c r="BD556">
        <v>50</v>
      </c>
      <c r="BE556">
        <v>70</v>
      </c>
      <c r="BF556">
        <v>140</v>
      </c>
      <c r="BG556">
        <v>170</v>
      </c>
      <c r="BH556">
        <v>90</v>
      </c>
      <c r="BI556" s="9">
        <f>AVERAGE(keyword_stats[[#This Row],[Searches: Apr 2015]:[Searches: Mar 2016]])</f>
        <v>124.16666666666667</v>
      </c>
      <c r="BJ556" s="9">
        <f>AVERAGE(keyword_stats[[#This Row],[Searches: Apr 2016]:[Searches: Mar 2017]])</f>
        <v>299.16666666666669</v>
      </c>
      <c r="BK556" s="9">
        <f>AVERAGE(keyword_stats[[#This Row],[Searches: Apr 2017]:[Searches: Mar 2018]])</f>
        <v>125.83333333333333</v>
      </c>
      <c r="BL556" s="9">
        <f>AVERAGE(keyword_stats[[#This Row],[Searches: Apr 2018]:[Searches: Mar 2019]])</f>
        <v>126.66666666666667</v>
      </c>
      <c r="BM556" s="9">
        <f>SUM(keyword_stats[[#This Row],[Searches: Apr 2018]:[Searches: Mar 2019]])</f>
        <v>1520</v>
      </c>
      <c r="BN556" s="9">
        <f>keyword_stats[[#This Row],[R1]]-keyword_stats[[#This Row],[R4]]</f>
        <v>2.5</v>
      </c>
      <c r="BO556" s="9" t="str">
        <f>INDEX('keyword-forecasts'!G:K,MATCH(keyword_stats[[#This Row],[Keyword]],'keyword-forecasts'!K:K,0),1)</f>
        <v>Kostiumy Plażowe</v>
      </c>
    </row>
    <row r="557" spans="1:67" x14ac:dyDescent="0.25">
      <c r="A557" t="s">
        <v>666</v>
      </c>
      <c r="B557" t="s">
        <v>15</v>
      </c>
      <c r="D557" s="8">
        <v>10</v>
      </c>
      <c r="E557" t="s">
        <v>18</v>
      </c>
      <c r="F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10</v>
      </c>
      <c r="V557">
        <v>0</v>
      </c>
      <c r="W557">
        <v>0</v>
      </c>
      <c r="X557">
        <v>0</v>
      </c>
      <c r="Y557">
        <v>30</v>
      </c>
      <c r="Z557">
        <v>50</v>
      </c>
      <c r="AA557">
        <v>90</v>
      </c>
      <c r="AB557">
        <v>70</v>
      </c>
      <c r="AC557">
        <v>10</v>
      </c>
      <c r="AD557">
        <v>10</v>
      </c>
      <c r="AE557">
        <v>10</v>
      </c>
      <c r="AF557">
        <v>10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10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10</v>
      </c>
      <c r="BB557">
        <v>0</v>
      </c>
      <c r="BC557">
        <v>0</v>
      </c>
      <c r="BD557">
        <v>0</v>
      </c>
      <c r="BE557">
        <v>10</v>
      </c>
      <c r="BF557">
        <v>0</v>
      </c>
      <c r="BG557">
        <v>10</v>
      </c>
      <c r="BH557">
        <v>10</v>
      </c>
      <c r="BI557" s="9">
        <f>AVERAGE(keyword_stats[[#This Row],[Searches: Apr 2015]:[Searches: Mar 2016]])</f>
        <v>0.83333333333333337</v>
      </c>
      <c r="BJ557" s="9">
        <f>AVERAGE(keyword_stats[[#This Row],[Searches: Apr 2016]:[Searches: Mar 2017]])</f>
        <v>23.333333333333332</v>
      </c>
      <c r="BK557" s="9">
        <f>AVERAGE(keyword_stats[[#This Row],[Searches: Apr 2017]:[Searches: Mar 2018]])</f>
        <v>0.83333333333333337</v>
      </c>
      <c r="BL557" s="9">
        <f>AVERAGE(keyword_stats[[#This Row],[Searches: Apr 2018]:[Searches: Mar 2019]])</f>
        <v>3.3333333333333335</v>
      </c>
      <c r="BM557" s="9">
        <f>SUM(keyword_stats[[#This Row],[Searches: Apr 2018]:[Searches: Mar 2019]])</f>
        <v>40</v>
      </c>
      <c r="BN557" s="9">
        <f>keyword_stats[[#This Row],[R1]]-keyword_stats[[#This Row],[R4]]</f>
        <v>2.5</v>
      </c>
      <c r="BO557" s="9" t="str">
        <f>INDEX('keyword-forecasts'!G:K,MATCH(keyword_stats[[#This Row],[Keyword]],'keyword-forecasts'!K:K,0),1)</f>
        <v>Kostiumy Plażowe</v>
      </c>
    </row>
    <row r="558" spans="1:67" x14ac:dyDescent="0.25">
      <c r="A558" t="s">
        <v>667</v>
      </c>
      <c r="B558" t="s">
        <v>15</v>
      </c>
      <c r="D558" s="8">
        <v>30</v>
      </c>
      <c r="E558" t="s">
        <v>17</v>
      </c>
      <c r="F558">
        <v>100</v>
      </c>
      <c r="G558">
        <v>0.31</v>
      </c>
      <c r="H558">
        <v>2.23</v>
      </c>
      <c r="M558">
        <v>30</v>
      </c>
      <c r="N558">
        <v>70</v>
      </c>
      <c r="O558">
        <v>50</v>
      </c>
      <c r="P558">
        <v>20</v>
      </c>
      <c r="Q558">
        <v>40</v>
      </c>
      <c r="R558">
        <v>10</v>
      </c>
      <c r="S558">
        <v>10</v>
      </c>
      <c r="T558">
        <v>10</v>
      </c>
      <c r="U558">
        <v>10</v>
      </c>
      <c r="V558">
        <v>20</v>
      </c>
      <c r="W558">
        <v>30</v>
      </c>
      <c r="X558">
        <v>40</v>
      </c>
      <c r="Y558">
        <v>40</v>
      </c>
      <c r="Z558">
        <v>40</v>
      </c>
      <c r="AA558">
        <v>70</v>
      </c>
      <c r="AB558">
        <v>90</v>
      </c>
      <c r="AC558">
        <v>30</v>
      </c>
      <c r="AD558">
        <v>10</v>
      </c>
      <c r="AE558">
        <v>20</v>
      </c>
      <c r="AF558">
        <v>10</v>
      </c>
      <c r="AG558">
        <v>10</v>
      </c>
      <c r="AH558">
        <v>40</v>
      </c>
      <c r="AI558">
        <v>20</v>
      </c>
      <c r="AJ558">
        <v>20</v>
      </c>
      <c r="AK558">
        <v>30</v>
      </c>
      <c r="AL558">
        <v>70</v>
      </c>
      <c r="AM558">
        <v>70</v>
      </c>
      <c r="AN558">
        <v>50</v>
      </c>
      <c r="AO558">
        <v>30</v>
      </c>
      <c r="AP558">
        <v>10</v>
      </c>
      <c r="AQ558">
        <v>10</v>
      </c>
      <c r="AR558">
        <v>10</v>
      </c>
      <c r="AS558">
        <v>10</v>
      </c>
      <c r="AT558">
        <v>30</v>
      </c>
      <c r="AU558">
        <v>40</v>
      </c>
      <c r="AV558">
        <v>30</v>
      </c>
      <c r="AW558">
        <v>40</v>
      </c>
      <c r="AX558">
        <v>40</v>
      </c>
      <c r="AY558">
        <v>50</v>
      </c>
      <c r="AZ558">
        <v>50</v>
      </c>
      <c r="BA558">
        <v>50</v>
      </c>
      <c r="BB558">
        <v>10</v>
      </c>
      <c r="BC558">
        <v>20</v>
      </c>
      <c r="BD558">
        <v>30</v>
      </c>
      <c r="BE558">
        <v>30</v>
      </c>
      <c r="BF558">
        <v>50</v>
      </c>
      <c r="BG558">
        <v>30</v>
      </c>
      <c r="BH558">
        <v>20</v>
      </c>
      <c r="BI558" s="9">
        <f>AVERAGE(keyword_stats[[#This Row],[Searches: Apr 2015]:[Searches: Mar 2016]])</f>
        <v>28.333333333333332</v>
      </c>
      <c r="BJ558" s="9">
        <f>AVERAGE(keyword_stats[[#This Row],[Searches: Apr 2016]:[Searches: Mar 2017]])</f>
        <v>33.333333333333336</v>
      </c>
      <c r="BK558" s="9">
        <f>AVERAGE(keyword_stats[[#This Row],[Searches: Apr 2017]:[Searches: Mar 2018]])</f>
        <v>32.5</v>
      </c>
      <c r="BL558" s="9">
        <f>AVERAGE(keyword_stats[[#This Row],[Searches: Apr 2018]:[Searches: Mar 2019]])</f>
        <v>35</v>
      </c>
      <c r="BM558" s="9">
        <f>SUM(keyword_stats[[#This Row],[Searches: Apr 2018]:[Searches: Mar 2019]])</f>
        <v>420</v>
      </c>
      <c r="BN558" s="9">
        <f>keyword_stats[[#This Row],[R1]]-keyword_stats[[#This Row],[R4]]</f>
        <v>6.6666666666666679</v>
      </c>
      <c r="BO558" s="9" t="str">
        <f>INDEX('keyword-forecasts'!G:K,MATCH(keyword_stats[[#This Row],[Keyword]],'keyword-forecasts'!K:K,0),1)</f>
        <v>Kostiumy Plażowe</v>
      </c>
    </row>
    <row r="559" spans="1:67" x14ac:dyDescent="0.25">
      <c r="A559" t="s">
        <v>668</v>
      </c>
      <c r="B559" t="s">
        <v>15</v>
      </c>
      <c r="D559" s="8">
        <v>50</v>
      </c>
      <c r="E559" t="s">
        <v>17</v>
      </c>
      <c r="F559">
        <v>100</v>
      </c>
      <c r="G559">
        <v>0.51</v>
      </c>
      <c r="H559">
        <v>1.5</v>
      </c>
      <c r="M559">
        <v>50</v>
      </c>
      <c r="N559">
        <v>70</v>
      </c>
      <c r="O559">
        <v>90</v>
      </c>
      <c r="P559">
        <v>70</v>
      </c>
      <c r="Q559">
        <v>30</v>
      </c>
      <c r="R559">
        <v>10</v>
      </c>
      <c r="S559">
        <v>10</v>
      </c>
      <c r="T559">
        <v>10</v>
      </c>
      <c r="U559">
        <v>10</v>
      </c>
      <c r="V559">
        <v>10</v>
      </c>
      <c r="W559">
        <v>40</v>
      </c>
      <c r="X559">
        <v>20</v>
      </c>
      <c r="Y559">
        <v>40</v>
      </c>
      <c r="Z559">
        <v>90</v>
      </c>
      <c r="AA559">
        <v>90</v>
      </c>
      <c r="AB559">
        <v>70</v>
      </c>
      <c r="AC559">
        <v>10</v>
      </c>
      <c r="AD559">
        <v>20</v>
      </c>
      <c r="AE559">
        <v>40</v>
      </c>
      <c r="AF559">
        <v>40</v>
      </c>
      <c r="AG559">
        <v>40</v>
      </c>
      <c r="AH559">
        <v>50</v>
      </c>
      <c r="AI559">
        <v>90</v>
      </c>
      <c r="AJ559">
        <v>90</v>
      </c>
      <c r="AK559">
        <v>110</v>
      </c>
      <c r="AL559">
        <v>140</v>
      </c>
      <c r="AM559">
        <v>170</v>
      </c>
      <c r="AN559">
        <v>140</v>
      </c>
      <c r="AO559">
        <v>40</v>
      </c>
      <c r="AP559">
        <v>10</v>
      </c>
      <c r="AQ559">
        <v>10</v>
      </c>
      <c r="AR559">
        <v>10</v>
      </c>
      <c r="AS559">
        <v>10</v>
      </c>
      <c r="AT559">
        <v>10</v>
      </c>
      <c r="AU559">
        <v>20</v>
      </c>
      <c r="AV559">
        <v>50</v>
      </c>
      <c r="AW559">
        <v>50</v>
      </c>
      <c r="AX559">
        <v>70</v>
      </c>
      <c r="AY559">
        <v>70</v>
      </c>
      <c r="AZ559">
        <v>110</v>
      </c>
      <c r="BA559">
        <v>30</v>
      </c>
      <c r="BB559">
        <v>10</v>
      </c>
      <c r="BC559">
        <v>20</v>
      </c>
      <c r="BD559">
        <v>30</v>
      </c>
      <c r="BE559">
        <v>30</v>
      </c>
      <c r="BF559">
        <v>40</v>
      </c>
      <c r="BG559">
        <v>50</v>
      </c>
      <c r="BH559">
        <v>70</v>
      </c>
      <c r="BI559" s="9">
        <f>AVERAGE(keyword_stats[[#This Row],[Searches: Apr 2015]:[Searches: Mar 2016]])</f>
        <v>35</v>
      </c>
      <c r="BJ559" s="9">
        <f>AVERAGE(keyword_stats[[#This Row],[Searches: Apr 2016]:[Searches: Mar 2017]])</f>
        <v>55.833333333333336</v>
      </c>
      <c r="BK559" s="9">
        <f>AVERAGE(keyword_stats[[#This Row],[Searches: Apr 2017]:[Searches: Mar 2018]])</f>
        <v>60</v>
      </c>
      <c r="BL559" s="9">
        <f>AVERAGE(keyword_stats[[#This Row],[Searches: Apr 2018]:[Searches: Mar 2019]])</f>
        <v>48.333333333333336</v>
      </c>
      <c r="BM559" s="9">
        <f>SUM(keyword_stats[[#This Row],[Searches: Apr 2018]:[Searches: Mar 2019]])</f>
        <v>580</v>
      </c>
      <c r="BN559" s="9">
        <f>keyword_stats[[#This Row],[R1]]-keyword_stats[[#This Row],[R4]]</f>
        <v>13.333333333333336</v>
      </c>
      <c r="BO559" s="9" t="str">
        <f>INDEX('keyword-forecasts'!G:K,MATCH(keyword_stats[[#This Row],[Keyword]],'keyword-forecasts'!K:K,0),1)</f>
        <v>Kostiumy Plażowe</v>
      </c>
    </row>
    <row r="560" spans="1:67" x14ac:dyDescent="0.25">
      <c r="A560" t="s">
        <v>669</v>
      </c>
      <c r="B560" t="s">
        <v>15</v>
      </c>
      <c r="D560" s="8">
        <v>170</v>
      </c>
      <c r="E560" t="s">
        <v>17</v>
      </c>
      <c r="F560">
        <v>100</v>
      </c>
      <c r="G560">
        <v>0.23</v>
      </c>
      <c r="H560">
        <v>0.8</v>
      </c>
      <c r="M560">
        <v>110</v>
      </c>
      <c r="N560">
        <v>170</v>
      </c>
      <c r="O560">
        <v>320</v>
      </c>
      <c r="P560">
        <v>390</v>
      </c>
      <c r="Q560">
        <v>170</v>
      </c>
      <c r="R560">
        <v>30</v>
      </c>
      <c r="S560">
        <v>30</v>
      </c>
      <c r="T560">
        <v>10</v>
      </c>
      <c r="U560">
        <v>20</v>
      </c>
      <c r="V560">
        <v>50</v>
      </c>
      <c r="W560">
        <v>50</v>
      </c>
      <c r="X560">
        <v>70</v>
      </c>
      <c r="Y560">
        <v>110</v>
      </c>
      <c r="Z560">
        <v>210</v>
      </c>
      <c r="AA560">
        <v>390</v>
      </c>
      <c r="AB560">
        <v>480</v>
      </c>
      <c r="AC560">
        <v>170</v>
      </c>
      <c r="AD560">
        <v>50</v>
      </c>
      <c r="AE560">
        <v>40</v>
      </c>
      <c r="AF560">
        <v>30</v>
      </c>
      <c r="AG560">
        <v>30</v>
      </c>
      <c r="AH560">
        <v>70</v>
      </c>
      <c r="AI560">
        <v>70</v>
      </c>
      <c r="AJ560">
        <v>90</v>
      </c>
      <c r="AK560">
        <v>140</v>
      </c>
      <c r="AL560">
        <v>260</v>
      </c>
      <c r="AM560">
        <v>480</v>
      </c>
      <c r="AN560">
        <v>390</v>
      </c>
      <c r="AO560">
        <v>210</v>
      </c>
      <c r="AP560">
        <v>40</v>
      </c>
      <c r="AQ560">
        <v>30</v>
      </c>
      <c r="AR560">
        <v>40</v>
      </c>
      <c r="AS560">
        <v>30</v>
      </c>
      <c r="AT560">
        <v>70</v>
      </c>
      <c r="AU560">
        <v>70</v>
      </c>
      <c r="AV560">
        <v>90</v>
      </c>
      <c r="AW560">
        <v>140</v>
      </c>
      <c r="AX560">
        <v>260</v>
      </c>
      <c r="AY560">
        <v>390</v>
      </c>
      <c r="AZ560">
        <v>390</v>
      </c>
      <c r="BA560">
        <v>210</v>
      </c>
      <c r="BB560">
        <v>70</v>
      </c>
      <c r="BC560">
        <v>50</v>
      </c>
      <c r="BD560">
        <v>50</v>
      </c>
      <c r="BE560">
        <v>70</v>
      </c>
      <c r="BF560">
        <v>90</v>
      </c>
      <c r="BG560">
        <v>90</v>
      </c>
      <c r="BH560">
        <v>110</v>
      </c>
      <c r="BI560" s="9">
        <f>AVERAGE(keyword_stats[[#This Row],[Searches: Apr 2015]:[Searches: Mar 2016]])</f>
        <v>118.33333333333333</v>
      </c>
      <c r="BJ560" s="9">
        <f>AVERAGE(keyword_stats[[#This Row],[Searches: Apr 2016]:[Searches: Mar 2017]])</f>
        <v>145</v>
      </c>
      <c r="BK560" s="9">
        <f>AVERAGE(keyword_stats[[#This Row],[Searches: Apr 2017]:[Searches: Mar 2018]])</f>
        <v>154.16666666666666</v>
      </c>
      <c r="BL560" s="9">
        <f>AVERAGE(keyword_stats[[#This Row],[Searches: Apr 2018]:[Searches: Mar 2019]])</f>
        <v>160</v>
      </c>
      <c r="BM560" s="9">
        <f>SUM(keyword_stats[[#This Row],[Searches: Apr 2018]:[Searches: Mar 2019]])</f>
        <v>1920</v>
      </c>
      <c r="BN560" s="9">
        <f>keyword_stats[[#This Row],[R1]]-keyword_stats[[#This Row],[R4]]</f>
        <v>41.666666666666671</v>
      </c>
      <c r="BO560" s="9" t="str">
        <f>INDEX('keyword-forecasts'!G:K,MATCH(keyword_stats[[#This Row],[Keyword]],'keyword-forecasts'!K:K,0),1)</f>
        <v>Kostiumy</v>
      </c>
    </row>
    <row r="561" spans="1:67" x14ac:dyDescent="0.25">
      <c r="A561" t="s">
        <v>670</v>
      </c>
      <c r="B561" t="s">
        <v>15</v>
      </c>
      <c r="D561" s="8">
        <v>20</v>
      </c>
      <c r="E561" t="s">
        <v>17</v>
      </c>
      <c r="F561">
        <v>70</v>
      </c>
      <c r="G561">
        <v>0.26</v>
      </c>
      <c r="H561">
        <v>0.64</v>
      </c>
      <c r="M561">
        <v>30</v>
      </c>
      <c r="N561">
        <v>40</v>
      </c>
      <c r="O561">
        <v>30</v>
      </c>
      <c r="P561">
        <v>30</v>
      </c>
      <c r="Q561">
        <v>20</v>
      </c>
      <c r="R561">
        <v>20</v>
      </c>
      <c r="S561">
        <v>70</v>
      </c>
      <c r="T561">
        <v>50</v>
      </c>
      <c r="U561">
        <v>70</v>
      </c>
      <c r="V561">
        <v>50</v>
      </c>
      <c r="W561">
        <v>30</v>
      </c>
      <c r="X561">
        <v>30</v>
      </c>
      <c r="Y561">
        <v>40</v>
      </c>
      <c r="Z561">
        <v>30</v>
      </c>
      <c r="AA561">
        <v>20</v>
      </c>
      <c r="AB561">
        <v>10</v>
      </c>
      <c r="AC561">
        <v>20</v>
      </c>
      <c r="AD561">
        <v>40</v>
      </c>
      <c r="AE561">
        <v>70</v>
      </c>
      <c r="AF561">
        <v>50</v>
      </c>
      <c r="AG561">
        <v>90</v>
      </c>
      <c r="AH561">
        <v>40</v>
      </c>
      <c r="AI561">
        <v>30</v>
      </c>
      <c r="AJ561">
        <v>30</v>
      </c>
      <c r="AK561">
        <v>20</v>
      </c>
      <c r="AL561">
        <v>50</v>
      </c>
      <c r="AM561">
        <v>30</v>
      </c>
      <c r="AN561">
        <v>30</v>
      </c>
      <c r="AO561">
        <v>10</v>
      </c>
      <c r="AP561">
        <v>20</v>
      </c>
      <c r="AQ561">
        <v>90</v>
      </c>
      <c r="AR561">
        <v>40</v>
      </c>
      <c r="AS561">
        <v>50</v>
      </c>
      <c r="AT561">
        <v>50</v>
      </c>
      <c r="AU561">
        <v>30</v>
      </c>
      <c r="AV561">
        <v>30</v>
      </c>
      <c r="AW561">
        <v>20</v>
      </c>
      <c r="AX561">
        <v>20</v>
      </c>
      <c r="AY561">
        <v>20</v>
      </c>
      <c r="AZ561">
        <v>10</v>
      </c>
      <c r="BA561">
        <v>10</v>
      </c>
      <c r="BB561">
        <v>20</v>
      </c>
      <c r="BC561">
        <v>40</v>
      </c>
      <c r="BD561">
        <v>30</v>
      </c>
      <c r="BE561">
        <v>30</v>
      </c>
      <c r="BF561">
        <v>40</v>
      </c>
      <c r="BG561">
        <v>20</v>
      </c>
      <c r="BH561">
        <v>10</v>
      </c>
      <c r="BI561" s="9">
        <f>AVERAGE(keyword_stats[[#This Row],[Searches: Apr 2015]:[Searches: Mar 2016]])</f>
        <v>39.166666666666664</v>
      </c>
      <c r="BJ561" s="9">
        <f>AVERAGE(keyword_stats[[#This Row],[Searches: Apr 2016]:[Searches: Mar 2017]])</f>
        <v>39.166666666666664</v>
      </c>
      <c r="BK561" s="9">
        <f>AVERAGE(keyword_stats[[#This Row],[Searches: Apr 2017]:[Searches: Mar 2018]])</f>
        <v>37.5</v>
      </c>
      <c r="BL561" s="9">
        <f>AVERAGE(keyword_stats[[#This Row],[Searches: Apr 2018]:[Searches: Mar 2019]])</f>
        <v>22.5</v>
      </c>
      <c r="BM561" s="9">
        <f>SUM(keyword_stats[[#This Row],[Searches: Apr 2018]:[Searches: Mar 2019]])</f>
        <v>270</v>
      </c>
      <c r="BN561" s="9">
        <f>keyword_stats[[#This Row],[R1]]-keyword_stats[[#This Row],[R4]]</f>
        <v>-16.666666666666664</v>
      </c>
      <c r="BO561" s="9" t="str">
        <f>INDEX('keyword-forecasts'!G:K,MATCH(keyword_stats[[#This Row],[Keyword]],'keyword-forecasts'!K:K,0),1)</f>
        <v>Kostiumy Sklep</v>
      </c>
    </row>
    <row r="562" spans="1:67" x14ac:dyDescent="0.25">
      <c r="A562" t="s">
        <v>671</v>
      </c>
      <c r="B562" t="s">
        <v>15</v>
      </c>
      <c r="D562" s="8">
        <v>10</v>
      </c>
      <c r="E562" t="s">
        <v>17</v>
      </c>
      <c r="F562">
        <v>100</v>
      </c>
      <c r="M562">
        <v>10</v>
      </c>
      <c r="N562">
        <v>10</v>
      </c>
      <c r="O562">
        <v>10</v>
      </c>
      <c r="P562">
        <v>10</v>
      </c>
      <c r="Q562">
        <v>10</v>
      </c>
      <c r="R562">
        <v>10</v>
      </c>
      <c r="S562">
        <v>10</v>
      </c>
      <c r="T562">
        <v>10</v>
      </c>
      <c r="U562">
        <v>10</v>
      </c>
      <c r="V562">
        <v>10</v>
      </c>
      <c r="W562">
        <v>10</v>
      </c>
      <c r="X562">
        <v>10</v>
      </c>
      <c r="Y562">
        <v>10</v>
      </c>
      <c r="Z562">
        <v>10</v>
      </c>
      <c r="AA562">
        <v>10</v>
      </c>
      <c r="AB562">
        <v>10</v>
      </c>
      <c r="AC562">
        <v>10</v>
      </c>
      <c r="AD562">
        <v>10</v>
      </c>
      <c r="AE562">
        <v>10</v>
      </c>
      <c r="AF562">
        <v>10</v>
      </c>
      <c r="AG562">
        <v>10</v>
      </c>
      <c r="AH562">
        <v>10</v>
      </c>
      <c r="AI562">
        <v>10</v>
      </c>
      <c r="AJ562">
        <v>10</v>
      </c>
      <c r="AK562">
        <v>10</v>
      </c>
      <c r="AL562">
        <v>10</v>
      </c>
      <c r="AM562">
        <v>10</v>
      </c>
      <c r="AN562">
        <v>10</v>
      </c>
      <c r="AO562">
        <v>10</v>
      </c>
      <c r="AP562">
        <v>10</v>
      </c>
      <c r="AQ562">
        <v>10</v>
      </c>
      <c r="AR562">
        <v>10</v>
      </c>
      <c r="AS562">
        <v>30</v>
      </c>
      <c r="AT562">
        <v>20</v>
      </c>
      <c r="AU562">
        <v>10</v>
      </c>
      <c r="AV562">
        <v>10</v>
      </c>
      <c r="AW562">
        <v>0</v>
      </c>
      <c r="AX562">
        <v>10</v>
      </c>
      <c r="AY562">
        <v>10</v>
      </c>
      <c r="AZ562">
        <v>10</v>
      </c>
      <c r="BA562">
        <v>10</v>
      </c>
      <c r="BB562">
        <v>10</v>
      </c>
      <c r="BC562">
        <v>20</v>
      </c>
      <c r="BD562">
        <v>10</v>
      </c>
      <c r="BE562">
        <v>10</v>
      </c>
      <c r="BF562">
        <v>10</v>
      </c>
      <c r="BG562">
        <v>10</v>
      </c>
      <c r="BH562">
        <v>10</v>
      </c>
      <c r="BI562" s="9">
        <f>AVERAGE(keyword_stats[[#This Row],[Searches: Apr 2015]:[Searches: Mar 2016]])</f>
        <v>10</v>
      </c>
      <c r="BJ562" s="9">
        <f>AVERAGE(keyword_stats[[#This Row],[Searches: Apr 2016]:[Searches: Mar 2017]])</f>
        <v>10</v>
      </c>
      <c r="BK562" s="9">
        <f>AVERAGE(keyword_stats[[#This Row],[Searches: Apr 2017]:[Searches: Mar 2018]])</f>
        <v>12.5</v>
      </c>
      <c r="BL562" s="9">
        <f>AVERAGE(keyword_stats[[#This Row],[Searches: Apr 2018]:[Searches: Mar 2019]])</f>
        <v>10</v>
      </c>
      <c r="BM562" s="9">
        <f>SUM(keyword_stats[[#This Row],[Searches: Apr 2018]:[Searches: Mar 2019]])</f>
        <v>120</v>
      </c>
      <c r="BN562" s="9">
        <f>keyword_stats[[#This Row],[R1]]-keyword_stats[[#This Row],[R4]]</f>
        <v>0</v>
      </c>
      <c r="BO562" s="9" t="str">
        <f>INDEX('keyword-forecasts'!G:K,MATCH(keyword_stats[[#This Row],[Keyword]],'keyword-forecasts'!K:K,0),1)</f>
        <v>Kostiumy</v>
      </c>
    </row>
    <row r="563" spans="1:67" x14ac:dyDescent="0.25">
      <c r="A563" t="s">
        <v>672</v>
      </c>
      <c r="B563" t="s">
        <v>15</v>
      </c>
      <c r="D563" s="8">
        <v>110</v>
      </c>
      <c r="E563" t="s">
        <v>17</v>
      </c>
      <c r="F563">
        <v>100</v>
      </c>
      <c r="G563">
        <v>0.34</v>
      </c>
      <c r="H563">
        <v>0.93</v>
      </c>
      <c r="M563">
        <v>70</v>
      </c>
      <c r="N563">
        <v>140</v>
      </c>
      <c r="O563">
        <v>210</v>
      </c>
      <c r="P563">
        <v>320</v>
      </c>
      <c r="Q563">
        <v>170</v>
      </c>
      <c r="R563">
        <v>30</v>
      </c>
      <c r="S563">
        <v>10</v>
      </c>
      <c r="T563">
        <v>20</v>
      </c>
      <c r="U563">
        <v>10</v>
      </c>
      <c r="V563">
        <v>50</v>
      </c>
      <c r="W563">
        <v>50</v>
      </c>
      <c r="X563">
        <v>50</v>
      </c>
      <c r="Y563">
        <v>50</v>
      </c>
      <c r="Z563">
        <v>110</v>
      </c>
      <c r="AA563">
        <v>170</v>
      </c>
      <c r="AB563">
        <v>210</v>
      </c>
      <c r="AC563">
        <v>110</v>
      </c>
      <c r="AD563">
        <v>40</v>
      </c>
      <c r="AE563">
        <v>10</v>
      </c>
      <c r="AF563">
        <v>10</v>
      </c>
      <c r="AG563">
        <v>10</v>
      </c>
      <c r="AH563">
        <v>30</v>
      </c>
      <c r="AI563">
        <v>30</v>
      </c>
      <c r="AJ563">
        <v>110</v>
      </c>
      <c r="AK563">
        <v>70</v>
      </c>
      <c r="AL563">
        <v>260</v>
      </c>
      <c r="AM563">
        <v>320</v>
      </c>
      <c r="AN563">
        <v>320</v>
      </c>
      <c r="AO563">
        <v>140</v>
      </c>
      <c r="AP563">
        <v>30</v>
      </c>
      <c r="AQ563">
        <v>10</v>
      </c>
      <c r="AR563">
        <v>20</v>
      </c>
      <c r="AS563">
        <v>20</v>
      </c>
      <c r="AT563">
        <v>50</v>
      </c>
      <c r="AU563">
        <v>50</v>
      </c>
      <c r="AV563">
        <v>30</v>
      </c>
      <c r="AW563">
        <v>90</v>
      </c>
      <c r="AX563">
        <v>140</v>
      </c>
      <c r="AY563">
        <v>320</v>
      </c>
      <c r="AZ563">
        <v>320</v>
      </c>
      <c r="BA563">
        <v>210</v>
      </c>
      <c r="BB563">
        <v>30</v>
      </c>
      <c r="BC563">
        <v>20</v>
      </c>
      <c r="BD563">
        <v>30</v>
      </c>
      <c r="BE563">
        <v>20</v>
      </c>
      <c r="BF563">
        <v>50</v>
      </c>
      <c r="BG563">
        <v>40</v>
      </c>
      <c r="BH563">
        <v>70</v>
      </c>
      <c r="BI563" s="9">
        <f>AVERAGE(keyword_stats[[#This Row],[Searches: Apr 2015]:[Searches: Mar 2016]])</f>
        <v>94.166666666666671</v>
      </c>
      <c r="BJ563" s="9">
        <f>AVERAGE(keyword_stats[[#This Row],[Searches: Apr 2016]:[Searches: Mar 2017]])</f>
        <v>74.166666666666671</v>
      </c>
      <c r="BK563" s="9">
        <f>AVERAGE(keyword_stats[[#This Row],[Searches: Apr 2017]:[Searches: Mar 2018]])</f>
        <v>110</v>
      </c>
      <c r="BL563" s="9">
        <f>AVERAGE(keyword_stats[[#This Row],[Searches: Apr 2018]:[Searches: Mar 2019]])</f>
        <v>111.66666666666667</v>
      </c>
      <c r="BM563" s="9">
        <f>SUM(keyword_stats[[#This Row],[Searches: Apr 2018]:[Searches: Mar 2019]])</f>
        <v>1340</v>
      </c>
      <c r="BN563" s="9">
        <f>keyword_stats[[#This Row],[R1]]-keyword_stats[[#This Row],[R4]]</f>
        <v>17.5</v>
      </c>
      <c r="BO563" s="9" t="str">
        <f>INDEX('keyword-forecasts'!G:K,MATCH(keyword_stats[[#This Row],[Keyword]],'keyword-forecasts'!K:K,0),1)</f>
        <v>Triumph Kostiumy</v>
      </c>
    </row>
    <row r="564" spans="1:67" x14ac:dyDescent="0.25">
      <c r="A564" t="s">
        <v>673</v>
      </c>
      <c r="B564" t="s">
        <v>15</v>
      </c>
      <c r="D564" s="8">
        <v>10</v>
      </c>
      <c r="E564" t="s">
        <v>16</v>
      </c>
      <c r="F564">
        <v>48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10</v>
      </c>
      <c r="AB564">
        <v>20</v>
      </c>
      <c r="AC564">
        <v>10</v>
      </c>
      <c r="AD564">
        <v>10</v>
      </c>
      <c r="AE564">
        <v>10</v>
      </c>
      <c r="AF564">
        <v>10</v>
      </c>
      <c r="AG564">
        <v>10</v>
      </c>
      <c r="AH564">
        <v>10</v>
      </c>
      <c r="AI564">
        <v>10</v>
      </c>
      <c r="AJ564">
        <v>10</v>
      </c>
      <c r="AK564">
        <v>10</v>
      </c>
      <c r="AL564">
        <v>10</v>
      </c>
      <c r="AM564">
        <v>10</v>
      </c>
      <c r="AN564">
        <v>20</v>
      </c>
      <c r="AO564">
        <v>10</v>
      </c>
      <c r="AP564">
        <v>10</v>
      </c>
      <c r="AQ564">
        <v>10</v>
      </c>
      <c r="AR564">
        <v>10</v>
      </c>
      <c r="AS564">
        <v>10</v>
      </c>
      <c r="AT564">
        <v>10</v>
      </c>
      <c r="AU564">
        <v>10</v>
      </c>
      <c r="AV564">
        <v>10</v>
      </c>
      <c r="AW564">
        <v>10</v>
      </c>
      <c r="AX564">
        <v>10</v>
      </c>
      <c r="AY564">
        <v>10</v>
      </c>
      <c r="AZ564">
        <v>10</v>
      </c>
      <c r="BA564">
        <v>10</v>
      </c>
      <c r="BB564">
        <v>10</v>
      </c>
      <c r="BC564">
        <v>10</v>
      </c>
      <c r="BD564">
        <v>10</v>
      </c>
      <c r="BE564">
        <v>10</v>
      </c>
      <c r="BF564">
        <v>20</v>
      </c>
      <c r="BG564">
        <v>10</v>
      </c>
      <c r="BH564">
        <v>10</v>
      </c>
      <c r="BI564" s="9">
        <f>AVERAGE(keyword_stats[[#This Row],[Searches: Apr 2015]:[Searches: Mar 2016]])</f>
        <v>0.83333333333333337</v>
      </c>
      <c r="BJ564" s="9">
        <f>AVERAGE(keyword_stats[[#This Row],[Searches: Apr 2016]:[Searches: Mar 2017]])</f>
        <v>9.1666666666666661</v>
      </c>
      <c r="BK564" s="9">
        <f>AVERAGE(keyword_stats[[#This Row],[Searches: Apr 2017]:[Searches: Mar 2018]])</f>
        <v>10.833333333333334</v>
      </c>
      <c r="BL564" s="9">
        <f>AVERAGE(keyword_stats[[#This Row],[Searches: Apr 2018]:[Searches: Mar 2019]])</f>
        <v>10.833333333333334</v>
      </c>
      <c r="BM564" s="9">
        <f>SUM(keyword_stats[[#This Row],[Searches: Apr 2018]:[Searches: Mar 2019]])</f>
        <v>130</v>
      </c>
      <c r="BN564" s="9">
        <f>keyword_stats[[#This Row],[R1]]-keyword_stats[[#This Row],[R4]]</f>
        <v>10</v>
      </c>
      <c r="BO564" s="9" t="str">
        <f>INDEX('keyword-forecasts'!G:K,MATCH(keyword_stats[[#This Row],[Keyword]],'keyword-forecasts'!K:K,0),1)</f>
        <v>Zalando Kostiumy</v>
      </c>
    </row>
    <row r="565" spans="1:67" x14ac:dyDescent="0.25">
      <c r="A565" t="s">
        <v>674</v>
      </c>
      <c r="B565" t="s">
        <v>15</v>
      </c>
      <c r="D565" s="8">
        <v>140</v>
      </c>
      <c r="E565" t="s">
        <v>17</v>
      </c>
      <c r="F565">
        <v>89</v>
      </c>
      <c r="G565">
        <v>0.17</v>
      </c>
      <c r="H565">
        <v>0.57999999999999996</v>
      </c>
      <c r="M565">
        <v>20</v>
      </c>
      <c r="N565">
        <v>20</v>
      </c>
      <c r="O565">
        <v>20</v>
      </c>
      <c r="P565">
        <v>10</v>
      </c>
      <c r="Q565">
        <v>10</v>
      </c>
      <c r="R565">
        <v>30</v>
      </c>
      <c r="S565">
        <v>50</v>
      </c>
      <c r="T565">
        <v>70</v>
      </c>
      <c r="U565">
        <v>50</v>
      </c>
      <c r="V565">
        <v>20</v>
      </c>
      <c r="W565">
        <v>40</v>
      </c>
      <c r="X565">
        <v>40</v>
      </c>
      <c r="Y565">
        <v>50</v>
      </c>
      <c r="Z565">
        <v>20</v>
      </c>
      <c r="AA565">
        <v>30</v>
      </c>
      <c r="AB565">
        <v>20</v>
      </c>
      <c r="AC565">
        <v>30</v>
      </c>
      <c r="AD565">
        <v>40</v>
      </c>
      <c r="AE565">
        <v>40</v>
      </c>
      <c r="AF565">
        <v>50</v>
      </c>
      <c r="AG565">
        <v>70</v>
      </c>
      <c r="AH565">
        <v>50</v>
      </c>
      <c r="AI565">
        <v>50</v>
      </c>
      <c r="AJ565">
        <v>70</v>
      </c>
      <c r="AK565">
        <v>70</v>
      </c>
      <c r="AL565">
        <v>90</v>
      </c>
      <c r="AM565">
        <v>70</v>
      </c>
      <c r="AN565">
        <v>50</v>
      </c>
      <c r="AO565">
        <v>90</v>
      </c>
      <c r="AP565">
        <v>90</v>
      </c>
      <c r="AQ565">
        <v>90</v>
      </c>
      <c r="AR565">
        <v>90</v>
      </c>
      <c r="AS565">
        <v>70</v>
      </c>
      <c r="AT565">
        <v>70</v>
      </c>
      <c r="AU565">
        <v>90</v>
      </c>
      <c r="AV565">
        <v>90</v>
      </c>
      <c r="AW565">
        <v>140</v>
      </c>
      <c r="AX565">
        <v>110</v>
      </c>
      <c r="AY565">
        <v>110</v>
      </c>
      <c r="AZ565">
        <v>110</v>
      </c>
      <c r="BA565">
        <v>90</v>
      </c>
      <c r="BB565">
        <v>110</v>
      </c>
      <c r="BC565">
        <v>110</v>
      </c>
      <c r="BD565">
        <v>170</v>
      </c>
      <c r="BE565">
        <v>210</v>
      </c>
      <c r="BF565">
        <v>140</v>
      </c>
      <c r="BG565">
        <v>140</v>
      </c>
      <c r="BH565">
        <v>140</v>
      </c>
      <c r="BI565" s="9">
        <f>AVERAGE(keyword_stats[[#This Row],[Searches: Apr 2015]:[Searches: Mar 2016]])</f>
        <v>31.666666666666668</v>
      </c>
      <c r="BJ565" s="9">
        <f>AVERAGE(keyword_stats[[#This Row],[Searches: Apr 2016]:[Searches: Mar 2017]])</f>
        <v>43.333333333333336</v>
      </c>
      <c r="BK565" s="9">
        <f>AVERAGE(keyword_stats[[#This Row],[Searches: Apr 2017]:[Searches: Mar 2018]])</f>
        <v>80</v>
      </c>
      <c r="BL565" s="9">
        <f>AVERAGE(keyword_stats[[#This Row],[Searches: Apr 2018]:[Searches: Mar 2019]])</f>
        <v>131.66666666666666</v>
      </c>
      <c r="BM565" s="9">
        <f>SUM(keyword_stats[[#This Row],[Searches: Apr 2018]:[Searches: Mar 2019]])</f>
        <v>1580</v>
      </c>
      <c r="BN565" s="9">
        <f>keyword_stats[[#This Row],[R1]]-keyword_stats[[#This Row],[R4]]</f>
        <v>99.999999999999986</v>
      </c>
      <c r="BO565" s="9" t="str">
        <f>INDEX('keyword-forecasts'!G:K,MATCH(keyword_stats[[#This Row],[Keyword]],'keyword-forecasts'!K:K,0),1)</f>
        <v>Hm Koszule</v>
      </c>
    </row>
    <row r="566" spans="1:67" x14ac:dyDescent="0.25">
      <c r="A566" t="s">
        <v>675</v>
      </c>
      <c r="B566" t="s">
        <v>15</v>
      </c>
      <c r="D566" s="8">
        <v>720</v>
      </c>
      <c r="E566" t="s">
        <v>18</v>
      </c>
      <c r="F566">
        <v>25</v>
      </c>
      <c r="G566">
        <v>0.26</v>
      </c>
      <c r="H566">
        <v>1.74</v>
      </c>
      <c r="M566">
        <v>390</v>
      </c>
      <c r="N566">
        <v>320</v>
      </c>
      <c r="O566">
        <v>320</v>
      </c>
      <c r="P566">
        <v>210</v>
      </c>
      <c r="Q566">
        <v>260</v>
      </c>
      <c r="R566">
        <v>390</v>
      </c>
      <c r="S566">
        <v>590</v>
      </c>
      <c r="T566">
        <v>720</v>
      </c>
      <c r="U566">
        <v>880</v>
      </c>
      <c r="V566">
        <v>480</v>
      </c>
      <c r="W566">
        <v>480</v>
      </c>
      <c r="X566">
        <v>480</v>
      </c>
      <c r="Y566">
        <v>480</v>
      </c>
      <c r="Z566">
        <v>390</v>
      </c>
      <c r="AA566">
        <v>320</v>
      </c>
      <c r="AB566">
        <v>320</v>
      </c>
      <c r="AC566">
        <v>390</v>
      </c>
      <c r="AD566">
        <v>390</v>
      </c>
      <c r="AE566">
        <v>480</v>
      </c>
      <c r="AF566">
        <v>590</v>
      </c>
      <c r="AG566">
        <v>880</v>
      </c>
      <c r="AH566">
        <v>480</v>
      </c>
      <c r="AI566">
        <v>480</v>
      </c>
      <c r="AJ566">
        <v>590</v>
      </c>
      <c r="AK566">
        <v>590</v>
      </c>
      <c r="AL566">
        <v>590</v>
      </c>
      <c r="AM566">
        <v>480</v>
      </c>
      <c r="AN566">
        <v>480</v>
      </c>
      <c r="AO566">
        <v>480</v>
      </c>
      <c r="AP566">
        <v>590</v>
      </c>
      <c r="AQ566">
        <v>590</v>
      </c>
      <c r="AR566">
        <v>720</v>
      </c>
      <c r="AS566">
        <v>880</v>
      </c>
      <c r="AT566">
        <v>590</v>
      </c>
      <c r="AU566">
        <v>720</v>
      </c>
      <c r="AV566">
        <v>720</v>
      </c>
      <c r="AW566">
        <v>720</v>
      </c>
      <c r="AX566">
        <v>720</v>
      </c>
      <c r="AY566">
        <v>590</v>
      </c>
      <c r="AZ566">
        <v>590</v>
      </c>
      <c r="BA566">
        <v>590</v>
      </c>
      <c r="BB566">
        <v>720</v>
      </c>
      <c r="BC566">
        <v>720</v>
      </c>
      <c r="BD566">
        <v>880</v>
      </c>
      <c r="BE566">
        <v>1000</v>
      </c>
      <c r="BF566">
        <v>720</v>
      </c>
      <c r="BG566">
        <v>720</v>
      </c>
      <c r="BH566">
        <v>720</v>
      </c>
      <c r="BI566" s="9">
        <f>AVERAGE(keyword_stats[[#This Row],[Searches: Apr 2015]:[Searches: Mar 2016]])</f>
        <v>460</v>
      </c>
      <c r="BJ566" s="9">
        <f>AVERAGE(keyword_stats[[#This Row],[Searches: Apr 2016]:[Searches: Mar 2017]])</f>
        <v>482.5</v>
      </c>
      <c r="BK566" s="9">
        <f>AVERAGE(keyword_stats[[#This Row],[Searches: Apr 2017]:[Searches: Mar 2018]])</f>
        <v>619.16666666666663</v>
      </c>
      <c r="BL566" s="9">
        <f>AVERAGE(keyword_stats[[#This Row],[Searches: Apr 2018]:[Searches: Mar 2019]])</f>
        <v>724.16666666666663</v>
      </c>
      <c r="BM566" s="9">
        <f>SUM(keyword_stats[[#This Row],[Searches: Apr 2018]:[Searches: Mar 2019]])</f>
        <v>8690</v>
      </c>
      <c r="BN566" s="9">
        <f>keyword_stats[[#This Row],[R1]]-keyword_stats[[#This Row],[R4]]</f>
        <v>264.16666666666663</v>
      </c>
      <c r="BO566" s="9" t="str">
        <f>INDEX('keyword-forecasts'!G:K,MATCH(keyword_stats[[#This Row],[Keyword]],'keyword-forecasts'!K:K,0),1)</f>
        <v>Hm Koszule</v>
      </c>
    </row>
    <row r="567" spans="1:67" x14ac:dyDescent="0.25">
      <c r="A567" t="s">
        <v>676</v>
      </c>
      <c r="B567" t="s">
        <v>15</v>
      </c>
      <c r="D567" s="8">
        <v>40</v>
      </c>
      <c r="E567" t="s">
        <v>16</v>
      </c>
      <c r="F567">
        <v>35</v>
      </c>
      <c r="G567">
        <v>0.2</v>
      </c>
      <c r="H567">
        <v>0.56999999999999995</v>
      </c>
      <c r="M567">
        <v>30</v>
      </c>
      <c r="N567">
        <v>30</v>
      </c>
      <c r="O567">
        <v>10</v>
      </c>
      <c r="P567">
        <v>10</v>
      </c>
      <c r="Q567">
        <v>10</v>
      </c>
      <c r="R567">
        <v>30</v>
      </c>
      <c r="S567">
        <v>40</v>
      </c>
      <c r="T567">
        <v>50</v>
      </c>
      <c r="U567">
        <v>40</v>
      </c>
      <c r="V567">
        <v>40</v>
      </c>
      <c r="W567">
        <v>40</v>
      </c>
      <c r="X567">
        <v>50</v>
      </c>
      <c r="Y567">
        <v>40</v>
      </c>
      <c r="Z567">
        <v>30</v>
      </c>
      <c r="AA567">
        <v>20</v>
      </c>
      <c r="AB567">
        <v>20</v>
      </c>
      <c r="AC567">
        <v>40</v>
      </c>
      <c r="AD567">
        <v>50</v>
      </c>
      <c r="AE567">
        <v>50</v>
      </c>
      <c r="AF567">
        <v>70</v>
      </c>
      <c r="AG567">
        <v>50</v>
      </c>
      <c r="AH567">
        <v>30</v>
      </c>
      <c r="AI567">
        <v>70</v>
      </c>
      <c r="AJ567">
        <v>40</v>
      </c>
      <c r="AK567">
        <v>30</v>
      </c>
      <c r="AL567">
        <v>30</v>
      </c>
      <c r="AM567">
        <v>30</v>
      </c>
      <c r="AN567">
        <v>20</v>
      </c>
      <c r="AO567">
        <v>20</v>
      </c>
      <c r="AP567">
        <v>30</v>
      </c>
      <c r="AQ567">
        <v>50</v>
      </c>
      <c r="AR567">
        <v>30</v>
      </c>
      <c r="AS567">
        <v>40</v>
      </c>
      <c r="AT567">
        <v>10</v>
      </c>
      <c r="AU567">
        <v>20</v>
      </c>
      <c r="AV567">
        <v>50</v>
      </c>
      <c r="AW567">
        <v>40</v>
      </c>
      <c r="AX567">
        <v>20</v>
      </c>
      <c r="AY567">
        <v>20</v>
      </c>
      <c r="AZ567">
        <v>30</v>
      </c>
      <c r="BA567">
        <v>40</v>
      </c>
      <c r="BB567">
        <v>50</v>
      </c>
      <c r="BC567">
        <v>50</v>
      </c>
      <c r="BD567">
        <v>50</v>
      </c>
      <c r="BE567">
        <v>70</v>
      </c>
      <c r="BF567">
        <v>50</v>
      </c>
      <c r="BG567">
        <v>50</v>
      </c>
      <c r="BH567">
        <v>50</v>
      </c>
      <c r="BI567" s="9">
        <f>AVERAGE(keyword_stats[[#This Row],[Searches: Apr 2015]:[Searches: Mar 2016]])</f>
        <v>31.666666666666668</v>
      </c>
      <c r="BJ567" s="9">
        <f>AVERAGE(keyword_stats[[#This Row],[Searches: Apr 2016]:[Searches: Mar 2017]])</f>
        <v>42.5</v>
      </c>
      <c r="BK567" s="9">
        <f>AVERAGE(keyword_stats[[#This Row],[Searches: Apr 2017]:[Searches: Mar 2018]])</f>
        <v>30</v>
      </c>
      <c r="BL567" s="9">
        <f>AVERAGE(keyword_stats[[#This Row],[Searches: Apr 2018]:[Searches: Mar 2019]])</f>
        <v>43.333333333333336</v>
      </c>
      <c r="BM567" s="9">
        <f>SUM(keyword_stats[[#This Row],[Searches: Apr 2018]:[Searches: Mar 2019]])</f>
        <v>520</v>
      </c>
      <c r="BN567" s="9">
        <f>keyword_stats[[#This Row],[R1]]-keyword_stats[[#This Row],[R4]]</f>
        <v>11.666666666666668</v>
      </c>
      <c r="BO567" s="9" t="str">
        <f>INDEX('keyword-forecasts'!G:K,MATCH(keyword_stats[[#This Row],[Keyword]],'keyword-forecasts'!K:K,0),1)</f>
        <v>Hm Koszule</v>
      </c>
    </row>
    <row r="568" spans="1:67" x14ac:dyDescent="0.25">
      <c r="A568" t="s">
        <v>677</v>
      </c>
      <c r="B568" t="s">
        <v>15</v>
      </c>
      <c r="D568" s="8">
        <v>20</v>
      </c>
      <c r="E568" t="s">
        <v>17</v>
      </c>
      <c r="F568">
        <v>100</v>
      </c>
      <c r="G568">
        <v>0.34</v>
      </c>
      <c r="H568">
        <v>1.06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30</v>
      </c>
      <c r="AB568">
        <v>30</v>
      </c>
      <c r="AC568">
        <v>10</v>
      </c>
      <c r="AD568">
        <v>10</v>
      </c>
      <c r="AE568">
        <v>10</v>
      </c>
      <c r="AF568">
        <v>10</v>
      </c>
      <c r="AG568">
        <v>10</v>
      </c>
      <c r="AH568">
        <v>10</v>
      </c>
      <c r="AI568">
        <v>10</v>
      </c>
      <c r="AJ568">
        <v>10</v>
      </c>
      <c r="AK568">
        <v>10</v>
      </c>
      <c r="AL568">
        <v>30</v>
      </c>
      <c r="AM568">
        <v>30</v>
      </c>
      <c r="AN568">
        <v>50</v>
      </c>
      <c r="AO568">
        <v>20</v>
      </c>
      <c r="AP568">
        <v>10</v>
      </c>
      <c r="AQ568">
        <v>10</v>
      </c>
      <c r="AR568">
        <v>10</v>
      </c>
      <c r="AS568">
        <v>10</v>
      </c>
      <c r="AT568">
        <v>10</v>
      </c>
      <c r="AU568">
        <v>10</v>
      </c>
      <c r="AV568">
        <v>10</v>
      </c>
      <c r="AW568">
        <v>10</v>
      </c>
      <c r="AX568">
        <v>30</v>
      </c>
      <c r="AY568">
        <v>50</v>
      </c>
      <c r="AZ568">
        <v>70</v>
      </c>
      <c r="BA568">
        <v>20</v>
      </c>
      <c r="BB568">
        <v>10</v>
      </c>
      <c r="BC568">
        <v>10</v>
      </c>
      <c r="BD568">
        <v>10</v>
      </c>
      <c r="BE568">
        <v>10</v>
      </c>
      <c r="BF568">
        <v>20</v>
      </c>
      <c r="BG568">
        <v>10</v>
      </c>
      <c r="BH568">
        <v>10</v>
      </c>
      <c r="BI568" s="9">
        <f>AVERAGE(keyword_stats[[#This Row],[Searches: Apr 2015]:[Searches: Mar 2016]])</f>
        <v>0</v>
      </c>
      <c r="BJ568" s="9">
        <f>AVERAGE(keyword_stats[[#This Row],[Searches: Apr 2016]:[Searches: Mar 2017]])</f>
        <v>11.666666666666666</v>
      </c>
      <c r="BK568" s="9">
        <f>AVERAGE(keyword_stats[[#This Row],[Searches: Apr 2017]:[Searches: Mar 2018]])</f>
        <v>17.5</v>
      </c>
      <c r="BL568" s="9">
        <f>AVERAGE(keyword_stats[[#This Row],[Searches: Apr 2018]:[Searches: Mar 2019]])</f>
        <v>21.666666666666668</v>
      </c>
      <c r="BM568" s="9">
        <f>SUM(keyword_stats[[#This Row],[Searches: Apr 2018]:[Searches: Mar 2019]])</f>
        <v>260</v>
      </c>
      <c r="BN568" s="9">
        <f>keyword_stats[[#This Row],[R1]]-keyword_stats[[#This Row],[R4]]</f>
        <v>21.666666666666668</v>
      </c>
      <c r="BO568" s="9" t="str">
        <f>INDEX('keyword-forecasts'!G:K,MATCH(keyword_stats[[#This Row],[Keyword]],'keyword-forecasts'!K:K,0),1)</f>
        <v>Kąpielowe Damskie</v>
      </c>
    </row>
    <row r="569" spans="1:67" x14ac:dyDescent="0.25">
      <c r="A569" t="s">
        <v>678</v>
      </c>
      <c r="B569" t="s">
        <v>15</v>
      </c>
      <c r="D569" s="8">
        <v>10</v>
      </c>
      <c r="E569" t="s">
        <v>17</v>
      </c>
      <c r="F569">
        <v>100</v>
      </c>
      <c r="M569">
        <v>10</v>
      </c>
      <c r="N569">
        <v>0</v>
      </c>
      <c r="O569">
        <v>10</v>
      </c>
      <c r="P569">
        <v>10</v>
      </c>
      <c r="Q569">
        <v>10</v>
      </c>
      <c r="R569">
        <v>10</v>
      </c>
      <c r="S569">
        <v>30</v>
      </c>
      <c r="T569">
        <v>50</v>
      </c>
      <c r="U569">
        <v>30</v>
      </c>
      <c r="V569">
        <v>10</v>
      </c>
      <c r="W569">
        <v>10</v>
      </c>
      <c r="X569">
        <v>10</v>
      </c>
      <c r="Y569">
        <v>0</v>
      </c>
      <c r="Z569">
        <v>10</v>
      </c>
      <c r="AA569">
        <v>10</v>
      </c>
      <c r="AB569">
        <v>10</v>
      </c>
      <c r="AC569">
        <v>10</v>
      </c>
      <c r="AD569">
        <v>10</v>
      </c>
      <c r="AE569">
        <v>10</v>
      </c>
      <c r="AF569">
        <v>10</v>
      </c>
      <c r="AG569">
        <v>10</v>
      </c>
      <c r="AH569">
        <v>10</v>
      </c>
      <c r="AI569">
        <v>10</v>
      </c>
      <c r="AJ569">
        <v>10</v>
      </c>
      <c r="AK569">
        <v>10</v>
      </c>
      <c r="AL569">
        <v>10</v>
      </c>
      <c r="AM569">
        <v>10</v>
      </c>
      <c r="AN569">
        <v>10</v>
      </c>
      <c r="AO569">
        <v>10</v>
      </c>
      <c r="AP569">
        <v>10</v>
      </c>
      <c r="AQ569">
        <v>0</v>
      </c>
      <c r="AR569">
        <v>10</v>
      </c>
      <c r="AS569">
        <v>10</v>
      </c>
      <c r="AT569">
        <v>10</v>
      </c>
      <c r="AU569">
        <v>10</v>
      </c>
      <c r="AV569">
        <v>10</v>
      </c>
      <c r="AW569">
        <v>10</v>
      </c>
      <c r="AX569">
        <v>10</v>
      </c>
      <c r="AY569">
        <v>10</v>
      </c>
      <c r="AZ569">
        <v>10</v>
      </c>
      <c r="BA569">
        <v>10</v>
      </c>
      <c r="BB569">
        <v>10</v>
      </c>
      <c r="BC569">
        <v>10</v>
      </c>
      <c r="BD569">
        <v>10</v>
      </c>
      <c r="BE569">
        <v>0</v>
      </c>
      <c r="BF569">
        <v>10</v>
      </c>
      <c r="BG569">
        <v>0</v>
      </c>
      <c r="BH569">
        <v>10</v>
      </c>
      <c r="BI569" s="9">
        <f>AVERAGE(keyword_stats[[#This Row],[Searches: Apr 2015]:[Searches: Mar 2016]])</f>
        <v>15.833333333333334</v>
      </c>
      <c r="BJ569" s="9">
        <f>AVERAGE(keyword_stats[[#This Row],[Searches: Apr 2016]:[Searches: Mar 2017]])</f>
        <v>9.1666666666666661</v>
      </c>
      <c r="BK569" s="9">
        <f>AVERAGE(keyword_stats[[#This Row],[Searches: Apr 2017]:[Searches: Mar 2018]])</f>
        <v>9.1666666666666661</v>
      </c>
      <c r="BL569" s="9">
        <f>AVERAGE(keyword_stats[[#This Row],[Searches: Apr 2018]:[Searches: Mar 2019]])</f>
        <v>8.3333333333333339</v>
      </c>
      <c r="BM569" s="9">
        <f>SUM(keyword_stats[[#This Row],[Searches: Apr 2018]:[Searches: Mar 2019]])</f>
        <v>100</v>
      </c>
      <c r="BN569" s="9">
        <f>keyword_stats[[#This Row],[R1]]-keyword_stats[[#This Row],[R4]]</f>
        <v>-7.5</v>
      </c>
      <c r="BO569" s="9" t="str">
        <f>INDEX('keyword-forecasts'!G:K,MATCH(keyword_stats[[#This Row],[Keyword]],'keyword-forecasts'!K:K,0),1)</f>
        <v>Stroje Kąpielowe Krakow</v>
      </c>
    </row>
    <row r="570" spans="1:67" x14ac:dyDescent="0.25">
      <c r="A570" t="s">
        <v>679</v>
      </c>
      <c r="B570" t="s">
        <v>15</v>
      </c>
      <c r="D570" s="8">
        <v>30</v>
      </c>
      <c r="E570" t="s">
        <v>17</v>
      </c>
      <c r="F570">
        <v>99</v>
      </c>
      <c r="G570">
        <v>0.35</v>
      </c>
      <c r="H570">
        <v>1.22</v>
      </c>
      <c r="M570">
        <v>20</v>
      </c>
      <c r="N570">
        <v>30</v>
      </c>
      <c r="O570">
        <v>40</v>
      </c>
      <c r="P570">
        <v>30</v>
      </c>
      <c r="Q570">
        <v>10</v>
      </c>
      <c r="R570">
        <v>10</v>
      </c>
      <c r="S570">
        <v>20</v>
      </c>
      <c r="T570">
        <v>10</v>
      </c>
      <c r="U570">
        <v>10</v>
      </c>
      <c r="V570">
        <v>10</v>
      </c>
      <c r="W570">
        <v>10</v>
      </c>
      <c r="X570">
        <v>10</v>
      </c>
      <c r="Y570">
        <v>10</v>
      </c>
      <c r="Z570">
        <v>10</v>
      </c>
      <c r="AA570">
        <v>30</v>
      </c>
      <c r="AB570">
        <v>30</v>
      </c>
      <c r="AC570">
        <v>20</v>
      </c>
      <c r="AD570">
        <v>10</v>
      </c>
      <c r="AE570">
        <v>20</v>
      </c>
      <c r="AF570">
        <v>10</v>
      </c>
      <c r="AG570">
        <v>10</v>
      </c>
      <c r="AH570">
        <v>10</v>
      </c>
      <c r="AI570">
        <v>10</v>
      </c>
      <c r="AJ570">
        <v>10</v>
      </c>
      <c r="AK570">
        <v>20</v>
      </c>
      <c r="AL570">
        <v>70</v>
      </c>
      <c r="AM570">
        <v>40</v>
      </c>
      <c r="AN570">
        <v>30</v>
      </c>
      <c r="AO570">
        <v>40</v>
      </c>
      <c r="AP570">
        <v>10</v>
      </c>
      <c r="AQ570">
        <v>10</v>
      </c>
      <c r="AR570">
        <v>10</v>
      </c>
      <c r="AS570">
        <v>10</v>
      </c>
      <c r="AT570">
        <v>40</v>
      </c>
      <c r="AU570">
        <v>10</v>
      </c>
      <c r="AV570">
        <v>20</v>
      </c>
      <c r="AW570">
        <v>20</v>
      </c>
      <c r="AX570">
        <v>20</v>
      </c>
      <c r="AY570">
        <v>50</v>
      </c>
      <c r="AZ570">
        <v>90</v>
      </c>
      <c r="BA570">
        <v>40</v>
      </c>
      <c r="BB570">
        <v>20</v>
      </c>
      <c r="BC570">
        <v>10</v>
      </c>
      <c r="BD570">
        <v>20</v>
      </c>
      <c r="BE570">
        <v>10</v>
      </c>
      <c r="BF570">
        <v>10</v>
      </c>
      <c r="BG570">
        <v>10</v>
      </c>
      <c r="BH570">
        <v>20</v>
      </c>
      <c r="BI570" s="9">
        <f>AVERAGE(keyword_stats[[#This Row],[Searches: Apr 2015]:[Searches: Mar 2016]])</f>
        <v>17.5</v>
      </c>
      <c r="BJ570" s="9">
        <f>AVERAGE(keyword_stats[[#This Row],[Searches: Apr 2016]:[Searches: Mar 2017]])</f>
        <v>15</v>
      </c>
      <c r="BK570" s="9">
        <f>AVERAGE(keyword_stats[[#This Row],[Searches: Apr 2017]:[Searches: Mar 2018]])</f>
        <v>25.833333333333332</v>
      </c>
      <c r="BL570" s="9">
        <f>AVERAGE(keyword_stats[[#This Row],[Searches: Apr 2018]:[Searches: Mar 2019]])</f>
        <v>26.666666666666668</v>
      </c>
      <c r="BM570" s="9">
        <f>SUM(keyword_stats[[#This Row],[Searches: Apr 2018]:[Searches: Mar 2019]])</f>
        <v>320</v>
      </c>
      <c r="BN570" s="9">
        <f>keyword_stats[[#This Row],[R1]]-keyword_stats[[#This Row],[R4]]</f>
        <v>9.1666666666666679</v>
      </c>
      <c r="BO570" s="9" t="str">
        <f>INDEX('keyword-forecasts'!G:K,MATCH(keyword_stats[[#This Row],[Keyword]],'keyword-forecasts'!K:K,0),1)</f>
        <v>Stroje Kąpielowe Krakow</v>
      </c>
    </row>
    <row r="571" spans="1:67" x14ac:dyDescent="0.25">
      <c r="A571" t="s">
        <v>680</v>
      </c>
      <c r="B571" t="s">
        <v>15</v>
      </c>
      <c r="D571" s="8">
        <v>10</v>
      </c>
      <c r="E571" t="s">
        <v>17</v>
      </c>
      <c r="F571">
        <v>100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10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10</v>
      </c>
      <c r="AD571">
        <v>10</v>
      </c>
      <c r="AE571">
        <v>0</v>
      </c>
      <c r="AF571">
        <v>0</v>
      </c>
      <c r="AG571">
        <v>0</v>
      </c>
      <c r="AH571">
        <v>10</v>
      </c>
      <c r="AI571">
        <v>10</v>
      </c>
      <c r="AJ571">
        <v>10</v>
      </c>
      <c r="AK571">
        <v>0</v>
      </c>
      <c r="AL571">
        <v>0</v>
      </c>
      <c r="AM571">
        <v>0</v>
      </c>
      <c r="AN571">
        <v>10</v>
      </c>
      <c r="AO571">
        <v>10</v>
      </c>
      <c r="AP571">
        <v>0</v>
      </c>
      <c r="AQ571">
        <v>0</v>
      </c>
      <c r="AR571">
        <v>10</v>
      </c>
      <c r="AS571">
        <v>10</v>
      </c>
      <c r="AT571">
        <v>0</v>
      </c>
      <c r="AU571">
        <v>10</v>
      </c>
      <c r="AV571">
        <v>10</v>
      </c>
      <c r="AW571">
        <v>10</v>
      </c>
      <c r="AX571">
        <v>10</v>
      </c>
      <c r="AY571">
        <v>10</v>
      </c>
      <c r="AZ571">
        <v>0</v>
      </c>
      <c r="BA571">
        <v>10</v>
      </c>
      <c r="BB571">
        <v>10</v>
      </c>
      <c r="BC571">
        <v>0</v>
      </c>
      <c r="BD571">
        <v>10</v>
      </c>
      <c r="BE571">
        <v>0</v>
      </c>
      <c r="BF571">
        <v>20</v>
      </c>
      <c r="BG571">
        <v>10</v>
      </c>
      <c r="BH571">
        <v>10</v>
      </c>
      <c r="BI571" s="9">
        <f>AVERAGE(keyword_stats[[#This Row],[Searches: Apr 2015]:[Searches: Mar 2016]])</f>
        <v>0.83333333333333337</v>
      </c>
      <c r="BJ571" s="9">
        <f>AVERAGE(keyword_stats[[#This Row],[Searches: Apr 2016]:[Searches: Mar 2017]])</f>
        <v>4.166666666666667</v>
      </c>
      <c r="BK571" s="9">
        <f>AVERAGE(keyword_stats[[#This Row],[Searches: Apr 2017]:[Searches: Mar 2018]])</f>
        <v>5</v>
      </c>
      <c r="BL571" s="9">
        <f>AVERAGE(keyword_stats[[#This Row],[Searches: Apr 2018]:[Searches: Mar 2019]])</f>
        <v>8.3333333333333339</v>
      </c>
      <c r="BM571" s="9">
        <f>SUM(keyword_stats[[#This Row],[Searches: Apr 2018]:[Searches: Mar 2019]])</f>
        <v>100</v>
      </c>
      <c r="BN571" s="9">
        <f>keyword_stats[[#This Row],[R1]]-keyword_stats[[#This Row],[R4]]</f>
        <v>7.5000000000000009</v>
      </c>
      <c r="BO571" s="9" t="str">
        <f>INDEX('keyword-forecasts'!G:K,MATCH(keyword_stats[[#This Row],[Keyword]],'keyword-forecasts'!K:K,0),1)</f>
        <v>Strój Kąpielowy</v>
      </c>
    </row>
    <row r="572" spans="1:67" x14ac:dyDescent="0.25">
      <c r="A572" t="s">
        <v>681</v>
      </c>
      <c r="B572" t="s">
        <v>15</v>
      </c>
      <c r="D572" s="8">
        <v>210</v>
      </c>
      <c r="E572" t="s">
        <v>17</v>
      </c>
      <c r="F572">
        <v>98</v>
      </c>
      <c r="G572">
        <v>0.13</v>
      </c>
      <c r="H572">
        <v>0.41</v>
      </c>
      <c r="M572">
        <v>40</v>
      </c>
      <c r="N572">
        <v>20</v>
      </c>
      <c r="O572">
        <v>10</v>
      </c>
      <c r="P572">
        <v>10</v>
      </c>
      <c r="Q572">
        <v>40</v>
      </c>
      <c r="R572">
        <v>140</v>
      </c>
      <c r="S572">
        <v>320</v>
      </c>
      <c r="T572">
        <v>210</v>
      </c>
      <c r="U572">
        <v>170</v>
      </c>
      <c r="V572">
        <v>140</v>
      </c>
      <c r="W572">
        <v>110</v>
      </c>
      <c r="X572">
        <v>90</v>
      </c>
      <c r="Y572">
        <v>70</v>
      </c>
      <c r="Z572">
        <v>30</v>
      </c>
      <c r="AA572">
        <v>10</v>
      </c>
      <c r="AB572">
        <v>10</v>
      </c>
      <c r="AC572">
        <v>70</v>
      </c>
      <c r="AD572">
        <v>170</v>
      </c>
      <c r="AE572">
        <v>480</v>
      </c>
      <c r="AF572">
        <v>260</v>
      </c>
      <c r="AG572">
        <v>170</v>
      </c>
      <c r="AH572">
        <v>140</v>
      </c>
      <c r="AI572">
        <v>70</v>
      </c>
      <c r="AJ572">
        <v>170</v>
      </c>
      <c r="AK572">
        <v>70</v>
      </c>
      <c r="AL572">
        <v>50</v>
      </c>
      <c r="AM572">
        <v>10</v>
      </c>
      <c r="AN572">
        <v>30</v>
      </c>
      <c r="AO572">
        <v>70</v>
      </c>
      <c r="AP572">
        <v>320</v>
      </c>
      <c r="AQ572">
        <v>480</v>
      </c>
      <c r="AR572">
        <v>480</v>
      </c>
      <c r="AS572">
        <v>260</v>
      </c>
      <c r="AT572">
        <v>210</v>
      </c>
      <c r="AU572">
        <v>110</v>
      </c>
      <c r="AV572">
        <v>170</v>
      </c>
      <c r="AW572">
        <v>70</v>
      </c>
      <c r="AX572">
        <v>20</v>
      </c>
      <c r="AY572">
        <v>20</v>
      </c>
      <c r="AZ572">
        <v>30</v>
      </c>
      <c r="BA572">
        <v>70</v>
      </c>
      <c r="BB572">
        <v>320</v>
      </c>
      <c r="BC572">
        <v>590</v>
      </c>
      <c r="BD572">
        <v>480</v>
      </c>
      <c r="BE572">
        <v>320</v>
      </c>
      <c r="BF572">
        <v>320</v>
      </c>
      <c r="BG572">
        <v>210</v>
      </c>
      <c r="BH572">
        <v>260</v>
      </c>
      <c r="BI572" s="9">
        <f>AVERAGE(keyword_stats[[#This Row],[Searches: Apr 2015]:[Searches: Mar 2016]])</f>
        <v>108.33333333333333</v>
      </c>
      <c r="BJ572" s="9">
        <f>AVERAGE(keyword_stats[[#This Row],[Searches: Apr 2016]:[Searches: Mar 2017]])</f>
        <v>137.5</v>
      </c>
      <c r="BK572" s="9">
        <f>AVERAGE(keyword_stats[[#This Row],[Searches: Apr 2017]:[Searches: Mar 2018]])</f>
        <v>188.33333333333334</v>
      </c>
      <c r="BL572" s="9">
        <f>AVERAGE(keyword_stats[[#This Row],[Searches: Apr 2018]:[Searches: Mar 2019]])</f>
        <v>225.83333333333334</v>
      </c>
      <c r="BM572" s="9">
        <f>SUM(keyword_stats[[#This Row],[Searches: Apr 2018]:[Searches: Mar 2019]])</f>
        <v>2710</v>
      </c>
      <c r="BN572" s="9">
        <f>keyword_stats[[#This Row],[R1]]-keyword_stats[[#This Row],[R4]]</f>
        <v>117.50000000000001</v>
      </c>
      <c r="BO572" s="9" t="str">
        <f>INDEX('keyword-forecasts'!G:K,MATCH(keyword_stats[[#This Row],[Keyword]],'keyword-forecasts'!K:K,0),1)</f>
        <v>Hm Kurtki</v>
      </c>
    </row>
    <row r="573" spans="1:67" x14ac:dyDescent="0.25">
      <c r="A573" t="s">
        <v>682</v>
      </c>
      <c r="B573" t="s">
        <v>15</v>
      </c>
      <c r="D573" s="8">
        <v>1600</v>
      </c>
      <c r="E573" t="s">
        <v>17</v>
      </c>
      <c r="F573">
        <v>69</v>
      </c>
      <c r="G573">
        <v>0.1</v>
      </c>
      <c r="H573">
        <v>0.44</v>
      </c>
      <c r="M573">
        <v>590</v>
      </c>
      <c r="N573">
        <v>260</v>
      </c>
      <c r="O573">
        <v>170</v>
      </c>
      <c r="P573">
        <v>170</v>
      </c>
      <c r="Q573">
        <v>320</v>
      </c>
      <c r="R573">
        <v>1300</v>
      </c>
      <c r="S573">
        <v>2400</v>
      </c>
      <c r="T573">
        <v>1600</v>
      </c>
      <c r="U573">
        <v>1000</v>
      </c>
      <c r="V573">
        <v>880</v>
      </c>
      <c r="W573">
        <v>720</v>
      </c>
      <c r="X573">
        <v>1000</v>
      </c>
      <c r="Y573">
        <v>720</v>
      </c>
      <c r="Z573">
        <v>210</v>
      </c>
      <c r="AA573">
        <v>110</v>
      </c>
      <c r="AB573">
        <v>210</v>
      </c>
      <c r="AC573">
        <v>590</v>
      </c>
      <c r="AD573">
        <v>1300</v>
      </c>
      <c r="AE573">
        <v>2900</v>
      </c>
      <c r="AF573">
        <v>1900</v>
      </c>
      <c r="AG573">
        <v>1300</v>
      </c>
      <c r="AH573">
        <v>1000</v>
      </c>
      <c r="AI573">
        <v>880</v>
      </c>
      <c r="AJ573">
        <v>1600</v>
      </c>
      <c r="AK573">
        <v>720</v>
      </c>
      <c r="AL573">
        <v>390</v>
      </c>
      <c r="AM573">
        <v>170</v>
      </c>
      <c r="AN573">
        <v>260</v>
      </c>
      <c r="AO573">
        <v>590</v>
      </c>
      <c r="AP573">
        <v>2400</v>
      </c>
      <c r="AQ573">
        <v>3600</v>
      </c>
      <c r="AR573">
        <v>3600</v>
      </c>
      <c r="AS573">
        <v>1900</v>
      </c>
      <c r="AT573">
        <v>1600</v>
      </c>
      <c r="AU573">
        <v>1000</v>
      </c>
      <c r="AV573">
        <v>1600</v>
      </c>
      <c r="AW573">
        <v>720</v>
      </c>
      <c r="AX573">
        <v>260</v>
      </c>
      <c r="AY573">
        <v>260</v>
      </c>
      <c r="AZ573">
        <v>320</v>
      </c>
      <c r="BA573">
        <v>880</v>
      </c>
      <c r="BB573">
        <v>2900</v>
      </c>
      <c r="BC573">
        <v>4400</v>
      </c>
      <c r="BD573">
        <v>3600</v>
      </c>
      <c r="BE573">
        <v>2400</v>
      </c>
      <c r="BF573">
        <v>1900</v>
      </c>
      <c r="BG573">
        <v>1300</v>
      </c>
      <c r="BH573">
        <v>1600</v>
      </c>
      <c r="BI573" s="9">
        <f>AVERAGE(keyword_stats[[#This Row],[Searches: Apr 2015]:[Searches: Mar 2016]])</f>
        <v>867.5</v>
      </c>
      <c r="BJ573" s="9">
        <f>AVERAGE(keyword_stats[[#This Row],[Searches: Apr 2016]:[Searches: Mar 2017]])</f>
        <v>1060</v>
      </c>
      <c r="BK573" s="9">
        <f>AVERAGE(keyword_stats[[#This Row],[Searches: Apr 2017]:[Searches: Mar 2018]])</f>
        <v>1485.8333333333333</v>
      </c>
      <c r="BL573" s="9">
        <f>AVERAGE(keyword_stats[[#This Row],[Searches: Apr 2018]:[Searches: Mar 2019]])</f>
        <v>1711.6666666666667</v>
      </c>
      <c r="BM573" s="9">
        <f>SUM(keyword_stats[[#This Row],[Searches: Apr 2018]:[Searches: Mar 2019]])</f>
        <v>20540</v>
      </c>
      <c r="BN573" s="9">
        <f>keyword_stats[[#This Row],[R1]]-keyword_stats[[#This Row],[R4]]</f>
        <v>844.16666666666674</v>
      </c>
      <c r="BO573" s="9" t="str">
        <f>INDEX('keyword-forecasts'!G:K,MATCH(keyword_stats[[#This Row],[Keyword]],'keyword-forecasts'!K:K,0),1)</f>
        <v>Hm Kurtki</v>
      </c>
    </row>
    <row r="574" spans="1:67" x14ac:dyDescent="0.25">
      <c r="A574" t="s">
        <v>683</v>
      </c>
      <c r="B574" t="s">
        <v>15</v>
      </c>
      <c r="D574" s="8">
        <v>170</v>
      </c>
      <c r="E574" t="s">
        <v>17</v>
      </c>
      <c r="F574">
        <v>98</v>
      </c>
      <c r="G574">
        <v>0.16</v>
      </c>
      <c r="H574">
        <v>0.48</v>
      </c>
      <c r="M574">
        <v>20</v>
      </c>
      <c r="N574">
        <v>10</v>
      </c>
      <c r="O574">
        <v>10</v>
      </c>
      <c r="P574">
        <v>10</v>
      </c>
      <c r="Q574">
        <v>10</v>
      </c>
      <c r="R574">
        <v>30</v>
      </c>
      <c r="S574">
        <v>50</v>
      </c>
      <c r="T574">
        <v>70</v>
      </c>
      <c r="U574">
        <v>50</v>
      </c>
      <c r="V574">
        <v>30</v>
      </c>
      <c r="W574">
        <v>50</v>
      </c>
      <c r="X574">
        <v>70</v>
      </c>
      <c r="Y574">
        <v>30</v>
      </c>
      <c r="Z574">
        <v>20</v>
      </c>
      <c r="AA574">
        <v>10</v>
      </c>
      <c r="AB574">
        <v>10</v>
      </c>
      <c r="AC574">
        <v>40</v>
      </c>
      <c r="AD574">
        <v>40</v>
      </c>
      <c r="AE574">
        <v>140</v>
      </c>
      <c r="AF574">
        <v>170</v>
      </c>
      <c r="AG574">
        <v>140</v>
      </c>
      <c r="AH574">
        <v>70</v>
      </c>
      <c r="AI574">
        <v>30</v>
      </c>
      <c r="AJ574">
        <v>90</v>
      </c>
      <c r="AK574">
        <v>50</v>
      </c>
      <c r="AL574">
        <v>10</v>
      </c>
      <c r="AM574">
        <v>10</v>
      </c>
      <c r="AN574">
        <v>20</v>
      </c>
      <c r="AO574">
        <v>40</v>
      </c>
      <c r="AP574">
        <v>210</v>
      </c>
      <c r="AQ574">
        <v>390</v>
      </c>
      <c r="AR574">
        <v>320</v>
      </c>
      <c r="AS574">
        <v>260</v>
      </c>
      <c r="AT574">
        <v>210</v>
      </c>
      <c r="AU574">
        <v>110</v>
      </c>
      <c r="AV574">
        <v>110</v>
      </c>
      <c r="AW574">
        <v>90</v>
      </c>
      <c r="AX574">
        <v>20</v>
      </c>
      <c r="AY574">
        <v>10</v>
      </c>
      <c r="AZ574">
        <v>20</v>
      </c>
      <c r="BA574">
        <v>50</v>
      </c>
      <c r="BB574">
        <v>260</v>
      </c>
      <c r="BC574">
        <v>390</v>
      </c>
      <c r="BD574">
        <v>390</v>
      </c>
      <c r="BE574">
        <v>260</v>
      </c>
      <c r="BF574">
        <v>210</v>
      </c>
      <c r="BG574">
        <v>110</v>
      </c>
      <c r="BH574">
        <v>210</v>
      </c>
      <c r="BI574" s="9">
        <f>AVERAGE(keyword_stats[[#This Row],[Searches: Apr 2015]:[Searches: Mar 2016]])</f>
        <v>34.166666666666664</v>
      </c>
      <c r="BJ574" s="9">
        <f>AVERAGE(keyword_stats[[#This Row],[Searches: Apr 2016]:[Searches: Mar 2017]])</f>
        <v>65.833333333333329</v>
      </c>
      <c r="BK574" s="9">
        <f>AVERAGE(keyword_stats[[#This Row],[Searches: Apr 2017]:[Searches: Mar 2018]])</f>
        <v>145</v>
      </c>
      <c r="BL574" s="9">
        <f>AVERAGE(keyword_stats[[#This Row],[Searches: Apr 2018]:[Searches: Mar 2019]])</f>
        <v>168.33333333333334</v>
      </c>
      <c r="BM574" s="9">
        <f>SUM(keyword_stats[[#This Row],[Searches: Apr 2018]:[Searches: Mar 2019]])</f>
        <v>2020</v>
      </c>
      <c r="BN574" s="9">
        <f>keyword_stats[[#This Row],[R1]]-keyword_stats[[#This Row],[R4]]</f>
        <v>134.16666666666669</v>
      </c>
      <c r="BO574" s="9" t="str">
        <f>INDEX('keyword-forecasts'!G:K,MATCH(keyword_stats[[#This Row],[Keyword]],'keyword-forecasts'!K:K,0),1)</f>
        <v>Hm Kurtki</v>
      </c>
    </row>
    <row r="575" spans="1:67" x14ac:dyDescent="0.25">
      <c r="A575" t="s">
        <v>689</v>
      </c>
      <c r="B575" t="s">
        <v>15</v>
      </c>
      <c r="D575" s="8">
        <v>480</v>
      </c>
      <c r="E575" t="s">
        <v>17</v>
      </c>
      <c r="F575">
        <v>97</v>
      </c>
      <c r="G575">
        <v>0.27</v>
      </c>
      <c r="H575">
        <v>0.82</v>
      </c>
      <c r="M575">
        <v>260</v>
      </c>
      <c r="N575">
        <v>320</v>
      </c>
      <c r="O575">
        <v>720</v>
      </c>
      <c r="P575">
        <v>390</v>
      </c>
      <c r="Q575">
        <v>140</v>
      </c>
      <c r="R575">
        <v>40</v>
      </c>
      <c r="S575">
        <v>30</v>
      </c>
      <c r="T575">
        <v>70</v>
      </c>
      <c r="U575">
        <v>40</v>
      </c>
      <c r="V575">
        <v>320</v>
      </c>
      <c r="W575">
        <v>480</v>
      </c>
      <c r="X575">
        <v>320</v>
      </c>
      <c r="Y575">
        <v>320</v>
      </c>
      <c r="Z575">
        <v>590</v>
      </c>
      <c r="AA575">
        <v>1600</v>
      </c>
      <c r="AB575">
        <v>880</v>
      </c>
      <c r="AC575">
        <v>320</v>
      </c>
      <c r="AD575">
        <v>140</v>
      </c>
      <c r="AE575">
        <v>90</v>
      </c>
      <c r="AF575">
        <v>170</v>
      </c>
      <c r="AG575">
        <v>110</v>
      </c>
      <c r="AH575">
        <v>480</v>
      </c>
      <c r="AI575">
        <v>260</v>
      </c>
      <c r="AJ575">
        <v>210</v>
      </c>
      <c r="AK575">
        <v>320</v>
      </c>
      <c r="AL575">
        <v>1000</v>
      </c>
      <c r="AM575">
        <v>1900</v>
      </c>
      <c r="AN575">
        <v>720</v>
      </c>
      <c r="AO575">
        <v>320</v>
      </c>
      <c r="AP575">
        <v>90</v>
      </c>
      <c r="AQ575">
        <v>90</v>
      </c>
      <c r="AR575">
        <v>210</v>
      </c>
      <c r="AS575">
        <v>90</v>
      </c>
      <c r="AT575">
        <v>260</v>
      </c>
      <c r="AU575">
        <v>260</v>
      </c>
      <c r="AV575">
        <v>480</v>
      </c>
      <c r="AW575">
        <v>720</v>
      </c>
      <c r="AX575">
        <v>720</v>
      </c>
      <c r="AY575">
        <v>880</v>
      </c>
      <c r="AZ575">
        <v>1000</v>
      </c>
      <c r="BA575">
        <v>590</v>
      </c>
      <c r="BB575">
        <v>170</v>
      </c>
      <c r="BC575">
        <v>90</v>
      </c>
      <c r="BD575">
        <v>110</v>
      </c>
      <c r="BE575">
        <v>170</v>
      </c>
      <c r="BF575">
        <v>320</v>
      </c>
      <c r="BG575">
        <v>320</v>
      </c>
      <c r="BH575">
        <v>480</v>
      </c>
      <c r="BI575" s="9">
        <f>AVERAGE(keyword_stats[[#This Row],[Searches: Apr 2015]:[Searches: Mar 2016]])</f>
        <v>260.83333333333331</v>
      </c>
      <c r="BJ575" s="9">
        <f>AVERAGE(keyword_stats[[#This Row],[Searches: Apr 2016]:[Searches: Mar 2017]])</f>
        <v>430.83333333333331</v>
      </c>
      <c r="BK575" s="9">
        <f>AVERAGE(keyword_stats[[#This Row],[Searches: Apr 2017]:[Searches: Mar 2018]])</f>
        <v>478.33333333333331</v>
      </c>
      <c r="BL575" s="9">
        <f>AVERAGE(keyword_stats[[#This Row],[Searches: Apr 2018]:[Searches: Mar 2019]])</f>
        <v>464.16666666666669</v>
      </c>
      <c r="BM575" s="9">
        <f>SUM(keyword_stats[[#This Row],[Searches: Apr 2018]:[Searches: Mar 2019]])</f>
        <v>5570</v>
      </c>
      <c r="BN575" s="9">
        <f>keyword_stats[[#This Row],[R1]]-keyword_stats[[#This Row],[R4]]</f>
        <v>203.33333333333337</v>
      </c>
      <c r="BO575" s="9" t="str">
        <f>INDEX('keyword-forecasts'!G:K,MATCH(keyword_stats[[#This Row],[Keyword]],'keyword-forecasts'!K:K,0),1)</f>
        <v>Stroje Kąpielowe</v>
      </c>
    </row>
    <row r="576" spans="1:67" x14ac:dyDescent="0.25">
      <c r="A576" t="s">
        <v>690</v>
      </c>
      <c r="B576" t="s">
        <v>15</v>
      </c>
      <c r="D576" s="8">
        <v>10</v>
      </c>
      <c r="E576" t="s">
        <v>17</v>
      </c>
      <c r="F576">
        <v>93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10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20</v>
      </c>
      <c r="AC576">
        <v>10</v>
      </c>
      <c r="AD576">
        <v>10</v>
      </c>
      <c r="AE576">
        <v>10</v>
      </c>
      <c r="AF576">
        <v>10</v>
      </c>
      <c r="AG576">
        <v>10</v>
      </c>
      <c r="AH576">
        <v>10</v>
      </c>
      <c r="AI576">
        <v>10</v>
      </c>
      <c r="AJ576">
        <v>10</v>
      </c>
      <c r="AK576">
        <v>10</v>
      </c>
      <c r="AL576">
        <v>10</v>
      </c>
      <c r="AM576">
        <v>30</v>
      </c>
      <c r="AN576">
        <v>20</v>
      </c>
      <c r="AO576">
        <v>10</v>
      </c>
      <c r="AP576">
        <v>10</v>
      </c>
      <c r="AQ576">
        <v>10</v>
      </c>
      <c r="AR576">
        <v>10</v>
      </c>
      <c r="AS576">
        <v>10</v>
      </c>
      <c r="AT576">
        <v>0</v>
      </c>
      <c r="AU576">
        <v>10</v>
      </c>
      <c r="AV576">
        <v>10</v>
      </c>
      <c r="AW576">
        <v>20</v>
      </c>
      <c r="AX576">
        <v>10</v>
      </c>
      <c r="AY576">
        <v>20</v>
      </c>
      <c r="AZ576">
        <v>10</v>
      </c>
      <c r="BA576">
        <v>20</v>
      </c>
      <c r="BB576">
        <v>0</v>
      </c>
      <c r="BC576">
        <v>10</v>
      </c>
      <c r="BD576">
        <v>10</v>
      </c>
      <c r="BE576">
        <v>10</v>
      </c>
      <c r="BF576">
        <v>10</v>
      </c>
      <c r="BG576">
        <v>10</v>
      </c>
      <c r="BH576">
        <v>10</v>
      </c>
      <c r="BI576" s="9">
        <f>AVERAGE(keyword_stats[[#This Row],[Searches: Apr 2015]:[Searches: Mar 2016]])</f>
        <v>0.83333333333333337</v>
      </c>
      <c r="BJ576" s="9">
        <f>AVERAGE(keyword_stats[[#This Row],[Searches: Apr 2016]:[Searches: Mar 2017]])</f>
        <v>8.3333333333333339</v>
      </c>
      <c r="BK576" s="9">
        <f>AVERAGE(keyword_stats[[#This Row],[Searches: Apr 2017]:[Searches: Mar 2018]])</f>
        <v>11.666666666666666</v>
      </c>
      <c r="BL576" s="9">
        <f>AVERAGE(keyword_stats[[#This Row],[Searches: Apr 2018]:[Searches: Mar 2019]])</f>
        <v>11.666666666666666</v>
      </c>
      <c r="BM576" s="9">
        <f>SUM(keyword_stats[[#This Row],[Searches: Apr 2018]:[Searches: Mar 2019]])</f>
        <v>140</v>
      </c>
      <c r="BN576" s="9">
        <f>keyword_stats[[#This Row],[R1]]-keyword_stats[[#This Row],[R4]]</f>
        <v>10.833333333333332</v>
      </c>
      <c r="BO576" s="9" t="str">
        <f>INDEX('keyword-forecasts'!G:K,MATCH(keyword_stats[[#This Row],[Keyword]],'keyword-forecasts'!K:K,0),1)</f>
        <v>Stroje Kąpielowe</v>
      </c>
    </row>
    <row r="577" spans="1:67" x14ac:dyDescent="0.25">
      <c r="A577" t="s">
        <v>691</v>
      </c>
      <c r="B577" t="s">
        <v>15</v>
      </c>
      <c r="D577" s="8">
        <v>30</v>
      </c>
      <c r="E577" t="s">
        <v>17</v>
      </c>
      <c r="F577">
        <v>100</v>
      </c>
      <c r="G577">
        <v>1.0900000000000001</v>
      </c>
      <c r="H577">
        <v>2.0499999999999998</v>
      </c>
      <c r="M577">
        <v>30</v>
      </c>
      <c r="N577">
        <v>30</v>
      </c>
      <c r="O577">
        <v>30</v>
      </c>
      <c r="P577">
        <v>20</v>
      </c>
      <c r="Q577">
        <v>10</v>
      </c>
      <c r="R577">
        <v>10</v>
      </c>
      <c r="S577">
        <v>10</v>
      </c>
      <c r="T577">
        <v>10</v>
      </c>
      <c r="U577">
        <v>10</v>
      </c>
      <c r="V577">
        <v>20</v>
      </c>
      <c r="W577">
        <v>10</v>
      </c>
      <c r="X577">
        <v>10</v>
      </c>
      <c r="Y577">
        <v>20</v>
      </c>
      <c r="Z577">
        <v>40</v>
      </c>
      <c r="AA577">
        <v>30</v>
      </c>
      <c r="AB577">
        <v>20</v>
      </c>
      <c r="AC577">
        <v>30</v>
      </c>
      <c r="AD577">
        <v>20</v>
      </c>
      <c r="AE577">
        <v>20</v>
      </c>
      <c r="AF577">
        <v>10</v>
      </c>
      <c r="AG577">
        <v>10</v>
      </c>
      <c r="AH577">
        <v>10</v>
      </c>
      <c r="AI577">
        <v>30</v>
      </c>
      <c r="AJ577">
        <v>30</v>
      </c>
      <c r="AK577">
        <v>40</v>
      </c>
      <c r="AL577">
        <v>50</v>
      </c>
      <c r="AM577">
        <v>30</v>
      </c>
      <c r="AN577">
        <v>50</v>
      </c>
      <c r="AO577">
        <v>10</v>
      </c>
      <c r="AP577">
        <v>10</v>
      </c>
      <c r="AQ577">
        <v>20</v>
      </c>
      <c r="AR577">
        <v>10</v>
      </c>
      <c r="AS577">
        <v>10</v>
      </c>
      <c r="AT577">
        <v>30</v>
      </c>
      <c r="AU577">
        <v>30</v>
      </c>
      <c r="AV577">
        <v>30</v>
      </c>
      <c r="AW577">
        <v>30</v>
      </c>
      <c r="AX577">
        <v>50</v>
      </c>
      <c r="AY577">
        <v>70</v>
      </c>
      <c r="AZ577">
        <v>50</v>
      </c>
      <c r="BA577">
        <v>50</v>
      </c>
      <c r="BB577">
        <v>30</v>
      </c>
      <c r="BC577">
        <v>10</v>
      </c>
      <c r="BD577">
        <v>10</v>
      </c>
      <c r="BE577">
        <v>10</v>
      </c>
      <c r="BF577">
        <v>30</v>
      </c>
      <c r="BG577">
        <v>10</v>
      </c>
      <c r="BH577">
        <v>30</v>
      </c>
      <c r="BI577" s="9">
        <f>AVERAGE(keyword_stats[[#This Row],[Searches: Apr 2015]:[Searches: Mar 2016]])</f>
        <v>16.666666666666668</v>
      </c>
      <c r="BJ577" s="9">
        <f>AVERAGE(keyword_stats[[#This Row],[Searches: Apr 2016]:[Searches: Mar 2017]])</f>
        <v>22.5</v>
      </c>
      <c r="BK577" s="9">
        <f>AVERAGE(keyword_stats[[#This Row],[Searches: Apr 2017]:[Searches: Mar 2018]])</f>
        <v>26.666666666666668</v>
      </c>
      <c r="BL577" s="9">
        <f>AVERAGE(keyword_stats[[#This Row],[Searches: Apr 2018]:[Searches: Mar 2019]])</f>
        <v>31.666666666666668</v>
      </c>
      <c r="BM577" s="9">
        <f>SUM(keyword_stats[[#This Row],[Searches: Apr 2018]:[Searches: Mar 2019]])</f>
        <v>380</v>
      </c>
      <c r="BN577" s="9">
        <f>keyword_stats[[#This Row],[R1]]-keyword_stats[[#This Row],[R4]]</f>
        <v>15</v>
      </c>
      <c r="BO577" s="9" t="str">
        <f>INDEX('keyword-forecasts'!G:K,MATCH(keyword_stats[[#This Row],[Keyword]],'keyword-forecasts'!K:K,0),1)</f>
        <v>Kostiumy Kąpielowe</v>
      </c>
    </row>
    <row r="578" spans="1:67" x14ac:dyDescent="0.25">
      <c r="A578" t="s">
        <v>692</v>
      </c>
      <c r="B578" t="s">
        <v>15</v>
      </c>
      <c r="D578" s="8">
        <v>110</v>
      </c>
      <c r="E578" t="s">
        <v>17</v>
      </c>
      <c r="F578">
        <v>100</v>
      </c>
      <c r="G578">
        <v>0.51</v>
      </c>
      <c r="H578">
        <v>1.84</v>
      </c>
      <c r="M578">
        <v>70</v>
      </c>
      <c r="N578">
        <v>50</v>
      </c>
      <c r="O578">
        <v>50</v>
      </c>
      <c r="P578">
        <v>50</v>
      </c>
      <c r="Q578">
        <v>70</v>
      </c>
      <c r="R578">
        <v>40</v>
      </c>
      <c r="S578">
        <v>10</v>
      </c>
      <c r="T578">
        <v>10</v>
      </c>
      <c r="U578">
        <v>20</v>
      </c>
      <c r="V578">
        <v>70</v>
      </c>
      <c r="W578">
        <v>40</v>
      </c>
      <c r="X578">
        <v>30</v>
      </c>
      <c r="Y578">
        <v>50</v>
      </c>
      <c r="Z578">
        <v>90</v>
      </c>
      <c r="AA578">
        <v>50</v>
      </c>
      <c r="AB578">
        <v>70</v>
      </c>
      <c r="AC578">
        <v>40</v>
      </c>
      <c r="AD578">
        <v>20</v>
      </c>
      <c r="AE578">
        <v>30</v>
      </c>
      <c r="AF578">
        <v>30</v>
      </c>
      <c r="AG578">
        <v>30</v>
      </c>
      <c r="AH578">
        <v>70</v>
      </c>
      <c r="AI578">
        <v>90</v>
      </c>
      <c r="AJ578">
        <v>90</v>
      </c>
      <c r="AK578">
        <v>70</v>
      </c>
      <c r="AL578">
        <v>110</v>
      </c>
      <c r="AM578">
        <v>110</v>
      </c>
      <c r="AN578">
        <v>70</v>
      </c>
      <c r="AO578">
        <v>70</v>
      </c>
      <c r="AP578">
        <v>30</v>
      </c>
      <c r="AQ578">
        <v>30</v>
      </c>
      <c r="AR578">
        <v>30</v>
      </c>
      <c r="AS578">
        <v>40</v>
      </c>
      <c r="AT578">
        <v>90</v>
      </c>
      <c r="AU578">
        <v>90</v>
      </c>
      <c r="AV578">
        <v>90</v>
      </c>
      <c r="AW578">
        <v>140</v>
      </c>
      <c r="AX578">
        <v>170</v>
      </c>
      <c r="AY578">
        <v>170</v>
      </c>
      <c r="AZ578">
        <v>210</v>
      </c>
      <c r="BA578">
        <v>170</v>
      </c>
      <c r="BB578">
        <v>50</v>
      </c>
      <c r="BC578">
        <v>40</v>
      </c>
      <c r="BD578">
        <v>20</v>
      </c>
      <c r="BE578">
        <v>50</v>
      </c>
      <c r="BF578">
        <v>90</v>
      </c>
      <c r="BG578">
        <v>170</v>
      </c>
      <c r="BH578">
        <v>110</v>
      </c>
      <c r="BI578" s="9">
        <f>AVERAGE(keyword_stats[[#This Row],[Searches: Apr 2015]:[Searches: Mar 2016]])</f>
        <v>42.5</v>
      </c>
      <c r="BJ578" s="9">
        <f>AVERAGE(keyword_stats[[#This Row],[Searches: Apr 2016]:[Searches: Mar 2017]])</f>
        <v>55</v>
      </c>
      <c r="BK578" s="9">
        <f>AVERAGE(keyword_stats[[#This Row],[Searches: Apr 2017]:[Searches: Mar 2018]])</f>
        <v>69.166666666666671</v>
      </c>
      <c r="BL578" s="9">
        <f>AVERAGE(keyword_stats[[#This Row],[Searches: Apr 2018]:[Searches: Mar 2019]])</f>
        <v>115.83333333333333</v>
      </c>
      <c r="BM578" s="9">
        <f>SUM(keyword_stats[[#This Row],[Searches: Apr 2018]:[Searches: Mar 2019]])</f>
        <v>1390</v>
      </c>
      <c r="BN578" s="9">
        <f>keyword_stats[[#This Row],[R1]]-keyword_stats[[#This Row],[R4]]</f>
        <v>73.333333333333329</v>
      </c>
      <c r="BO578" s="9" t="str">
        <f>INDEX('keyword-forecasts'!G:K,MATCH(keyword_stats[[#This Row],[Keyword]],'keyword-forecasts'!K:K,0),1)</f>
        <v>Stroje Kąpielowe</v>
      </c>
    </row>
    <row r="579" spans="1:67" x14ac:dyDescent="0.25">
      <c r="A579" t="s">
        <v>693</v>
      </c>
      <c r="B579" t="s">
        <v>15</v>
      </c>
      <c r="D579" s="8">
        <v>140</v>
      </c>
      <c r="E579" t="s">
        <v>17</v>
      </c>
      <c r="F579">
        <v>72</v>
      </c>
      <c r="G579">
        <v>0.25</v>
      </c>
      <c r="H579">
        <v>1.2</v>
      </c>
      <c r="M579">
        <v>320</v>
      </c>
      <c r="N579">
        <v>390</v>
      </c>
      <c r="O579">
        <v>590</v>
      </c>
      <c r="P579">
        <v>480</v>
      </c>
      <c r="Q579">
        <v>320</v>
      </c>
      <c r="R579">
        <v>210</v>
      </c>
      <c r="S579">
        <v>390</v>
      </c>
      <c r="T579">
        <v>390</v>
      </c>
      <c r="U579">
        <v>390</v>
      </c>
      <c r="V579">
        <v>480</v>
      </c>
      <c r="W579">
        <v>480</v>
      </c>
      <c r="X579">
        <v>480</v>
      </c>
      <c r="Y579">
        <v>480</v>
      </c>
      <c r="Z579">
        <v>480</v>
      </c>
      <c r="AA579">
        <v>390</v>
      </c>
      <c r="AB579">
        <v>390</v>
      </c>
      <c r="AC579">
        <v>390</v>
      </c>
      <c r="AD579">
        <v>390</v>
      </c>
      <c r="AE579">
        <v>390</v>
      </c>
      <c r="AF579">
        <v>390</v>
      </c>
      <c r="AG579">
        <v>390</v>
      </c>
      <c r="AH579">
        <v>390</v>
      </c>
      <c r="AI579">
        <v>320</v>
      </c>
      <c r="AJ579">
        <v>260</v>
      </c>
      <c r="AK579">
        <v>210</v>
      </c>
      <c r="AL579">
        <v>260</v>
      </c>
      <c r="AM579">
        <v>260</v>
      </c>
      <c r="AN579">
        <v>260</v>
      </c>
      <c r="AO579">
        <v>140</v>
      </c>
      <c r="AP579">
        <v>110</v>
      </c>
      <c r="AQ579">
        <v>170</v>
      </c>
      <c r="AR579">
        <v>170</v>
      </c>
      <c r="AS579">
        <v>170</v>
      </c>
      <c r="AT579">
        <v>210</v>
      </c>
      <c r="AU579">
        <v>170</v>
      </c>
      <c r="AV579">
        <v>170</v>
      </c>
      <c r="AW579">
        <v>140</v>
      </c>
      <c r="AX579">
        <v>170</v>
      </c>
      <c r="AY579">
        <v>170</v>
      </c>
      <c r="AZ579">
        <v>170</v>
      </c>
      <c r="BA579">
        <v>140</v>
      </c>
      <c r="BB579">
        <v>110</v>
      </c>
      <c r="BC579">
        <v>110</v>
      </c>
      <c r="BD579">
        <v>110</v>
      </c>
      <c r="BE579">
        <v>110</v>
      </c>
      <c r="BF579">
        <v>110</v>
      </c>
      <c r="BG579">
        <v>140</v>
      </c>
      <c r="BH579">
        <v>140</v>
      </c>
      <c r="BI579" s="9">
        <f>AVERAGE(keyword_stats[[#This Row],[Searches: Apr 2015]:[Searches: Mar 2016]])</f>
        <v>410</v>
      </c>
      <c r="BJ579" s="9">
        <f>AVERAGE(keyword_stats[[#This Row],[Searches: Apr 2016]:[Searches: Mar 2017]])</f>
        <v>388.33333333333331</v>
      </c>
      <c r="BK579" s="9">
        <f>AVERAGE(keyword_stats[[#This Row],[Searches: Apr 2017]:[Searches: Mar 2018]])</f>
        <v>191.66666666666666</v>
      </c>
      <c r="BL579" s="9">
        <f>AVERAGE(keyword_stats[[#This Row],[Searches: Apr 2018]:[Searches: Mar 2019]])</f>
        <v>135</v>
      </c>
      <c r="BM579" s="9">
        <f>SUM(keyword_stats[[#This Row],[Searches: Apr 2018]:[Searches: Mar 2019]])</f>
        <v>1620</v>
      </c>
      <c r="BN579" s="9">
        <f>keyword_stats[[#This Row],[R1]]-keyword_stats[[#This Row],[R4]]</f>
        <v>-275</v>
      </c>
      <c r="BO579" s="9" t="str">
        <f>INDEX('keyword-forecasts'!G:K,MATCH(keyword_stats[[#This Row],[Keyword]],'keyword-forecasts'!K:K,0),1)</f>
        <v>Niezgrupowane słowa kluczowe</v>
      </c>
    </row>
    <row r="580" spans="1:67" x14ac:dyDescent="0.25">
      <c r="A580" t="s">
        <v>694</v>
      </c>
      <c r="B580" t="s">
        <v>15</v>
      </c>
      <c r="D580" s="8">
        <v>10</v>
      </c>
      <c r="E580" t="s">
        <v>17</v>
      </c>
      <c r="F580">
        <v>89</v>
      </c>
      <c r="G580">
        <v>0.24</v>
      </c>
      <c r="H580">
        <v>0.45</v>
      </c>
      <c r="M580">
        <v>20</v>
      </c>
      <c r="N580">
        <v>40</v>
      </c>
      <c r="O580">
        <v>50</v>
      </c>
      <c r="P580">
        <v>50</v>
      </c>
      <c r="Q580">
        <v>20</v>
      </c>
      <c r="R580">
        <v>10</v>
      </c>
      <c r="S580">
        <v>10</v>
      </c>
      <c r="T580">
        <v>10</v>
      </c>
      <c r="U580">
        <v>10</v>
      </c>
      <c r="V580">
        <v>10</v>
      </c>
      <c r="W580">
        <v>30</v>
      </c>
      <c r="X580">
        <v>20</v>
      </c>
      <c r="Y580">
        <v>30</v>
      </c>
      <c r="Z580">
        <v>50</v>
      </c>
      <c r="AA580">
        <v>90</v>
      </c>
      <c r="AB580">
        <v>50</v>
      </c>
      <c r="AC580">
        <v>30</v>
      </c>
      <c r="AD580">
        <v>10</v>
      </c>
      <c r="AE580">
        <v>10</v>
      </c>
      <c r="AF580">
        <v>10</v>
      </c>
      <c r="AG580">
        <v>10</v>
      </c>
      <c r="AH580">
        <v>10</v>
      </c>
      <c r="AI580">
        <v>10</v>
      </c>
      <c r="AJ580">
        <v>20</v>
      </c>
      <c r="AK580">
        <v>30</v>
      </c>
      <c r="AL580">
        <v>30</v>
      </c>
      <c r="AM580">
        <v>40</v>
      </c>
      <c r="AN580">
        <v>40</v>
      </c>
      <c r="AO580">
        <v>20</v>
      </c>
      <c r="AP580">
        <v>10</v>
      </c>
      <c r="AQ580">
        <v>10</v>
      </c>
      <c r="AR580">
        <v>10</v>
      </c>
      <c r="AS580">
        <v>10</v>
      </c>
      <c r="AT580">
        <v>10</v>
      </c>
      <c r="AU580">
        <v>10</v>
      </c>
      <c r="AV580">
        <v>10</v>
      </c>
      <c r="AW580">
        <v>20</v>
      </c>
      <c r="AX580">
        <v>10</v>
      </c>
      <c r="AY580">
        <v>10</v>
      </c>
      <c r="AZ580">
        <v>10</v>
      </c>
      <c r="BA580">
        <v>10</v>
      </c>
      <c r="BB580">
        <v>0</v>
      </c>
      <c r="BC580">
        <v>10</v>
      </c>
      <c r="BD580">
        <v>10</v>
      </c>
      <c r="BE580">
        <v>10</v>
      </c>
      <c r="BF580">
        <v>10</v>
      </c>
      <c r="BG580">
        <v>10</v>
      </c>
      <c r="BH580">
        <v>10</v>
      </c>
      <c r="BI580" s="9">
        <f>AVERAGE(keyword_stats[[#This Row],[Searches: Apr 2015]:[Searches: Mar 2016]])</f>
        <v>23.333333333333332</v>
      </c>
      <c r="BJ580" s="9">
        <f>AVERAGE(keyword_stats[[#This Row],[Searches: Apr 2016]:[Searches: Mar 2017]])</f>
        <v>27.5</v>
      </c>
      <c r="BK580" s="9">
        <f>AVERAGE(keyword_stats[[#This Row],[Searches: Apr 2017]:[Searches: Mar 2018]])</f>
        <v>19.166666666666668</v>
      </c>
      <c r="BL580" s="9">
        <f>AVERAGE(keyword_stats[[#This Row],[Searches: Apr 2018]:[Searches: Mar 2019]])</f>
        <v>10</v>
      </c>
      <c r="BM580" s="9">
        <f>SUM(keyword_stats[[#This Row],[Searches: Apr 2018]:[Searches: Mar 2019]])</f>
        <v>120</v>
      </c>
      <c r="BN580" s="9">
        <f>keyword_stats[[#This Row],[R1]]-keyword_stats[[#This Row],[R4]]</f>
        <v>-13.333333333333332</v>
      </c>
      <c r="BO580" s="9" t="str">
        <f>INDEX('keyword-forecasts'!G:K,MATCH(keyword_stats[[#This Row],[Keyword]],'keyword-forecasts'!K:K,0),1)</f>
        <v>Stroje Kąpielowe</v>
      </c>
    </row>
    <row r="581" spans="1:67" x14ac:dyDescent="0.25">
      <c r="A581" t="s">
        <v>695</v>
      </c>
      <c r="B581" t="s">
        <v>15</v>
      </c>
      <c r="D581" s="8">
        <v>20</v>
      </c>
      <c r="E581" t="s">
        <v>17</v>
      </c>
      <c r="F581">
        <v>99</v>
      </c>
      <c r="G581">
        <v>0.41</v>
      </c>
      <c r="H581">
        <v>1.17</v>
      </c>
      <c r="M581">
        <v>50</v>
      </c>
      <c r="N581">
        <v>40</v>
      </c>
      <c r="O581">
        <v>90</v>
      </c>
      <c r="P581">
        <v>70</v>
      </c>
      <c r="Q581">
        <v>30</v>
      </c>
      <c r="R581">
        <v>10</v>
      </c>
      <c r="S581">
        <v>10</v>
      </c>
      <c r="T581">
        <v>30</v>
      </c>
      <c r="U581">
        <v>30</v>
      </c>
      <c r="V581">
        <v>30</v>
      </c>
      <c r="W581">
        <v>10</v>
      </c>
      <c r="X581">
        <v>20</v>
      </c>
      <c r="Y581">
        <v>30</v>
      </c>
      <c r="Z581">
        <v>50</v>
      </c>
      <c r="AA581">
        <v>70</v>
      </c>
      <c r="AB581">
        <v>70</v>
      </c>
      <c r="AC581">
        <v>30</v>
      </c>
      <c r="AD581">
        <v>30</v>
      </c>
      <c r="AE581">
        <v>10</v>
      </c>
      <c r="AF581">
        <v>20</v>
      </c>
      <c r="AG581">
        <v>10</v>
      </c>
      <c r="AH581">
        <v>20</v>
      </c>
      <c r="AI581">
        <v>20</v>
      </c>
      <c r="AJ581">
        <v>40</v>
      </c>
      <c r="AK581">
        <v>50</v>
      </c>
      <c r="AL581">
        <v>50</v>
      </c>
      <c r="AM581">
        <v>70</v>
      </c>
      <c r="AN581">
        <v>40</v>
      </c>
      <c r="AO581">
        <v>10</v>
      </c>
      <c r="AP581">
        <v>10</v>
      </c>
      <c r="AQ581">
        <v>10</v>
      </c>
      <c r="AR581">
        <v>10</v>
      </c>
      <c r="AS581">
        <v>10</v>
      </c>
      <c r="AT581">
        <v>10</v>
      </c>
      <c r="AU581">
        <v>10</v>
      </c>
      <c r="AV581">
        <v>20</v>
      </c>
      <c r="AW581">
        <v>30</v>
      </c>
      <c r="AX581">
        <v>50</v>
      </c>
      <c r="AY581">
        <v>40</v>
      </c>
      <c r="AZ581">
        <v>40</v>
      </c>
      <c r="BA581">
        <v>20</v>
      </c>
      <c r="BB581">
        <v>10</v>
      </c>
      <c r="BC581">
        <v>10</v>
      </c>
      <c r="BD581">
        <v>10</v>
      </c>
      <c r="BE581">
        <v>10</v>
      </c>
      <c r="BF581">
        <v>20</v>
      </c>
      <c r="BG581">
        <v>10</v>
      </c>
      <c r="BH581">
        <v>10</v>
      </c>
      <c r="BI581" s="9">
        <f>AVERAGE(keyword_stats[[#This Row],[Searches: Apr 2015]:[Searches: Mar 2016]])</f>
        <v>35</v>
      </c>
      <c r="BJ581" s="9">
        <f>AVERAGE(keyword_stats[[#This Row],[Searches: Apr 2016]:[Searches: Mar 2017]])</f>
        <v>33.333333333333336</v>
      </c>
      <c r="BK581" s="9">
        <f>AVERAGE(keyword_stats[[#This Row],[Searches: Apr 2017]:[Searches: Mar 2018]])</f>
        <v>25</v>
      </c>
      <c r="BL581" s="9">
        <f>AVERAGE(keyword_stats[[#This Row],[Searches: Apr 2018]:[Searches: Mar 2019]])</f>
        <v>21.666666666666668</v>
      </c>
      <c r="BM581" s="9">
        <f>SUM(keyword_stats[[#This Row],[Searches: Apr 2018]:[Searches: Mar 2019]])</f>
        <v>260</v>
      </c>
      <c r="BN581" s="9">
        <f>keyword_stats[[#This Row],[R1]]-keyword_stats[[#This Row],[R4]]</f>
        <v>-13.333333333333332</v>
      </c>
      <c r="BO581" s="9" t="str">
        <f>INDEX('keyword-forecasts'!G:K,MATCH(keyword_stats[[#This Row],[Keyword]],'keyword-forecasts'!K:K,0),1)</f>
        <v>Stroje Kąpielowe</v>
      </c>
    </row>
    <row r="582" spans="1:67" x14ac:dyDescent="0.25">
      <c r="A582" t="s">
        <v>1655</v>
      </c>
      <c r="B582" t="s">
        <v>15</v>
      </c>
      <c r="D582" s="8">
        <v>30</v>
      </c>
      <c r="E582" t="s">
        <v>17</v>
      </c>
      <c r="F582">
        <v>98</v>
      </c>
      <c r="G582">
        <v>0.38</v>
      </c>
      <c r="H582">
        <v>1.17</v>
      </c>
      <c r="M582">
        <v>30</v>
      </c>
      <c r="N582">
        <v>20</v>
      </c>
      <c r="O582">
        <v>30</v>
      </c>
      <c r="P582">
        <v>50</v>
      </c>
      <c r="Q582">
        <v>10</v>
      </c>
      <c r="R582">
        <v>10</v>
      </c>
      <c r="S582">
        <v>10</v>
      </c>
      <c r="T582">
        <v>10</v>
      </c>
      <c r="U582">
        <v>10</v>
      </c>
      <c r="V582">
        <v>10</v>
      </c>
      <c r="W582">
        <v>20</v>
      </c>
      <c r="X582">
        <v>20</v>
      </c>
      <c r="Y582">
        <v>30</v>
      </c>
      <c r="Z582">
        <v>30</v>
      </c>
      <c r="AA582">
        <v>40</v>
      </c>
      <c r="AB582">
        <v>50</v>
      </c>
      <c r="AC582">
        <v>10</v>
      </c>
      <c r="AD582">
        <v>10</v>
      </c>
      <c r="AE582">
        <v>10</v>
      </c>
      <c r="AF582">
        <v>10</v>
      </c>
      <c r="AG582">
        <v>10</v>
      </c>
      <c r="AH582">
        <v>30</v>
      </c>
      <c r="AI582">
        <v>30</v>
      </c>
      <c r="AJ582">
        <v>30</v>
      </c>
      <c r="AK582">
        <v>20</v>
      </c>
      <c r="AL582">
        <v>50</v>
      </c>
      <c r="AM582">
        <v>40</v>
      </c>
      <c r="AN582">
        <v>30</v>
      </c>
      <c r="AO582">
        <v>20</v>
      </c>
      <c r="AP582">
        <v>10</v>
      </c>
      <c r="AQ582">
        <v>10</v>
      </c>
      <c r="AR582">
        <v>20</v>
      </c>
      <c r="AS582">
        <v>10</v>
      </c>
      <c r="AT582">
        <v>30</v>
      </c>
      <c r="AU582">
        <v>30</v>
      </c>
      <c r="AV582">
        <v>20</v>
      </c>
      <c r="AW582">
        <v>30</v>
      </c>
      <c r="AX582">
        <v>50</v>
      </c>
      <c r="AY582">
        <v>50</v>
      </c>
      <c r="AZ582">
        <v>70</v>
      </c>
      <c r="BA582">
        <v>30</v>
      </c>
      <c r="BB582">
        <v>10</v>
      </c>
      <c r="BC582">
        <v>10</v>
      </c>
      <c r="BD582">
        <v>10</v>
      </c>
      <c r="BE582">
        <v>10</v>
      </c>
      <c r="BF582">
        <v>20</v>
      </c>
      <c r="BG582">
        <v>20</v>
      </c>
      <c r="BH582">
        <v>40</v>
      </c>
      <c r="BI582" s="9">
        <f>AVERAGE(keyword_stats[[#This Row],[Searches: Apr 2015]:[Searches: Mar 2016]])</f>
        <v>19.166666666666668</v>
      </c>
      <c r="BJ582" s="9">
        <f>AVERAGE(keyword_stats[[#This Row],[Searches: Apr 2016]:[Searches: Mar 2017]])</f>
        <v>24.166666666666668</v>
      </c>
      <c r="BK582" s="9">
        <f>AVERAGE(keyword_stats[[#This Row],[Searches: Apr 2017]:[Searches: Mar 2018]])</f>
        <v>24.166666666666668</v>
      </c>
      <c r="BL582" s="9">
        <f>AVERAGE(keyword_stats[[#This Row],[Searches: Apr 2018]:[Searches: Mar 2019]])</f>
        <v>29.166666666666668</v>
      </c>
      <c r="BM582" s="9">
        <f>SUM(keyword_stats[[#This Row],[Searches: Apr 2018]:[Searches: Mar 2019]])</f>
        <v>350</v>
      </c>
      <c r="BN582" s="9">
        <f>keyword_stats[[#This Row],[R1]]-keyword_stats[[#This Row],[R4]]</f>
        <v>10</v>
      </c>
      <c r="BO582" s="9" t="str">
        <f>INDEX('keyword-forecasts'!G:K,MATCH(keyword_stats[[#This Row],[Keyword]],'keyword-forecasts'!K:K,0),1)</f>
        <v>Stroje Kąpielowe</v>
      </c>
    </row>
    <row r="583" spans="1:67" x14ac:dyDescent="0.25">
      <c r="A583" t="s">
        <v>1656</v>
      </c>
      <c r="B583" t="s">
        <v>15</v>
      </c>
      <c r="D583" s="8">
        <v>20</v>
      </c>
      <c r="E583" t="s">
        <v>17</v>
      </c>
      <c r="F583">
        <v>94</v>
      </c>
      <c r="G583">
        <v>0.26</v>
      </c>
      <c r="H583">
        <v>0.87</v>
      </c>
      <c r="M583">
        <v>20</v>
      </c>
      <c r="N583">
        <v>20</v>
      </c>
      <c r="O583">
        <v>40</v>
      </c>
      <c r="P583">
        <v>40</v>
      </c>
      <c r="Q583">
        <v>20</v>
      </c>
      <c r="R583">
        <v>10</v>
      </c>
      <c r="S583">
        <v>0</v>
      </c>
      <c r="T583">
        <v>10</v>
      </c>
      <c r="U583">
        <v>10</v>
      </c>
      <c r="V583">
        <v>10</v>
      </c>
      <c r="W583">
        <v>20</v>
      </c>
      <c r="X583">
        <v>10</v>
      </c>
      <c r="Y583">
        <v>20</v>
      </c>
      <c r="Z583">
        <v>20</v>
      </c>
      <c r="AA583">
        <v>40</v>
      </c>
      <c r="AB583">
        <v>50</v>
      </c>
      <c r="AC583">
        <v>20</v>
      </c>
      <c r="AD583">
        <v>10</v>
      </c>
      <c r="AE583">
        <v>10</v>
      </c>
      <c r="AF583">
        <v>20</v>
      </c>
      <c r="AG583">
        <v>10</v>
      </c>
      <c r="AH583">
        <v>20</v>
      </c>
      <c r="AI583">
        <v>20</v>
      </c>
      <c r="AJ583">
        <v>20</v>
      </c>
      <c r="AK583">
        <v>20</v>
      </c>
      <c r="AL583">
        <v>30</v>
      </c>
      <c r="AM583">
        <v>30</v>
      </c>
      <c r="AN583">
        <v>40</v>
      </c>
      <c r="AO583">
        <v>20</v>
      </c>
      <c r="AP583">
        <v>10</v>
      </c>
      <c r="AQ583">
        <v>10</v>
      </c>
      <c r="AR583">
        <v>10</v>
      </c>
      <c r="AS583">
        <v>10</v>
      </c>
      <c r="AT583">
        <v>20</v>
      </c>
      <c r="AU583">
        <v>20</v>
      </c>
      <c r="AV583">
        <v>20</v>
      </c>
      <c r="AW583">
        <v>20</v>
      </c>
      <c r="AX583">
        <v>30</v>
      </c>
      <c r="AY583">
        <v>50</v>
      </c>
      <c r="AZ583">
        <v>70</v>
      </c>
      <c r="BA583">
        <v>20</v>
      </c>
      <c r="BB583">
        <v>10</v>
      </c>
      <c r="BC583">
        <v>10</v>
      </c>
      <c r="BD583">
        <v>10</v>
      </c>
      <c r="BE583">
        <v>10</v>
      </c>
      <c r="BF583">
        <v>30</v>
      </c>
      <c r="BG583">
        <v>20</v>
      </c>
      <c r="BH583">
        <v>10</v>
      </c>
      <c r="BI583" s="9">
        <f>AVERAGE(keyword_stats[[#This Row],[Searches: Apr 2015]:[Searches: Mar 2016]])</f>
        <v>17.5</v>
      </c>
      <c r="BJ583" s="9">
        <f>AVERAGE(keyword_stats[[#This Row],[Searches: Apr 2016]:[Searches: Mar 2017]])</f>
        <v>21.666666666666668</v>
      </c>
      <c r="BK583" s="9">
        <f>AVERAGE(keyword_stats[[#This Row],[Searches: Apr 2017]:[Searches: Mar 2018]])</f>
        <v>20</v>
      </c>
      <c r="BL583" s="9">
        <f>AVERAGE(keyword_stats[[#This Row],[Searches: Apr 2018]:[Searches: Mar 2019]])</f>
        <v>24.166666666666668</v>
      </c>
      <c r="BM583" s="9">
        <f>SUM(keyword_stats[[#This Row],[Searches: Apr 2018]:[Searches: Mar 2019]])</f>
        <v>290</v>
      </c>
      <c r="BN583" s="9">
        <f>keyword_stats[[#This Row],[R1]]-keyword_stats[[#This Row],[R4]]</f>
        <v>6.6666666666666679</v>
      </c>
      <c r="BO583" s="9" t="str">
        <f>INDEX('keyword-forecasts'!G:K,MATCH(keyword_stats[[#This Row],[Keyword]],'keyword-forecasts'!K:K,0),1)</f>
        <v>Strój Kąpielowy</v>
      </c>
    </row>
    <row r="584" spans="1:67" x14ac:dyDescent="0.25">
      <c r="A584" t="s">
        <v>1657</v>
      </c>
      <c r="B584" t="s">
        <v>15</v>
      </c>
      <c r="D584" s="8">
        <v>10</v>
      </c>
      <c r="E584" t="s">
        <v>17</v>
      </c>
      <c r="F584">
        <v>100</v>
      </c>
      <c r="M584">
        <v>10</v>
      </c>
      <c r="N584">
        <v>10</v>
      </c>
      <c r="O584">
        <v>20</v>
      </c>
      <c r="P584">
        <v>20</v>
      </c>
      <c r="Q584">
        <v>10</v>
      </c>
      <c r="R584">
        <v>10</v>
      </c>
      <c r="S584">
        <v>10</v>
      </c>
      <c r="T584">
        <v>10</v>
      </c>
      <c r="U584">
        <v>10</v>
      </c>
      <c r="V584">
        <v>10</v>
      </c>
      <c r="W584">
        <v>10</v>
      </c>
      <c r="X584">
        <v>10</v>
      </c>
      <c r="Y584">
        <v>10</v>
      </c>
      <c r="Z584">
        <v>20</v>
      </c>
      <c r="AA584">
        <v>30</v>
      </c>
      <c r="AB584">
        <v>20</v>
      </c>
      <c r="AC584">
        <v>20</v>
      </c>
      <c r="AD584">
        <v>20</v>
      </c>
      <c r="AE584">
        <v>10</v>
      </c>
      <c r="AF584">
        <v>0</v>
      </c>
      <c r="AG584">
        <v>10</v>
      </c>
      <c r="AH584">
        <v>10</v>
      </c>
      <c r="AI584">
        <v>10</v>
      </c>
      <c r="AJ584">
        <v>10</v>
      </c>
      <c r="AK584">
        <v>10</v>
      </c>
      <c r="AL584">
        <v>10</v>
      </c>
      <c r="AM584">
        <v>30</v>
      </c>
      <c r="AN584">
        <v>20</v>
      </c>
      <c r="AO584">
        <v>20</v>
      </c>
      <c r="AP584">
        <v>10</v>
      </c>
      <c r="AQ584">
        <v>10</v>
      </c>
      <c r="AR584">
        <v>10</v>
      </c>
      <c r="AS584">
        <v>10</v>
      </c>
      <c r="AT584">
        <v>10</v>
      </c>
      <c r="AU584">
        <v>10</v>
      </c>
      <c r="AV584">
        <v>10</v>
      </c>
      <c r="AW584">
        <v>20</v>
      </c>
      <c r="AX584">
        <v>20</v>
      </c>
      <c r="AY584">
        <v>40</v>
      </c>
      <c r="AZ584">
        <v>30</v>
      </c>
      <c r="BA584">
        <v>20</v>
      </c>
      <c r="BB584">
        <v>10</v>
      </c>
      <c r="BC584">
        <v>10</v>
      </c>
      <c r="BD584">
        <v>10</v>
      </c>
      <c r="BE584">
        <v>10</v>
      </c>
      <c r="BF584">
        <v>10</v>
      </c>
      <c r="BG584">
        <v>10</v>
      </c>
      <c r="BH584">
        <v>10</v>
      </c>
      <c r="BI584" s="9">
        <f>AVERAGE(keyword_stats[[#This Row],[Searches: Apr 2015]:[Searches: Mar 2016]])</f>
        <v>11.666666666666666</v>
      </c>
      <c r="BJ584" s="9">
        <f>AVERAGE(keyword_stats[[#This Row],[Searches: Apr 2016]:[Searches: Mar 2017]])</f>
        <v>14.166666666666666</v>
      </c>
      <c r="BK584" s="9">
        <f>AVERAGE(keyword_stats[[#This Row],[Searches: Apr 2017]:[Searches: Mar 2018]])</f>
        <v>13.333333333333334</v>
      </c>
      <c r="BL584" s="9">
        <f>AVERAGE(keyword_stats[[#This Row],[Searches: Apr 2018]:[Searches: Mar 2019]])</f>
        <v>16.666666666666668</v>
      </c>
      <c r="BM584" s="9">
        <f>SUM(keyword_stats[[#This Row],[Searches: Apr 2018]:[Searches: Mar 2019]])</f>
        <v>200</v>
      </c>
      <c r="BN584" s="9">
        <f>keyword_stats[[#This Row],[R1]]-keyword_stats[[#This Row],[R4]]</f>
        <v>5.0000000000000018</v>
      </c>
      <c r="BO584" s="9" t="str">
        <f>INDEX('keyword-forecasts'!G:K,MATCH(keyword_stats[[#This Row],[Keyword]],'keyword-forecasts'!K:K,0),1)</f>
        <v>Kostiumy Kąpielowe</v>
      </c>
    </row>
    <row r="585" spans="1:67" x14ac:dyDescent="0.25">
      <c r="A585" t="s">
        <v>1658</v>
      </c>
      <c r="B585" t="s">
        <v>15</v>
      </c>
      <c r="D585" s="8">
        <v>10</v>
      </c>
      <c r="E585" t="s">
        <v>16</v>
      </c>
      <c r="F585">
        <v>34</v>
      </c>
      <c r="G585">
        <v>0.27</v>
      </c>
      <c r="H585">
        <v>0.91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10</v>
      </c>
      <c r="AC585">
        <v>10</v>
      </c>
      <c r="AD585">
        <v>10</v>
      </c>
      <c r="AE585">
        <v>10</v>
      </c>
      <c r="AF585">
        <v>10</v>
      </c>
      <c r="AG585">
        <v>20</v>
      </c>
      <c r="AH585">
        <v>10</v>
      </c>
      <c r="AI585">
        <v>10</v>
      </c>
      <c r="AJ585">
        <v>10</v>
      </c>
      <c r="AK585">
        <v>10</v>
      </c>
      <c r="AL585">
        <v>10</v>
      </c>
      <c r="AM585">
        <v>10</v>
      </c>
      <c r="AN585">
        <v>10</v>
      </c>
      <c r="AO585">
        <v>40</v>
      </c>
      <c r="AP585">
        <v>10</v>
      </c>
      <c r="AQ585">
        <v>10</v>
      </c>
      <c r="AR585">
        <v>10</v>
      </c>
      <c r="AS585">
        <v>10</v>
      </c>
      <c r="AT585">
        <v>10</v>
      </c>
      <c r="AU585">
        <v>10</v>
      </c>
      <c r="AV585">
        <v>0</v>
      </c>
      <c r="AW585">
        <v>10</v>
      </c>
      <c r="AX585">
        <v>10</v>
      </c>
      <c r="AY585">
        <v>30</v>
      </c>
      <c r="AZ585">
        <v>20</v>
      </c>
      <c r="BA585">
        <v>10</v>
      </c>
      <c r="BB585">
        <v>10</v>
      </c>
      <c r="BC585">
        <v>10</v>
      </c>
      <c r="BD585">
        <v>10</v>
      </c>
      <c r="BE585">
        <v>10</v>
      </c>
      <c r="BF585">
        <v>10</v>
      </c>
      <c r="BG585">
        <v>20</v>
      </c>
      <c r="BH585">
        <v>20</v>
      </c>
      <c r="BI585" s="9">
        <f>AVERAGE(keyword_stats[[#This Row],[Searches: Apr 2015]:[Searches: Mar 2016]])</f>
        <v>0</v>
      </c>
      <c r="BJ585" s="9">
        <f>AVERAGE(keyword_stats[[#This Row],[Searches: Apr 2016]:[Searches: Mar 2017]])</f>
        <v>8.3333333333333339</v>
      </c>
      <c r="BK585" s="9">
        <f>AVERAGE(keyword_stats[[#This Row],[Searches: Apr 2017]:[Searches: Mar 2018]])</f>
        <v>11.666666666666666</v>
      </c>
      <c r="BL585" s="9">
        <f>AVERAGE(keyword_stats[[#This Row],[Searches: Apr 2018]:[Searches: Mar 2019]])</f>
        <v>14.166666666666666</v>
      </c>
      <c r="BM585" s="9">
        <f>SUM(keyword_stats[[#This Row],[Searches: Apr 2018]:[Searches: Mar 2019]])</f>
        <v>170</v>
      </c>
      <c r="BN585" s="9">
        <f>keyword_stats[[#This Row],[R1]]-keyword_stats[[#This Row],[R4]]</f>
        <v>14.166666666666666</v>
      </c>
      <c r="BO585" s="9" t="str">
        <f>INDEX('keyword-forecasts'!G:K,MATCH(keyword_stats[[#This Row],[Keyword]],'keyword-forecasts'!K:K,0),1)</f>
        <v>Stroje Kąpielowe</v>
      </c>
    </row>
    <row r="586" spans="1:67" x14ac:dyDescent="0.25">
      <c r="A586" t="s">
        <v>696</v>
      </c>
      <c r="B586" t="s">
        <v>15</v>
      </c>
      <c r="D586" s="8">
        <v>50</v>
      </c>
      <c r="E586" t="s">
        <v>16</v>
      </c>
      <c r="F586">
        <v>66</v>
      </c>
      <c r="G586">
        <v>0.12</v>
      </c>
      <c r="H586">
        <v>1.17</v>
      </c>
      <c r="M586">
        <v>40</v>
      </c>
      <c r="N586">
        <v>30</v>
      </c>
      <c r="O586">
        <v>90</v>
      </c>
      <c r="P586">
        <v>70</v>
      </c>
      <c r="Q586">
        <v>30</v>
      </c>
      <c r="R586">
        <v>10</v>
      </c>
      <c r="S586">
        <v>10</v>
      </c>
      <c r="T586">
        <v>10</v>
      </c>
      <c r="U586">
        <v>10</v>
      </c>
      <c r="V586">
        <v>10</v>
      </c>
      <c r="W586">
        <v>10</v>
      </c>
      <c r="X586">
        <v>10</v>
      </c>
      <c r="Y586">
        <v>70</v>
      </c>
      <c r="Z586">
        <v>260</v>
      </c>
      <c r="AA586">
        <v>90</v>
      </c>
      <c r="AB586">
        <v>110</v>
      </c>
      <c r="AC586">
        <v>20</v>
      </c>
      <c r="AD586">
        <v>10</v>
      </c>
      <c r="AE586">
        <v>10</v>
      </c>
      <c r="AF586">
        <v>20</v>
      </c>
      <c r="AG586">
        <v>30</v>
      </c>
      <c r="AH586">
        <v>20</v>
      </c>
      <c r="AI586">
        <v>70</v>
      </c>
      <c r="AJ586">
        <v>140</v>
      </c>
      <c r="AK586">
        <v>110</v>
      </c>
      <c r="AL586">
        <v>90</v>
      </c>
      <c r="AM586">
        <v>90</v>
      </c>
      <c r="AN586">
        <v>70</v>
      </c>
      <c r="AO586">
        <v>30</v>
      </c>
      <c r="AP586">
        <v>10</v>
      </c>
      <c r="AQ586">
        <v>10</v>
      </c>
      <c r="AR586">
        <v>10</v>
      </c>
      <c r="AS586">
        <v>10</v>
      </c>
      <c r="AT586">
        <v>30</v>
      </c>
      <c r="AU586">
        <v>30</v>
      </c>
      <c r="AV586">
        <v>30</v>
      </c>
      <c r="AW586">
        <v>30</v>
      </c>
      <c r="AX586">
        <v>90</v>
      </c>
      <c r="AY586">
        <v>140</v>
      </c>
      <c r="AZ586">
        <v>140</v>
      </c>
      <c r="BA586">
        <v>40</v>
      </c>
      <c r="BB586">
        <v>30</v>
      </c>
      <c r="BC586">
        <v>10</v>
      </c>
      <c r="BD586">
        <v>10</v>
      </c>
      <c r="BE586">
        <v>10</v>
      </c>
      <c r="BF586">
        <v>20</v>
      </c>
      <c r="BG586">
        <v>30</v>
      </c>
      <c r="BH586">
        <v>20</v>
      </c>
      <c r="BI586" s="9">
        <f>AVERAGE(keyword_stats[[#This Row],[Searches: Apr 2015]:[Searches: Mar 2016]])</f>
        <v>27.5</v>
      </c>
      <c r="BJ586" s="9">
        <f>AVERAGE(keyword_stats[[#This Row],[Searches: Apr 2016]:[Searches: Mar 2017]])</f>
        <v>70.833333333333329</v>
      </c>
      <c r="BK586" s="9">
        <f>AVERAGE(keyword_stats[[#This Row],[Searches: Apr 2017]:[Searches: Mar 2018]])</f>
        <v>43.333333333333336</v>
      </c>
      <c r="BL586" s="9">
        <f>AVERAGE(keyword_stats[[#This Row],[Searches: Apr 2018]:[Searches: Mar 2019]])</f>
        <v>47.5</v>
      </c>
      <c r="BM586" s="9">
        <f>SUM(keyword_stats[[#This Row],[Searches: Apr 2018]:[Searches: Mar 2019]])</f>
        <v>570</v>
      </c>
      <c r="BN586" s="9">
        <f>keyword_stats[[#This Row],[R1]]-keyword_stats[[#This Row],[R4]]</f>
        <v>20</v>
      </c>
      <c r="BO586" s="9" t="str">
        <f>INDEX('keyword-forecasts'!G:K,MATCH(keyword_stats[[#This Row],[Keyword]],'keyword-forecasts'!K:K,0),1)</f>
        <v>Stroje Kąpielowe</v>
      </c>
    </row>
    <row r="587" spans="1:67" x14ac:dyDescent="0.25">
      <c r="A587" t="s">
        <v>697</v>
      </c>
      <c r="B587" t="s">
        <v>15</v>
      </c>
      <c r="D587" s="8">
        <v>90</v>
      </c>
      <c r="E587" t="s">
        <v>17</v>
      </c>
      <c r="F587">
        <v>100</v>
      </c>
      <c r="G587">
        <v>0.18</v>
      </c>
      <c r="H587">
        <v>1.21</v>
      </c>
      <c r="M587">
        <v>140</v>
      </c>
      <c r="N587">
        <v>90</v>
      </c>
      <c r="O587">
        <v>210</v>
      </c>
      <c r="P587">
        <v>170</v>
      </c>
      <c r="Q587">
        <v>110</v>
      </c>
      <c r="R587">
        <v>20</v>
      </c>
      <c r="S587">
        <v>10</v>
      </c>
      <c r="T587">
        <v>10</v>
      </c>
      <c r="U587">
        <v>20</v>
      </c>
      <c r="V587">
        <v>90</v>
      </c>
      <c r="W587">
        <v>110</v>
      </c>
      <c r="X587">
        <v>30</v>
      </c>
      <c r="Y587">
        <v>50</v>
      </c>
      <c r="Z587">
        <v>90</v>
      </c>
      <c r="AA587">
        <v>110</v>
      </c>
      <c r="AB587">
        <v>110</v>
      </c>
      <c r="AC587">
        <v>90</v>
      </c>
      <c r="AD587">
        <v>30</v>
      </c>
      <c r="AE587">
        <v>10</v>
      </c>
      <c r="AF587">
        <v>10</v>
      </c>
      <c r="AG587">
        <v>20</v>
      </c>
      <c r="AH587">
        <v>20</v>
      </c>
      <c r="AI587">
        <v>90</v>
      </c>
      <c r="AJ587">
        <v>40</v>
      </c>
      <c r="AK587">
        <v>50</v>
      </c>
      <c r="AL587">
        <v>20</v>
      </c>
      <c r="AM587">
        <v>90</v>
      </c>
      <c r="AN587">
        <v>170</v>
      </c>
      <c r="AO587">
        <v>140</v>
      </c>
      <c r="AP587">
        <v>10</v>
      </c>
      <c r="AQ587">
        <v>10</v>
      </c>
      <c r="AR587">
        <v>30</v>
      </c>
      <c r="AS587">
        <v>40</v>
      </c>
      <c r="AT587">
        <v>110</v>
      </c>
      <c r="AU587">
        <v>110</v>
      </c>
      <c r="AV587">
        <v>140</v>
      </c>
      <c r="AW587">
        <v>90</v>
      </c>
      <c r="AX587">
        <v>70</v>
      </c>
      <c r="AY587">
        <v>140</v>
      </c>
      <c r="AZ587">
        <v>110</v>
      </c>
      <c r="BA587">
        <v>110</v>
      </c>
      <c r="BB587">
        <v>50</v>
      </c>
      <c r="BC587">
        <v>40</v>
      </c>
      <c r="BD587">
        <v>70</v>
      </c>
      <c r="BE587">
        <v>70</v>
      </c>
      <c r="BF587">
        <v>90</v>
      </c>
      <c r="BG587">
        <v>70</v>
      </c>
      <c r="BH587">
        <v>90</v>
      </c>
      <c r="BI587" s="9">
        <f>AVERAGE(keyword_stats[[#This Row],[Searches: Apr 2015]:[Searches: Mar 2016]])</f>
        <v>84.166666666666671</v>
      </c>
      <c r="BJ587" s="9">
        <f>AVERAGE(keyword_stats[[#This Row],[Searches: Apr 2016]:[Searches: Mar 2017]])</f>
        <v>55.833333333333336</v>
      </c>
      <c r="BK587" s="9">
        <f>AVERAGE(keyword_stats[[#This Row],[Searches: Apr 2017]:[Searches: Mar 2018]])</f>
        <v>76.666666666666671</v>
      </c>
      <c r="BL587" s="9">
        <f>AVERAGE(keyword_stats[[#This Row],[Searches: Apr 2018]:[Searches: Mar 2019]])</f>
        <v>83.333333333333329</v>
      </c>
      <c r="BM587" s="9">
        <f>SUM(keyword_stats[[#This Row],[Searches: Apr 2018]:[Searches: Mar 2019]])</f>
        <v>1000</v>
      </c>
      <c r="BN587" s="9">
        <f>keyword_stats[[#This Row],[R1]]-keyword_stats[[#This Row],[R4]]</f>
        <v>-0.83333333333334281</v>
      </c>
      <c r="BO587" s="9" t="str">
        <f>INDEX('keyword-forecasts'!G:K,MATCH(keyword_stats[[#This Row],[Keyword]],'keyword-forecasts'!K:K,0),1)</f>
        <v>Stroje Kąpielowe</v>
      </c>
    </row>
    <row r="588" spans="1:67" x14ac:dyDescent="0.25">
      <c r="A588" t="s">
        <v>698</v>
      </c>
      <c r="B588" t="s">
        <v>15</v>
      </c>
      <c r="D588" s="8">
        <v>110</v>
      </c>
      <c r="E588" t="s">
        <v>17</v>
      </c>
      <c r="F588">
        <v>99</v>
      </c>
      <c r="G588">
        <v>0.27</v>
      </c>
      <c r="H588">
        <v>1.57</v>
      </c>
      <c r="M588">
        <v>40</v>
      </c>
      <c r="N588">
        <v>70</v>
      </c>
      <c r="O588">
        <v>70</v>
      </c>
      <c r="P588">
        <v>110</v>
      </c>
      <c r="Q588">
        <v>70</v>
      </c>
      <c r="R588">
        <v>30</v>
      </c>
      <c r="S588">
        <v>30</v>
      </c>
      <c r="T588">
        <v>40</v>
      </c>
      <c r="U588">
        <v>40</v>
      </c>
      <c r="V588">
        <v>50</v>
      </c>
      <c r="W588">
        <v>40</v>
      </c>
      <c r="X588">
        <v>40</v>
      </c>
      <c r="Y588">
        <v>70</v>
      </c>
      <c r="Z588">
        <v>90</v>
      </c>
      <c r="AA588">
        <v>110</v>
      </c>
      <c r="AB588">
        <v>140</v>
      </c>
      <c r="AC588">
        <v>90</v>
      </c>
      <c r="AD588">
        <v>50</v>
      </c>
      <c r="AE588">
        <v>30</v>
      </c>
      <c r="AF588">
        <v>50</v>
      </c>
      <c r="AG588">
        <v>50</v>
      </c>
      <c r="AH588">
        <v>70</v>
      </c>
      <c r="AI588">
        <v>90</v>
      </c>
      <c r="AJ588">
        <v>70</v>
      </c>
      <c r="AK588">
        <v>90</v>
      </c>
      <c r="AL588">
        <v>110</v>
      </c>
      <c r="AM588">
        <v>170</v>
      </c>
      <c r="AN588">
        <v>170</v>
      </c>
      <c r="AO588">
        <v>140</v>
      </c>
      <c r="AP588">
        <v>70</v>
      </c>
      <c r="AQ588">
        <v>50</v>
      </c>
      <c r="AR588">
        <v>50</v>
      </c>
      <c r="AS588">
        <v>70</v>
      </c>
      <c r="AT588">
        <v>90</v>
      </c>
      <c r="AU588">
        <v>70</v>
      </c>
      <c r="AV588">
        <v>70</v>
      </c>
      <c r="AW588">
        <v>70</v>
      </c>
      <c r="AX588">
        <v>110</v>
      </c>
      <c r="AY588">
        <v>140</v>
      </c>
      <c r="AZ588">
        <v>210</v>
      </c>
      <c r="BA588">
        <v>140</v>
      </c>
      <c r="BB588">
        <v>90</v>
      </c>
      <c r="BC588">
        <v>70</v>
      </c>
      <c r="BD588">
        <v>70</v>
      </c>
      <c r="BE588">
        <v>70</v>
      </c>
      <c r="BF588">
        <v>70</v>
      </c>
      <c r="BG588">
        <v>90</v>
      </c>
      <c r="BH588">
        <v>140</v>
      </c>
      <c r="BI588" s="9">
        <f>AVERAGE(keyword_stats[[#This Row],[Searches: Apr 2015]:[Searches: Mar 2016]])</f>
        <v>52.5</v>
      </c>
      <c r="BJ588" s="9">
        <f>AVERAGE(keyword_stats[[#This Row],[Searches: Apr 2016]:[Searches: Mar 2017]])</f>
        <v>75.833333333333329</v>
      </c>
      <c r="BK588" s="9">
        <f>AVERAGE(keyword_stats[[#This Row],[Searches: Apr 2017]:[Searches: Mar 2018]])</f>
        <v>95.833333333333329</v>
      </c>
      <c r="BL588" s="9">
        <f>AVERAGE(keyword_stats[[#This Row],[Searches: Apr 2018]:[Searches: Mar 2019]])</f>
        <v>105.83333333333333</v>
      </c>
      <c r="BM588" s="9">
        <f>SUM(keyword_stats[[#This Row],[Searches: Apr 2018]:[Searches: Mar 2019]])</f>
        <v>1270</v>
      </c>
      <c r="BN588" s="9">
        <f>keyword_stats[[#This Row],[R1]]-keyword_stats[[#This Row],[R4]]</f>
        <v>53.333333333333329</v>
      </c>
      <c r="BO588" s="9" t="str">
        <f>INDEX('keyword-forecasts'!G:K,MATCH(keyword_stats[[#This Row],[Keyword]],'keyword-forecasts'!K:K,0),1)</f>
        <v>Bikini</v>
      </c>
    </row>
    <row r="589" spans="1:67" x14ac:dyDescent="0.25">
      <c r="A589" t="s">
        <v>699</v>
      </c>
      <c r="B589" t="s">
        <v>15</v>
      </c>
      <c r="D589" s="8">
        <v>10</v>
      </c>
      <c r="M589">
        <v>0</v>
      </c>
      <c r="N589">
        <v>10</v>
      </c>
      <c r="O589">
        <v>10</v>
      </c>
      <c r="P589">
        <v>50</v>
      </c>
      <c r="Q589">
        <v>50</v>
      </c>
      <c r="R589">
        <v>10</v>
      </c>
      <c r="S589">
        <v>10</v>
      </c>
      <c r="T589">
        <v>10</v>
      </c>
      <c r="U589">
        <v>10</v>
      </c>
      <c r="V589">
        <v>10</v>
      </c>
      <c r="W589">
        <v>10</v>
      </c>
      <c r="X589">
        <v>10</v>
      </c>
      <c r="Y589">
        <v>10</v>
      </c>
      <c r="Z589">
        <v>10</v>
      </c>
      <c r="AA589">
        <v>10</v>
      </c>
      <c r="AB589">
        <v>20</v>
      </c>
      <c r="AC589">
        <v>10</v>
      </c>
      <c r="AD589">
        <v>10</v>
      </c>
      <c r="AE589">
        <v>10</v>
      </c>
      <c r="AF589">
        <v>10</v>
      </c>
      <c r="AG589">
        <v>10</v>
      </c>
      <c r="AH589">
        <v>10</v>
      </c>
      <c r="AI589">
        <v>20</v>
      </c>
      <c r="AJ589">
        <v>10</v>
      </c>
      <c r="AK589">
        <v>10</v>
      </c>
      <c r="AL589">
        <v>20</v>
      </c>
      <c r="AM589">
        <v>50</v>
      </c>
      <c r="AN589">
        <v>10</v>
      </c>
      <c r="AO589">
        <v>20</v>
      </c>
      <c r="AP589">
        <v>10</v>
      </c>
      <c r="AQ589">
        <v>10</v>
      </c>
      <c r="AR589">
        <v>10</v>
      </c>
      <c r="AS589">
        <v>10</v>
      </c>
      <c r="AT589">
        <v>10</v>
      </c>
      <c r="AU589">
        <v>10</v>
      </c>
      <c r="AV589">
        <v>10</v>
      </c>
      <c r="AW589">
        <v>10</v>
      </c>
      <c r="AX589">
        <v>40</v>
      </c>
      <c r="AY589">
        <v>30</v>
      </c>
      <c r="AZ589">
        <v>20</v>
      </c>
      <c r="BA589">
        <v>10</v>
      </c>
      <c r="BB589">
        <v>0</v>
      </c>
      <c r="BC589">
        <v>10</v>
      </c>
      <c r="BD589">
        <v>0</v>
      </c>
      <c r="BE589">
        <v>0</v>
      </c>
      <c r="BF589">
        <v>10</v>
      </c>
      <c r="BG589">
        <v>0</v>
      </c>
      <c r="BH589">
        <v>0</v>
      </c>
      <c r="BI589" s="9">
        <f>AVERAGE(keyword_stats[[#This Row],[Searches: Apr 2015]:[Searches: Mar 2016]])</f>
        <v>15.833333333333334</v>
      </c>
      <c r="BJ589" s="9">
        <f>AVERAGE(keyword_stats[[#This Row],[Searches: Apr 2016]:[Searches: Mar 2017]])</f>
        <v>11.666666666666666</v>
      </c>
      <c r="BK589" s="9">
        <f>AVERAGE(keyword_stats[[#This Row],[Searches: Apr 2017]:[Searches: Mar 2018]])</f>
        <v>15</v>
      </c>
      <c r="BL589" s="9">
        <f>AVERAGE(keyword_stats[[#This Row],[Searches: Apr 2018]:[Searches: Mar 2019]])</f>
        <v>10.833333333333334</v>
      </c>
      <c r="BM589" s="9">
        <f>SUM(keyword_stats[[#This Row],[Searches: Apr 2018]:[Searches: Mar 2019]])</f>
        <v>130</v>
      </c>
      <c r="BN589" s="9">
        <f>keyword_stats[[#This Row],[R1]]-keyword_stats[[#This Row],[R4]]</f>
        <v>-5</v>
      </c>
      <c r="BO589" s="9" t="str">
        <f>INDEX('keyword-forecasts'!G:K,MATCH(keyword_stats[[#This Row],[Keyword]],'keyword-forecasts'!K:K,0),1)</f>
        <v>Kąpielowy Majtki</v>
      </c>
    </row>
    <row r="590" spans="1:67" x14ac:dyDescent="0.25">
      <c r="A590" t="s">
        <v>700</v>
      </c>
      <c r="B590" t="s">
        <v>15</v>
      </c>
      <c r="D590" s="8">
        <v>10</v>
      </c>
      <c r="E590" t="s">
        <v>17</v>
      </c>
      <c r="F590">
        <v>100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20</v>
      </c>
      <c r="AC590">
        <v>10</v>
      </c>
      <c r="AD590">
        <v>0</v>
      </c>
      <c r="AE590">
        <v>0</v>
      </c>
      <c r="AF590">
        <v>10</v>
      </c>
      <c r="AG590">
        <v>10</v>
      </c>
      <c r="AH590">
        <v>10</v>
      </c>
      <c r="AI590">
        <v>0</v>
      </c>
      <c r="AJ590">
        <v>10</v>
      </c>
      <c r="AK590">
        <v>10</v>
      </c>
      <c r="AL590">
        <v>10</v>
      </c>
      <c r="AM590">
        <v>10</v>
      </c>
      <c r="AN590">
        <v>10</v>
      </c>
      <c r="AO590">
        <v>10</v>
      </c>
      <c r="AP590">
        <v>10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10</v>
      </c>
      <c r="AY590">
        <v>10</v>
      </c>
      <c r="AZ590">
        <v>10</v>
      </c>
      <c r="BA590">
        <v>10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10</v>
      </c>
      <c r="BI590" s="9">
        <f>AVERAGE(keyword_stats[[#This Row],[Searches: Apr 2015]:[Searches: Mar 2016]])</f>
        <v>0</v>
      </c>
      <c r="BJ590" s="9">
        <f>AVERAGE(keyword_stats[[#This Row],[Searches: Apr 2016]:[Searches: Mar 2017]])</f>
        <v>5.833333333333333</v>
      </c>
      <c r="BK590" s="9">
        <f>AVERAGE(keyword_stats[[#This Row],[Searches: Apr 2017]:[Searches: Mar 2018]])</f>
        <v>5</v>
      </c>
      <c r="BL590" s="9">
        <f>AVERAGE(keyword_stats[[#This Row],[Searches: Apr 2018]:[Searches: Mar 2019]])</f>
        <v>4.166666666666667</v>
      </c>
      <c r="BM590" s="9">
        <f>SUM(keyword_stats[[#This Row],[Searches: Apr 2018]:[Searches: Mar 2019]])</f>
        <v>50</v>
      </c>
      <c r="BN590" s="9">
        <f>keyword_stats[[#This Row],[R1]]-keyword_stats[[#This Row],[R4]]</f>
        <v>4.166666666666667</v>
      </c>
      <c r="BO590" s="9" t="str">
        <f>INDEX('keyword-forecasts'!G:K,MATCH(keyword_stats[[#This Row],[Keyword]],'keyword-forecasts'!K:K,0),1)</f>
        <v>Majtki Damskie</v>
      </c>
    </row>
    <row r="591" spans="1:67" x14ac:dyDescent="0.25">
      <c r="A591" t="s">
        <v>701</v>
      </c>
      <c r="B591" t="s">
        <v>15</v>
      </c>
      <c r="D591" s="8">
        <v>20</v>
      </c>
      <c r="E591" t="s">
        <v>17</v>
      </c>
      <c r="F591">
        <v>96</v>
      </c>
      <c r="G591">
        <v>0.52</v>
      </c>
      <c r="H591">
        <v>1.52</v>
      </c>
      <c r="M591">
        <v>10</v>
      </c>
      <c r="N591">
        <v>20</v>
      </c>
      <c r="O591">
        <v>30</v>
      </c>
      <c r="P591">
        <v>50</v>
      </c>
      <c r="Q591">
        <v>30</v>
      </c>
      <c r="R591">
        <v>10</v>
      </c>
      <c r="S591">
        <v>10</v>
      </c>
      <c r="T591">
        <v>10</v>
      </c>
      <c r="U591">
        <v>10</v>
      </c>
      <c r="V591">
        <v>10</v>
      </c>
      <c r="W591">
        <v>10</v>
      </c>
      <c r="X591">
        <v>10</v>
      </c>
      <c r="Y591">
        <v>20</v>
      </c>
      <c r="Z591">
        <v>20</v>
      </c>
      <c r="AA591">
        <v>30</v>
      </c>
      <c r="AB591">
        <v>50</v>
      </c>
      <c r="AC591">
        <v>40</v>
      </c>
      <c r="AD591">
        <v>10</v>
      </c>
      <c r="AE591">
        <v>10</v>
      </c>
      <c r="AF591">
        <v>10</v>
      </c>
      <c r="AG591">
        <v>10</v>
      </c>
      <c r="AH591">
        <v>10</v>
      </c>
      <c r="AI591">
        <v>10</v>
      </c>
      <c r="AJ591">
        <v>20</v>
      </c>
      <c r="AK591">
        <v>30</v>
      </c>
      <c r="AL591">
        <v>20</v>
      </c>
      <c r="AM591">
        <v>50</v>
      </c>
      <c r="AN591">
        <v>90</v>
      </c>
      <c r="AO591">
        <v>30</v>
      </c>
      <c r="AP591">
        <v>10</v>
      </c>
      <c r="AQ591">
        <v>10</v>
      </c>
      <c r="AR591">
        <v>10</v>
      </c>
      <c r="AS591">
        <v>10</v>
      </c>
      <c r="AT591">
        <v>10</v>
      </c>
      <c r="AU591">
        <v>10</v>
      </c>
      <c r="AV591">
        <v>10</v>
      </c>
      <c r="AW591">
        <v>10</v>
      </c>
      <c r="AX591">
        <v>30</v>
      </c>
      <c r="AY591">
        <v>50</v>
      </c>
      <c r="AZ591">
        <v>90</v>
      </c>
      <c r="BA591">
        <v>30</v>
      </c>
      <c r="BB591">
        <v>10</v>
      </c>
      <c r="BC591">
        <v>10</v>
      </c>
      <c r="BD591">
        <v>10</v>
      </c>
      <c r="BE591">
        <v>0</v>
      </c>
      <c r="BF591">
        <v>10</v>
      </c>
      <c r="BG591">
        <v>10</v>
      </c>
      <c r="BH591">
        <v>10</v>
      </c>
      <c r="BI591" s="9">
        <f>AVERAGE(keyword_stats[[#This Row],[Searches: Apr 2015]:[Searches: Mar 2016]])</f>
        <v>17.5</v>
      </c>
      <c r="BJ591" s="9">
        <f>AVERAGE(keyword_stats[[#This Row],[Searches: Apr 2016]:[Searches: Mar 2017]])</f>
        <v>20</v>
      </c>
      <c r="BK591" s="9">
        <f>AVERAGE(keyword_stats[[#This Row],[Searches: Apr 2017]:[Searches: Mar 2018]])</f>
        <v>24.166666666666668</v>
      </c>
      <c r="BL591" s="9">
        <f>AVERAGE(keyword_stats[[#This Row],[Searches: Apr 2018]:[Searches: Mar 2019]])</f>
        <v>22.5</v>
      </c>
      <c r="BM591" s="9">
        <f>SUM(keyword_stats[[#This Row],[Searches: Apr 2018]:[Searches: Mar 2019]])</f>
        <v>270</v>
      </c>
      <c r="BN591" s="9">
        <f>keyword_stats[[#This Row],[R1]]-keyword_stats[[#This Row],[R4]]</f>
        <v>5</v>
      </c>
      <c r="BO591" s="9" t="str">
        <f>INDEX('keyword-forecasts'!G:K,MATCH(keyword_stats[[#This Row],[Keyword]],'keyword-forecasts'!K:K,0),1)</f>
        <v>Bikini</v>
      </c>
    </row>
    <row r="592" spans="1:67" x14ac:dyDescent="0.25">
      <c r="A592" t="s">
        <v>702</v>
      </c>
      <c r="B592" t="s">
        <v>15</v>
      </c>
      <c r="D592" s="8">
        <v>140</v>
      </c>
      <c r="E592" t="s">
        <v>17</v>
      </c>
      <c r="F592">
        <v>100</v>
      </c>
      <c r="G592">
        <v>0.23</v>
      </c>
      <c r="H592">
        <v>0.96</v>
      </c>
      <c r="M592">
        <v>50</v>
      </c>
      <c r="N592">
        <v>70</v>
      </c>
      <c r="O592">
        <v>140</v>
      </c>
      <c r="P592">
        <v>260</v>
      </c>
      <c r="Q592">
        <v>140</v>
      </c>
      <c r="R592">
        <v>20</v>
      </c>
      <c r="S592">
        <v>10</v>
      </c>
      <c r="T592">
        <v>10</v>
      </c>
      <c r="U592">
        <v>10</v>
      </c>
      <c r="V592">
        <v>30</v>
      </c>
      <c r="W592">
        <v>40</v>
      </c>
      <c r="X592">
        <v>30</v>
      </c>
      <c r="Y592">
        <v>90</v>
      </c>
      <c r="Z592">
        <v>170</v>
      </c>
      <c r="AA592">
        <v>320</v>
      </c>
      <c r="AB592">
        <v>390</v>
      </c>
      <c r="AC592">
        <v>110</v>
      </c>
      <c r="AD592">
        <v>20</v>
      </c>
      <c r="AE592">
        <v>30</v>
      </c>
      <c r="AF592">
        <v>40</v>
      </c>
      <c r="AG592">
        <v>10</v>
      </c>
      <c r="AH592">
        <v>70</v>
      </c>
      <c r="AI592">
        <v>50</v>
      </c>
      <c r="AJ592">
        <v>90</v>
      </c>
      <c r="AK592">
        <v>140</v>
      </c>
      <c r="AL592">
        <v>210</v>
      </c>
      <c r="AM592">
        <v>320</v>
      </c>
      <c r="AN592">
        <v>480</v>
      </c>
      <c r="AO592">
        <v>210</v>
      </c>
      <c r="AP592">
        <v>70</v>
      </c>
      <c r="AQ592">
        <v>20</v>
      </c>
      <c r="AR592">
        <v>30</v>
      </c>
      <c r="AS592">
        <v>10</v>
      </c>
      <c r="AT592">
        <v>50</v>
      </c>
      <c r="AU592">
        <v>40</v>
      </c>
      <c r="AV592">
        <v>70</v>
      </c>
      <c r="AW592">
        <v>140</v>
      </c>
      <c r="AX592">
        <v>210</v>
      </c>
      <c r="AY592">
        <v>320</v>
      </c>
      <c r="AZ592">
        <v>260</v>
      </c>
      <c r="BA592">
        <v>210</v>
      </c>
      <c r="BB592">
        <v>70</v>
      </c>
      <c r="BC592">
        <v>40</v>
      </c>
      <c r="BD592">
        <v>50</v>
      </c>
      <c r="BE592">
        <v>40</v>
      </c>
      <c r="BF592">
        <v>70</v>
      </c>
      <c r="BG592">
        <v>50</v>
      </c>
      <c r="BH592">
        <v>110</v>
      </c>
      <c r="BI592" s="9">
        <f>AVERAGE(keyword_stats[[#This Row],[Searches: Apr 2015]:[Searches: Mar 2016]])</f>
        <v>67.5</v>
      </c>
      <c r="BJ592" s="9">
        <f>AVERAGE(keyword_stats[[#This Row],[Searches: Apr 2016]:[Searches: Mar 2017]])</f>
        <v>115.83333333333333</v>
      </c>
      <c r="BK592" s="9">
        <f>AVERAGE(keyword_stats[[#This Row],[Searches: Apr 2017]:[Searches: Mar 2018]])</f>
        <v>137.5</v>
      </c>
      <c r="BL592" s="9">
        <f>AVERAGE(keyword_stats[[#This Row],[Searches: Apr 2018]:[Searches: Mar 2019]])</f>
        <v>130.83333333333334</v>
      </c>
      <c r="BM592" s="9">
        <f>SUM(keyword_stats[[#This Row],[Searches: Apr 2018]:[Searches: Mar 2019]])</f>
        <v>1570</v>
      </c>
      <c r="BN592" s="9">
        <f>keyword_stats[[#This Row],[R1]]-keyword_stats[[#This Row],[R4]]</f>
        <v>63.333333333333343</v>
      </c>
      <c r="BO592" s="9" t="str">
        <f>INDEX('keyword-forecasts'!G:K,MATCH(keyword_stats[[#This Row],[Keyword]],'keyword-forecasts'!K:K,0),1)</f>
        <v>Stroju Kąpielowego</v>
      </c>
    </row>
    <row r="593" spans="1:67" x14ac:dyDescent="0.25">
      <c r="A593" t="s">
        <v>703</v>
      </c>
      <c r="B593" t="s">
        <v>15</v>
      </c>
      <c r="D593" s="8">
        <v>10</v>
      </c>
      <c r="E593" t="s">
        <v>17</v>
      </c>
      <c r="F593">
        <v>100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10</v>
      </c>
      <c r="AE593">
        <v>10</v>
      </c>
      <c r="AF593">
        <v>10</v>
      </c>
      <c r="AG593">
        <v>10</v>
      </c>
      <c r="AH593">
        <v>10</v>
      </c>
      <c r="AI593">
        <v>10</v>
      </c>
      <c r="AJ593">
        <v>0</v>
      </c>
      <c r="AK593">
        <v>10</v>
      </c>
      <c r="AL593">
        <v>10</v>
      </c>
      <c r="AM593">
        <v>10</v>
      </c>
      <c r="AN593">
        <v>10</v>
      </c>
      <c r="AO593">
        <v>10</v>
      </c>
      <c r="AP593">
        <v>10</v>
      </c>
      <c r="AQ593">
        <v>10</v>
      </c>
      <c r="AR593">
        <v>10</v>
      </c>
      <c r="AS593">
        <v>10</v>
      </c>
      <c r="AT593">
        <v>10</v>
      </c>
      <c r="AU593">
        <v>10</v>
      </c>
      <c r="AV593">
        <v>10</v>
      </c>
      <c r="AW593">
        <v>10</v>
      </c>
      <c r="AX593">
        <v>20</v>
      </c>
      <c r="AY593">
        <v>20</v>
      </c>
      <c r="AZ593">
        <v>50</v>
      </c>
      <c r="BA593">
        <v>20</v>
      </c>
      <c r="BB593">
        <v>10</v>
      </c>
      <c r="BC593">
        <v>0</v>
      </c>
      <c r="BD593">
        <v>10</v>
      </c>
      <c r="BE593">
        <v>10</v>
      </c>
      <c r="BF593">
        <v>10</v>
      </c>
      <c r="BG593">
        <v>10</v>
      </c>
      <c r="BH593">
        <v>10</v>
      </c>
      <c r="BI593" s="9">
        <f>AVERAGE(keyword_stats[[#This Row],[Searches: Apr 2015]:[Searches: Mar 2016]])</f>
        <v>0</v>
      </c>
      <c r="BJ593" s="9">
        <f>AVERAGE(keyword_stats[[#This Row],[Searches: Apr 2016]:[Searches: Mar 2017]])</f>
        <v>5</v>
      </c>
      <c r="BK593" s="9">
        <f>AVERAGE(keyword_stats[[#This Row],[Searches: Apr 2017]:[Searches: Mar 2018]])</f>
        <v>10</v>
      </c>
      <c r="BL593" s="9">
        <f>AVERAGE(keyword_stats[[#This Row],[Searches: Apr 2018]:[Searches: Mar 2019]])</f>
        <v>15</v>
      </c>
      <c r="BM593" s="9">
        <f>SUM(keyword_stats[[#This Row],[Searches: Apr 2018]:[Searches: Mar 2019]])</f>
        <v>180</v>
      </c>
      <c r="BN593" s="9">
        <f>keyword_stats[[#This Row],[R1]]-keyword_stats[[#This Row],[R4]]</f>
        <v>15</v>
      </c>
      <c r="BO593" s="9" t="str">
        <f>INDEX('keyword-forecasts'!G:K,MATCH(keyword_stats[[#This Row],[Keyword]],'keyword-forecasts'!K:K,0),1)</f>
        <v>Czarne Majtki</v>
      </c>
    </row>
    <row r="594" spans="1:67" x14ac:dyDescent="0.25">
      <c r="A594" t="s">
        <v>704</v>
      </c>
      <c r="B594" t="s">
        <v>15</v>
      </c>
      <c r="D594" s="8">
        <v>320</v>
      </c>
      <c r="E594" t="s">
        <v>17</v>
      </c>
      <c r="F594">
        <v>100</v>
      </c>
      <c r="G594">
        <v>0.3</v>
      </c>
      <c r="H594">
        <v>1.31</v>
      </c>
      <c r="M594">
        <v>90</v>
      </c>
      <c r="N594">
        <v>140</v>
      </c>
      <c r="O594">
        <v>210</v>
      </c>
      <c r="P594">
        <v>320</v>
      </c>
      <c r="Q594">
        <v>210</v>
      </c>
      <c r="R594">
        <v>40</v>
      </c>
      <c r="S594">
        <v>40</v>
      </c>
      <c r="T594">
        <v>40</v>
      </c>
      <c r="U594">
        <v>50</v>
      </c>
      <c r="V594">
        <v>70</v>
      </c>
      <c r="W594">
        <v>90</v>
      </c>
      <c r="X594">
        <v>110</v>
      </c>
      <c r="Y594">
        <v>140</v>
      </c>
      <c r="Z594">
        <v>210</v>
      </c>
      <c r="AA594">
        <v>320</v>
      </c>
      <c r="AB594">
        <v>320</v>
      </c>
      <c r="AC594">
        <v>170</v>
      </c>
      <c r="AD594">
        <v>90</v>
      </c>
      <c r="AE594">
        <v>50</v>
      </c>
      <c r="AF594">
        <v>70</v>
      </c>
      <c r="AG594">
        <v>50</v>
      </c>
      <c r="AH594">
        <v>70</v>
      </c>
      <c r="AI594">
        <v>90</v>
      </c>
      <c r="AJ594">
        <v>110</v>
      </c>
      <c r="AK594">
        <v>140</v>
      </c>
      <c r="AL594">
        <v>320</v>
      </c>
      <c r="AM594">
        <v>720</v>
      </c>
      <c r="AN594">
        <v>720</v>
      </c>
      <c r="AO594">
        <v>390</v>
      </c>
      <c r="AP594">
        <v>110</v>
      </c>
      <c r="AQ594">
        <v>70</v>
      </c>
      <c r="AR594">
        <v>70</v>
      </c>
      <c r="AS594">
        <v>70</v>
      </c>
      <c r="AT594">
        <v>140</v>
      </c>
      <c r="AU594">
        <v>170</v>
      </c>
      <c r="AV594">
        <v>170</v>
      </c>
      <c r="AW594">
        <v>260</v>
      </c>
      <c r="AX594">
        <v>480</v>
      </c>
      <c r="AY594">
        <v>720</v>
      </c>
      <c r="AZ594">
        <v>880</v>
      </c>
      <c r="BA594">
        <v>590</v>
      </c>
      <c r="BB594">
        <v>140</v>
      </c>
      <c r="BC594">
        <v>110</v>
      </c>
      <c r="BD594">
        <v>110</v>
      </c>
      <c r="BE594">
        <v>110</v>
      </c>
      <c r="BF594">
        <v>170</v>
      </c>
      <c r="BG594">
        <v>210</v>
      </c>
      <c r="BH594">
        <v>260</v>
      </c>
      <c r="BI594" s="9">
        <f>AVERAGE(keyword_stats[[#This Row],[Searches: Apr 2015]:[Searches: Mar 2016]])</f>
        <v>117.5</v>
      </c>
      <c r="BJ594" s="9">
        <f>AVERAGE(keyword_stats[[#This Row],[Searches: Apr 2016]:[Searches: Mar 2017]])</f>
        <v>140.83333333333334</v>
      </c>
      <c r="BK594" s="9">
        <f>AVERAGE(keyword_stats[[#This Row],[Searches: Apr 2017]:[Searches: Mar 2018]])</f>
        <v>257.5</v>
      </c>
      <c r="BL594" s="9">
        <f>AVERAGE(keyword_stats[[#This Row],[Searches: Apr 2018]:[Searches: Mar 2019]])</f>
        <v>336.66666666666669</v>
      </c>
      <c r="BM594" s="9">
        <f>SUM(keyword_stats[[#This Row],[Searches: Apr 2018]:[Searches: Mar 2019]])</f>
        <v>4040</v>
      </c>
      <c r="BN594" s="9">
        <f>keyword_stats[[#This Row],[R1]]-keyword_stats[[#This Row],[R4]]</f>
        <v>219.16666666666669</v>
      </c>
      <c r="BO594" s="9" t="str">
        <f>INDEX('keyword-forecasts'!G:K,MATCH(keyword_stats[[#This Row],[Keyword]],'keyword-forecasts'!K:K,0),1)</f>
        <v>Majtki Kąpielowe</v>
      </c>
    </row>
    <row r="595" spans="1:67" x14ac:dyDescent="0.25">
      <c r="A595" t="s">
        <v>705</v>
      </c>
      <c r="B595" t="s">
        <v>15</v>
      </c>
      <c r="D595" s="8">
        <v>10</v>
      </c>
      <c r="E595" t="s">
        <v>17</v>
      </c>
      <c r="F595">
        <v>100</v>
      </c>
      <c r="M595">
        <v>10</v>
      </c>
      <c r="N595">
        <v>10</v>
      </c>
      <c r="O595">
        <v>10</v>
      </c>
      <c r="P595">
        <v>20</v>
      </c>
      <c r="Q595">
        <v>20</v>
      </c>
      <c r="R595">
        <v>10</v>
      </c>
      <c r="S595">
        <v>0</v>
      </c>
      <c r="T595">
        <v>10</v>
      </c>
      <c r="U595">
        <v>0</v>
      </c>
      <c r="V595">
        <v>10</v>
      </c>
      <c r="W595">
        <v>10</v>
      </c>
      <c r="X595">
        <v>10</v>
      </c>
      <c r="Y595">
        <v>10</v>
      </c>
      <c r="Z595">
        <v>10</v>
      </c>
      <c r="AA595">
        <v>20</v>
      </c>
      <c r="AB595">
        <v>30</v>
      </c>
      <c r="AC595">
        <v>10</v>
      </c>
      <c r="AD595">
        <v>10</v>
      </c>
      <c r="AE595">
        <v>10</v>
      </c>
      <c r="AF595">
        <v>0</v>
      </c>
      <c r="AG595">
        <v>10</v>
      </c>
      <c r="AH595">
        <v>10</v>
      </c>
      <c r="AI595">
        <v>10</v>
      </c>
      <c r="AJ595">
        <v>10</v>
      </c>
      <c r="AK595">
        <v>10</v>
      </c>
      <c r="AL595">
        <v>10</v>
      </c>
      <c r="AM595">
        <v>30</v>
      </c>
      <c r="AN595">
        <v>20</v>
      </c>
      <c r="AO595">
        <v>10</v>
      </c>
      <c r="AP595">
        <v>10</v>
      </c>
      <c r="AQ595">
        <v>10</v>
      </c>
      <c r="AR595">
        <v>10</v>
      </c>
      <c r="AS595">
        <v>10</v>
      </c>
      <c r="AT595">
        <v>10</v>
      </c>
      <c r="AU595">
        <v>0</v>
      </c>
      <c r="AV595">
        <v>10</v>
      </c>
      <c r="AW595">
        <v>10</v>
      </c>
      <c r="AX595">
        <v>10</v>
      </c>
      <c r="AY595">
        <v>20</v>
      </c>
      <c r="AZ595">
        <v>50</v>
      </c>
      <c r="BA595">
        <v>40</v>
      </c>
      <c r="BB595">
        <v>10</v>
      </c>
      <c r="BC595">
        <v>10</v>
      </c>
      <c r="BD595">
        <v>10</v>
      </c>
      <c r="BE595">
        <v>10</v>
      </c>
      <c r="BF595">
        <v>10</v>
      </c>
      <c r="BG595">
        <v>10</v>
      </c>
      <c r="BH595">
        <v>10</v>
      </c>
      <c r="BI595" s="9">
        <f>AVERAGE(keyword_stats[[#This Row],[Searches: Apr 2015]:[Searches: Mar 2016]])</f>
        <v>10</v>
      </c>
      <c r="BJ595" s="9">
        <f>AVERAGE(keyword_stats[[#This Row],[Searches: Apr 2016]:[Searches: Mar 2017]])</f>
        <v>11.666666666666666</v>
      </c>
      <c r="BK595" s="9">
        <f>AVERAGE(keyword_stats[[#This Row],[Searches: Apr 2017]:[Searches: Mar 2018]])</f>
        <v>11.666666666666666</v>
      </c>
      <c r="BL595" s="9">
        <f>AVERAGE(keyword_stats[[#This Row],[Searches: Apr 2018]:[Searches: Mar 2019]])</f>
        <v>16.666666666666668</v>
      </c>
      <c r="BM595" s="9">
        <f>SUM(keyword_stats[[#This Row],[Searches: Apr 2018]:[Searches: Mar 2019]])</f>
        <v>200</v>
      </c>
      <c r="BN595" s="9">
        <f>keyword_stats[[#This Row],[R1]]-keyword_stats[[#This Row],[R4]]</f>
        <v>6.6666666666666679</v>
      </c>
      <c r="BO595" s="9" t="str">
        <f>INDEX('keyword-forecasts'!G:K,MATCH(keyword_stats[[#This Row],[Keyword]],'keyword-forecasts'!K:K,0),1)</f>
        <v>Czarne Majtki</v>
      </c>
    </row>
    <row r="596" spans="1:67" x14ac:dyDescent="0.25">
      <c r="A596" t="s">
        <v>706</v>
      </c>
      <c r="B596" t="s">
        <v>15</v>
      </c>
      <c r="D596" s="8">
        <v>210</v>
      </c>
      <c r="E596" t="s">
        <v>17</v>
      </c>
      <c r="F596">
        <v>100</v>
      </c>
      <c r="G596">
        <v>0.48</v>
      </c>
      <c r="H596">
        <v>1.35</v>
      </c>
      <c r="M596">
        <v>40</v>
      </c>
      <c r="N596">
        <v>90</v>
      </c>
      <c r="O596">
        <v>140</v>
      </c>
      <c r="P596">
        <v>140</v>
      </c>
      <c r="Q596">
        <v>70</v>
      </c>
      <c r="R596">
        <v>20</v>
      </c>
      <c r="S596">
        <v>30</v>
      </c>
      <c r="T596">
        <v>30</v>
      </c>
      <c r="U596">
        <v>20</v>
      </c>
      <c r="V596">
        <v>40</v>
      </c>
      <c r="W596">
        <v>50</v>
      </c>
      <c r="X596">
        <v>40</v>
      </c>
      <c r="Y596">
        <v>50</v>
      </c>
      <c r="Z596">
        <v>110</v>
      </c>
      <c r="AA596">
        <v>320</v>
      </c>
      <c r="AB596">
        <v>320</v>
      </c>
      <c r="AC596">
        <v>90</v>
      </c>
      <c r="AD596">
        <v>30</v>
      </c>
      <c r="AE596">
        <v>30</v>
      </c>
      <c r="AF596">
        <v>10</v>
      </c>
      <c r="AG596">
        <v>30</v>
      </c>
      <c r="AH596">
        <v>70</v>
      </c>
      <c r="AI596">
        <v>70</v>
      </c>
      <c r="AJ596">
        <v>70</v>
      </c>
      <c r="AK596">
        <v>50</v>
      </c>
      <c r="AL596">
        <v>170</v>
      </c>
      <c r="AM596">
        <v>260</v>
      </c>
      <c r="AN596">
        <v>320</v>
      </c>
      <c r="AO596">
        <v>210</v>
      </c>
      <c r="AP596">
        <v>40</v>
      </c>
      <c r="AQ596">
        <v>40</v>
      </c>
      <c r="AR596">
        <v>50</v>
      </c>
      <c r="AS596">
        <v>40</v>
      </c>
      <c r="AT596">
        <v>70</v>
      </c>
      <c r="AU596">
        <v>90</v>
      </c>
      <c r="AV596">
        <v>90</v>
      </c>
      <c r="AW596">
        <v>140</v>
      </c>
      <c r="AX596">
        <v>260</v>
      </c>
      <c r="AY596">
        <v>480</v>
      </c>
      <c r="AZ596">
        <v>590</v>
      </c>
      <c r="BA596">
        <v>390</v>
      </c>
      <c r="BB596">
        <v>70</v>
      </c>
      <c r="BC596">
        <v>50</v>
      </c>
      <c r="BD596">
        <v>50</v>
      </c>
      <c r="BE596">
        <v>50</v>
      </c>
      <c r="BF596">
        <v>110</v>
      </c>
      <c r="BG596">
        <v>110</v>
      </c>
      <c r="BH596">
        <v>90</v>
      </c>
      <c r="BI596" s="9">
        <f>AVERAGE(keyword_stats[[#This Row],[Searches: Apr 2015]:[Searches: Mar 2016]])</f>
        <v>59.166666666666664</v>
      </c>
      <c r="BJ596" s="9">
        <f>AVERAGE(keyword_stats[[#This Row],[Searches: Apr 2016]:[Searches: Mar 2017]])</f>
        <v>100</v>
      </c>
      <c r="BK596" s="9">
        <f>AVERAGE(keyword_stats[[#This Row],[Searches: Apr 2017]:[Searches: Mar 2018]])</f>
        <v>119.16666666666667</v>
      </c>
      <c r="BL596" s="9">
        <f>AVERAGE(keyword_stats[[#This Row],[Searches: Apr 2018]:[Searches: Mar 2019]])</f>
        <v>199.16666666666666</v>
      </c>
      <c r="BM596" s="9">
        <f>SUM(keyword_stats[[#This Row],[Searches: Apr 2018]:[Searches: Mar 2019]])</f>
        <v>2390</v>
      </c>
      <c r="BN596" s="9">
        <f>keyword_stats[[#This Row],[R1]]-keyword_stats[[#This Row],[R4]]</f>
        <v>140</v>
      </c>
      <c r="BO596" s="9" t="str">
        <f>INDEX('keyword-forecasts'!G:K,MATCH(keyword_stats[[#This Row],[Keyword]],'keyword-forecasts'!K:K,0),1)</f>
        <v>Majtki Damskie</v>
      </c>
    </row>
    <row r="597" spans="1:67" x14ac:dyDescent="0.25">
      <c r="A597" t="s">
        <v>707</v>
      </c>
      <c r="B597" t="s">
        <v>15</v>
      </c>
      <c r="D597" s="8">
        <v>10</v>
      </c>
      <c r="E597" t="s">
        <v>17</v>
      </c>
      <c r="F597">
        <v>100</v>
      </c>
      <c r="M597">
        <v>20</v>
      </c>
      <c r="N597">
        <v>40</v>
      </c>
      <c r="O597">
        <v>10</v>
      </c>
      <c r="P597">
        <v>20</v>
      </c>
      <c r="Q597">
        <v>20</v>
      </c>
      <c r="R597">
        <v>10</v>
      </c>
      <c r="S597">
        <v>10</v>
      </c>
      <c r="T597">
        <v>10</v>
      </c>
      <c r="U597">
        <v>0</v>
      </c>
      <c r="V597">
        <v>10</v>
      </c>
      <c r="W597">
        <v>10</v>
      </c>
      <c r="X597">
        <v>10</v>
      </c>
      <c r="Y597">
        <v>10</v>
      </c>
      <c r="Z597">
        <v>20</v>
      </c>
      <c r="AA597">
        <v>40</v>
      </c>
      <c r="AB597">
        <v>30</v>
      </c>
      <c r="AC597">
        <v>10</v>
      </c>
      <c r="AD597">
        <v>10</v>
      </c>
      <c r="AE597">
        <v>10</v>
      </c>
      <c r="AF597">
        <v>10</v>
      </c>
      <c r="AG597">
        <v>10</v>
      </c>
      <c r="AH597">
        <v>20</v>
      </c>
      <c r="AI597">
        <v>10</v>
      </c>
      <c r="AJ597">
        <v>10</v>
      </c>
      <c r="AK597">
        <v>30</v>
      </c>
      <c r="AL597">
        <v>70</v>
      </c>
      <c r="AM597">
        <v>50</v>
      </c>
      <c r="AN597">
        <v>50</v>
      </c>
      <c r="AO597">
        <v>20</v>
      </c>
      <c r="AP597">
        <v>20</v>
      </c>
      <c r="AQ597">
        <v>10</v>
      </c>
      <c r="AR597">
        <v>10</v>
      </c>
      <c r="AS597">
        <v>10</v>
      </c>
      <c r="AT597">
        <v>10</v>
      </c>
      <c r="AU597">
        <v>10</v>
      </c>
      <c r="AV597">
        <v>10</v>
      </c>
      <c r="AW597">
        <v>10</v>
      </c>
      <c r="AX597">
        <v>10</v>
      </c>
      <c r="AY597">
        <v>10</v>
      </c>
      <c r="AZ597">
        <v>20</v>
      </c>
      <c r="BA597">
        <v>20</v>
      </c>
      <c r="BB597">
        <v>10</v>
      </c>
      <c r="BC597">
        <v>10</v>
      </c>
      <c r="BD597">
        <v>10</v>
      </c>
      <c r="BE597">
        <v>0</v>
      </c>
      <c r="BF597">
        <v>10</v>
      </c>
      <c r="BG597">
        <v>10</v>
      </c>
      <c r="BH597">
        <v>10</v>
      </c>
      <c r="BI597" s="9">
        <f>AVERAGE(keyword_stats[[#This Row],[Searches: Apr 2015]:[Searches: Mar 2016]])</f>
        <v>14.166666666666666</v>
      </c>
      <c r="BJ597" s="9">
        <f>AVERAGE(keyword_stats[[#This Row],[Searches: Apr 2016]:[Searches: Mar 2017]])</f>
        <v>15.833333333333334</v>
      </c>
      <c r="BK597" s="9">
        <f>AVERAGE(keyword_stats[[#This Row],[Searches: Apr 2017]:[Searches: Mar 2018]])</f>
        <v>25</v>
      </c>
      <c r="BL597" s="9">
        <f>AVERAGE(keyword_stats[[#This Row],[Searches: Apr 2018]:[Searches: Mar 2019]])</f>
        <v>10.833333333333334</v>
      </c>
      <c r="BM597" s="9">
        <f>SUM(keyword_stats[[#This Row],[Searches: Apr 2018]:[Searches: Mar 2019]])</f>
        <v>130</v>
      </c>
      <c r="BN597" s="9">
        <f>keyword_stats[[#This Row],[R1]]-keyword_stats[[#This Row],[R4]]</f>
        <v>-3.3333333333333321</v>
      </c>
      <c r="BO597" s="9" t="str">
        <f>INDEX('keyword-forecasts'!G:K,MATCH(keyword_stats[[#This Row],[Keyword]],'keyword-forecasts'!K:K,0),1)</f>
        <v>Majtki Damskie</v>
      </c>
    </row>
    <row r="598" spans="1:67" x14ac:dyDescent="0.25">
      <c r="A598" t="s">
        <v>708</v>
      </c>
      <c r="B598" t="s">
        <v>15</v>
      </c>
      <c r="D598" s="8">
        <v>90</v>
      </c>
      <c r="E598" t="s">
        <v>17</v>
      </c>
      <c r="F598">
        <v>100</v>
      </c>
      <c r="G598">
        <v>0.35</v>
      </c>
      <c r="H598">
        <v>1.04</v>
      </c>
      <c r="M598">
        <v>20</v>
      </c>
      <c r="N598">
        <v>50</v>
      </c>
      <c r="O598">
        <v>140</v>
      </c>
      <c r="P598">
        <v>210</v>
      </c>
      <c r="Q598">
        <v>110</v>
      </c>
      <c r="R598">
        <v>20</v>
      </c>
      <c r="S598">
        <v>10</v>
      </c>
      <c r="T598">
        <v>30</v>
      </c>
      <c r="U598">
        <v>20</v>
      </c>
      <c r="V598">
        <v>50</v>
      </c>
      <c r="W598">
        <v>50</v>
      </c>
      <c r="X598">
        <v>30</v>
      </c>
      <c r="Y598">
        <v>50</v>
      </c>
      <c r="Z598">
        <v>30</v>
      </c>
      <c r="AA598">
        <v>90</v>
      </c>
      <c r="AB598">
        <v>110</v>
      </c>
      <c r="AC598">
        <v>90</v>
      </c>
      <c r="AD598">
        <v>20</v>
      </c>
      <c r="AE598">
        <v>10</v>
      </c>
      <c r="AF598">
        <v>20</v>
      </c>
      <c r="AG598">
        <v>20</v>
      </c>
      <c r="AH598">
        <v>30</v>
      </c>
      <c r="AI598">
        <v>40</v>
      </c>
      <c r="AJ598">
        <v>50</v>
      </c>
      <c r="AK598">
        <v>30</v>
      </c>
      <c r="AL598">
        <v>50</v>
      </c>
      <c r="AM598">
        <v>90</v>
      </c>
      <c r="AN598">
        <v>170</v>
      </c>
      <c r="AO598">
        <v>110</v>
      </c>
      <c r="AP598">
        <v>40</v>
      </c>
      <c r="AQ598">
        <v>10</v>
      </c>
      <c r="AR598">
        <v>20</v>
      </c>
      <c r="AS598">
        <v>10</v>
      </c>
      <c r="AT598">
        <v>40</v>
      </c>
      <c r="AU598">
        <v>40</v>
      </c>
      <c r="AV598">
        <v>30</v>
      </c>
      <c r="AW598">
        <v>70</v>
      </c>
      <c r="AX598">
        <v>170</v>
      </c>
      <c r="AY598">
        <v>170</v>
      </c>
      <c r="AZ598">
        <v>110</v>
      </c>
      <c r="BA598">
        <v>90</v>
      </c>
      <c r="BB598">
        <v>10</v>
      </c>
      <c r="BC598">
        <v>10</v>
      </c>
      <c r="BD598">
        <v>20</v>
      </c>
      <c r="BE598">
        <v>30</v>
      </c>
      <c r="BF598">
        <v>90</v>
      </c>
      <c r="BG598">
        <v>110</v>
      </c>
      <c r="BH598">
        <v>140</v>
      </c>
      <c r="BI598" s="9">
        <f>AVERAGE(keyword_stats[[#This Row],[Searches: Apr 2015]:[Searches: Mar 2016]])</f>
        <v>61.666666666666664</v>
      </c>
      <c r="BJ598" s="9">
        <f>AVERAGE(keyword_stats[[#This Row],[Searches: Apr 2016]:[Searches: Mar 2017]])</f>
        <v>46.666666666666664</v>
      </c>
      <c r="BK598" s="9">
        <f>AVERAGE(keyword_stats[[#This Row],[Searches: Apr 2017]:[Searches: Mar 2018]])</f>
        <v>53.333333333333336</v>
      </c>
      <c r="BL598" s="9">
        <f>AVERAGE(keyword_stats[[#This Row],[Searches: Apr 2018]:[Searches: Mar 2019]])</f>
        <v>85</v>
      </c>
      <c r="BM598" s="9">
        <f>SUM(keyword_stats[[#This Row],[Searches: Apr 2018]:[Searches: Mar 2019]])</f>
        <v>1020</v>
      </c>
      <c r="BN598" s="9">
        <f>keyword_stats[[#This Row],[R1]]-keyword_stats[[#This Row],[R4]]</f>
        <v>23.333333333333336</v>
      </c>
      <c r="BO598" s="9" t="str">
        <f>INDEX('keyword-forecasts'!G:K,MATCH(keyword_stats[[#This Row],[Keyword]],'keyword-forecasts'!K:K,0),1)</f>
        <v>Stroju Kąpielowego</v>
      </c>
    </row>
    <row r="599" spans="1:67" x14ac:dyDescent="0.25">
      <c r="A599" t="s">
        <v>709</v>
      </c>
      <c r="B599" t="s">
        <v>15</v>
      </c>
      <c r="D599" s="8">
        <v>10</v>
      </c>
      <c r="E599" t="s">
        <v>17</v>
      </c>
      <c r="F599">
        <v>75</v>
      </c>
      <c r="M599">
        <v>20</v>
      </c>
      <c r="N599">
        <v>20</v>
      </c>
      <c r="O599">
        <v>30</v>
      </c>
      <c r="P599">
        <v>20</v>
      </c>
      <c r="Q599">
        <v>10</v>
      </c>
      <c r="R599">
        <v>10</v>
      </c>
      <c r="S599">
        <v>10</v>
      </c>
      <c r="T599">
        <v>0</v>
      </c>
      <c r="U599">
        <v>10</v>
      </c>
      <c r="V599">
        <v>10</v>
      </c>
      <c r="W599">
        <v>10</v>
      </c>
      <c r="X599">
        <v>10</v>
      </c>
      <c r="Y599">
        <v>20</v>
      </c>
      <c r="Z599">
        <v>30</v>
      </c>
      <c r="AA599">
        <v>70</v>
      </c>
      <c r="AB599">
        <v>70</v>
      </c>
      <c r="AC599">
        <v>30</v>
      </c>
      <c r="AD599">
        <v>10</v>
      </c>
      <c r="AE599">
        <v>10</v>
      </c>
      <c r="AF599">
        <v>10</v>
      </c>
      <c r="AG599">
        <v>10</v>
      </c>
      <c r="AH599">
        <v>20</v>
      </c>
      <c r="AI599">
        <v>20</v>
      </c>
      <c r="AJ599">
        <v>10</v>
      </c>
      <c r="AK599">
        <v>20</v>
      </c>
      <c r="AL599">
        <v>30</v>
      </c>
      <c r="AM599">
        <v>70</v>
      </c>
      <c r="AN599">
        <v>70</v>
      </c>
      <c r="AO599">
        <v>50</v>
      </c>
      <c r="AP599">
        <v>10</v>
      </c>
      <c r="AQ599">
        <v>0</v>
      </c>
      <c r="AR599">
        <v>10</v>
      </c>
      <c r="AS599">
        <v>10</v>
      </c>
      <c r="AT599">
        <v>10</v>
      </c>
      <c r="AU599">
        <v>10</v>
      </c>
      <c r="AV599">
        <v>10</v>
      </c>
      <c r="AW599">
        <v>10</v>
      </c>
      <c r="AX599">
        <v>10</v>
      </c>
      <c r="AY599">
        <v>10</v>
      </c>
      <c r="AZ599">
        <v>20</v>
      </c>
      <c r="BA599">
        <v>50</v>
      </c>
      <c r="BB599">
        <v>10</v>
      </c>
      <c r="BC599">
        <v>10</v>
      </c>
      <c r="BD599">
        <v>10</v>
      </c>
      <c r="BE599">
        <v>10</v>
      </c>
      <c r="BF599">
        <v>10</v>
      </c>
      <c r="BG599">
        <v>10</v>
      </c>
      <c r="BH599">
        <v>10</v>
      </c>
      <c r="BI599" s="9">
        <f>AVERAGE(keyword_stats[[#This Row],[Searches: Apr 2015]:[Searches: Mar 2016]])</f>
        <v>13.333333333333334</v>
      </c>
      <c r="BJ599" s="9">
        <f>AVERAGE(keyword_stats[[#This Row],[Searches: Apr 2016]:[Searches: Mar 2017]])</f>
        <v>25.833333333333332</v>
      </c>
      <c r="BK599" s="9">
        <f>AVERAGE(keyword_stats[[#This Row],[Searches: Apr 2017]:[Searches: Mar 2018]])</f>
        <v>25</v>
      </c>
      <c r="BL599" s="9">
        <f>AVERAGE(keyword_stats[[#This Row],[Searches: Apr 2018]:[Searches: Mar 2019]])</f>
        <v>14.166666666666666</v>
      </c>
      <c r="BM599" s="9">
        <f>SUM(keyword_stats[[#This Row],[Searches: Apr 2018]:[Searches: Mar 2019]])</f>
        <v>170</v>
      </c>
      <c r="BN599" s="9">
        <f>keyword_stats[[#This Row],[R1]]-keyword_stats[[#This Row],[R4]]</f>
        <v>0.83333333333333215</v>
      </c>
      <c r="BO599" s="9" t="str">
        <f>INDEX('keyword-forecasts'!G:K,MATCH(keyword_stats[[#This Row],[Keyword]],'keyword-forecasts'!K:K,0),1)</f>
        <v>Czarne Majtki</v>
      </c>
    </row>
    <row r="600" spans="1:67" x14ac:dyDescent="0.25">
      <c r="A600" t="s">
        <v>710</v>
      </c>
      <c r="B600" t="s">
        <v>15</v>
      </c>
      <c r="D600" s="8">
        <v>10</v>
      </c>
      <c r="E600" t="s">
        <v>17</v>
      </c>
      <c r="F600">
        <v>100</v>
      </c>
      <c r="M600">
        <v>10</v>
      </c>
      <c r="N600">
        <v>10</v>
      </c>
      <c r="O600">
        <v>20</v>
      </c>
      <c r="P600">
        <v>20</v>
      </c>
      <c r="Q600">
        <v>20</v>
      </c>
      <c r="R600">
        <v>10</v>
      </c>
      <c r="S600">
        <v>0</v>
      </c>
      <c r="T600">
        <v>10</v>
      </c>
      <c r="U600">
        <v>10</v>
      </c>
      <c r="V600">
        <v>10</v>
      </c>
      <c r="W600">
        <v>10</v>
      </c>
      <c r="X600">
        <v>0</v>
      </c>
      <c r="Y600">
        <v>10</v>
      </c>
      <c r="Z600">
        <v>20</v>
      </c>
      <c r="AA600">
        <v>10</v>
      </c>
      <c r="AB600">
        <v>10</v>
      </c>
      <c r="AC600">
        <v>10</v>
      </c>
      <c r="AD600">
        <v>0</v>
      </c>
      <c r="AE600">
        <v>10</v>
      </c>
      <c r="AF600">
        <v>0</v>
      </c>
      <c r="AG600">
        <v>10</v>
      </c>
      <c r="AH600">
        <v>10</v>
      </c>
      <c r="AI600">
        <v>10</v>
      </c>
      <c r="AJ600">
        <v>10</v>
      </c>
      <c r="AK600">
        <v>10</v>
      </c>
      <c r="AL600">
        <v>10</v>
      </c>
      <c r="AM600">
        <v>20</v>
      </c>
      <c r="AN600">
        <v>20</v>
      </c>
      <c r="AO600">
        <v>10</v>
      </c>
      <c r="AP600">
        <v>10</v>
      </c>
      <c r="AQ600">
        <v>10</v>
      </c>
      <c r="AR600">
        <v>10</v>
      </c>
      <c r="AS600">
        <v>10</v>
      </c>
      <c r="AT600">
        <v>10</v>
      </c>
      <c r="AU600">
        <v>10</v>
      </c>
      <c r="AV600">
        <v>10</v>
      </c>
      <c r="AW600">
        <v>10</v>
      </c>
      <c r="AX600">
        <v>20</v>
      </c>
      <c r="AY600">
        <v>50</v>
      </c>
      <c r="AZ600">
        <v>20</v>
      </c>
      <c r="BA600">
        <v>20</v>
      </c>
      <c r="BB600">
        <v>10</v>
      </c>
      <c r="BC600">
        <v>10</v>
      </c>
      <c r="BD600">
        <v>0</v>
      </c>
      <c r="BE600">
        <v>10</v>
      </c>
      <c r="BF600">
        <v>10</v>
      </c>
      <c r="BG600">
        <v>0</v>
      </c>
      <c r="BH600">
        <v>10</v>
      </c>
      <c r="BI600" s="9">
        <f>AVERAGE(keyword_stats[[#This Row],[Searches: Apr 2015]:[Searches: Mar 2016]])</f>
        <v>10.833333333333334</v>
      </c>
      <c r="BJ600" s="9">
        <f>AVERAGE(keyword_stats[[#This Row],[Searches: Apr 2016]:[Searches: Mar 2017]])</f>
        <v>9.1666666666666661</v>
      </c>
      <c r="BK600" s="9">
        <f>AVERAGE(keyword_stats[[#This Row],[Searches: Apr 2017]:[Searches: Mar 2018]])</f>
        <v>11.666666666666666</v>
      </c>
      <c r="BL600" s="9">
        <f>AVERAGE(keyword_stats[[#This Row],[Searches: Apr 2018]:[Searches: Mar 2019]])</f>
        <v>14.166666666666666</v>
      </c>
      <c r="BM600" s="9">
        <f>SUM(keyword_stats[[#This Row],[Searches: Apr 2018]:[Searches: Mar 2019]])</f>
        <v>170</v>
      </c>
      <c r="BN600" s="9">
        <f>keyword_stats[[#This Row],[R1]]-keyword_stats[[#This Row],[R4]]</f>
        <v>3.3333333333333321</v>
      </c>
      <c r="BO600" s="9" t="str">
        <f>INDEX('keyword-forecasts'!G:K,MATCH(keyword_stats[[#This Row],[Keyword]],'keyword-forecasts'!K:K,0),1)</f>
        <v>Majtki Damskie</v>
      </c>
    </row>
    <row r="601" spans="1:67" x14ac:dyDescent="0.25">
      <c r="A601" t="s">
        <v>711</v>
      </c>
      <c r="B601" t="s">
        <v>15</v>
      </c>
      <c r="D601" s="8">
        <v>10</v>
      </c>
      <c r="E601" t="s">
        <v>17</v>
      </c>
      <c r="F601">
        <v>100</v>
      </c>
      <c r="G601">
        <v>0.22</v>
      </c>
      <c r="H601">
        <v>0.93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10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20</v>
      </c>
      <c r="AB601">
        <v>20</v>
      </c>
      <c r="AC601">
        <v>10</v>
      </c>
      <c r="AD601">
        <v>0</v>
      </c>
      <c r="AE601">
        <v>0</v>
      </c>
      <c r="AF601">
        <v>10</v>
      </c>
      <c r="AG601">
        <v>10</v>
      </c>
      <c r="AH601">
        <v>10</v>
      </c>
      <c r="AI601">
        <v>10</v>
      </c>
      <c r="AJ601">
        <v>10</v>
      </c>
      <c r="AK601">
        <v>10</v>
      </c>
      <c r="AL601">
        <v>10</v>
      </c>
      <c r="AM601">
        <v>30</v>
      </c>
      <c r="AN601">
        <v>30</v>
      </c>
      <c r="AO601">
        <v>20</v>
      </c>
      <c r="AP601">
        <v>10</v>
      </c>
      <c r="AQ601">
        <v>10</v>
      </c>
      <c r="AR601">
        <v>10</v>
      </c>
      <c r="AS601">
        <v>10</v>
      </c>
      <c r="AT601">
        <v>10</v>
      </c>
      <c r="AU601">
        <v>10</v>
      </c>
      <c r="AV601">
        <v>10</v>
      </c>
      <c r="AW601">
        <v>10</v>
      </c>
      <c r="AX601">
        <v>20</v>
      </c>
      <c r="AY601">
        <v>30</v>
      </c>
      <c r="AZ601">
        <v>40</v>
      </c>
      <c r="BA601">
        <v>10</v>
      </c>
      <c r="BB601">
        <v>10</v>
      </c>
      <c r="BC601">
        <v>10</v>
      </c>
      <c r="BD601">
        <v>10</v>
      </c>
      <c r="BE601">
        <v>0</v>
      </c>
      <c r="BF601">
        <v>10</v>
      </c>
      <c r="BG601">
        <v>10</v>
      </c>
      <c r="BH601">
        <v>10</v>
      </c>
      <c r="BI601" s="9">
        <f>AVERAGE(keyword_stats[[#This Row],[Searches: Apr 2015]:[Searches: Mar 2016]])</f>
        <v>0.83333333333333337</v>
      </c>
      <c r="BJ601" s="9">
        <f>AVERAGE(keyword_stats[[#This Row],[Searches: Apr 2016]:[Searches: Mar 2017]])</f>
        <v>8.3333333333333339</v>
      </c>
      <c r="BK601" s="9">
        <f>AVERAGE(keyword_stats[[#This Row],[Searches: Apr 2017]:[Searches: Mar 2018]])</f>
        <v>14.166666666666666</v>
      </c>
      <c r="BL601" s="9">
        <f>AVERAGE(keyword_stats[[#This Row],[Searches: Apr 2018]:[Searches: Mar 2019]])</f>
        <v>14.166666666666666</v>
      </c>
      <c r="BM601" s="9">
        <f>SUM(keyword_stats[[#This Row],[Searches: Apr 2018]:[Searches: Mar 2019]])</f>
        <v>170</v>
      </c>
      <c r="BN601" s="9">
        <f>keyword_stats[[#This Row],[R1]]-keyword_stats[[#This Row],[R4]]</f>
        <v>13.333333333333332</v>
      </c>
      <c r="BO601" s="9" t="str">
        <f>INDEX('keyword-forecasts'!G:K,MATCH(keyword_stats[[#This Row],[Keyword]],'keyword-forecasts'!K:K,0),1)</f>
        <v>Majtki Kąpielowe</v>
      </c>
    </row>
    <row r="602" spans="1:67" x14ac:dyDescent="0.25">
      <c r="A602" t="s">
        <v>712</v>
      </c>
      <c r="B602" t="s">
        <v>15</v>
      </c>
      <c r="D602" s="8">
        <v>50</v>
      </c>
      <c r="E602" t="s">
        <v>17</v>
      </c>
      <c r="F602">
        <v>98</v>
      </c>
      <c r="G602">
        <v>0.22</v>
      </c>
      <c r="H602">
        <v>1.56</v>
      </c>
      <c r="M602">
        <v>10</v>
      </c>
      <c r="N602">
        <v>20</v>
      </c>
      <c r="O602">
        <v>30</v>
      </c>
      <c r="P602">
        <v>30</v>
      </c>
      <c r="Q602">
        <v>20</v>
      </c>
      <c r="R602">
        <v>10</v>
      </c>
      <c r="S602">
        <v>10</v>
      </c>
      <c r="T602">
        <v>10</v>
      </c>
      <c r="U602">
        <v>10</v>
      </c>
      <c r="V602">
        <v>10</v>
      </c>
      <c r="W602">
        <v>10</v>
      </c>
      <c r="X602">
        <v>10</v>
      </c>
      <c r="Y602">
        <v>10</v>
      </c>
      <c r="Z602">
        <v>40</v>
      </c>
      <c r="AA602">
        <v>50</v>
      </c>
      <c r="AB602">
        <v>70</v>
      </c>
      <c r="AC602">
        <v>10</v>
      </c>
      <c r="AD602">
        <v>10</v>
      </c>
      <c r="AE602">
        <v>10</v>
      </c>
      <c r="AF602">
        <v>10</v>
      </c>
      <c r="AG602">
        <v>10</v>
      </c>
      <c r="AH602">
        <v>10</v>
      </c>
      <c r="AI602">
        <v>10</v>
      </c>
      <c r="AJ602">
        <v>10</v>
      </c>
      <c r="AK602">
        <v>20</v>
      </c>
      <c r="AL602">
        <v>40</v>
      </c>
      <c r="AM602">
        <v>50</v>
      </c>
      <c r="AN602">
        <v>40</v>
      </c>
      <c r="AO602">
        <v>30</v>
      </c>
      <c r="AP602">
        <v>10</v>
      </c>
      <c r="AQ602">
        <v>10</v>
      </c>
      <c r="AR602">
        <v>10</v>
      </c>
      <c r="AS602">
        <v>10</v>
      </c>
      <c r="AT602">
        <v>10</v>
      </c>
      <c r="AU602">
        <v>10</v>
      </c>
      <c r="AV602">
        <v>20</v>
      </c>
      <c r="AW602">
        <v>20</v>
      </c>
      <c r="AX602">
        <v>50</v>
      </c>
      <c r="AY602">
        <v>110</v>
      </c>
      <c r="AZ602">
        <v>140</v>
      </c>
      <c r="BA602">
        <v>110</v>
      </c>
      <c r="BB602">
        <v>20</v>
      </c>
      <c r="BC602">
        <v>30</v>
      </c>
      <c r="BD602">
        <v>10</v>
      </c>
      <c r="BE602">
        <v>10</v>
      </c>
      <c r="BF602">
        <v>30</v>
      </c>
      <c r="BG602">
        <v>30</v>
      </c>
      <c r="BH602">
        <v>30</v>
      </c>
      <c r="BI602" s="9">
        <f>AVERAGE(keyword_stats[[#This Row],[Searches: Apr 2015]:[Searches: Mar 2016]])</f>
        <v>15</v>
      </c>
      <c r="BJ602" s="9">
        <f>AVERAGE(keyword_stats[[#This Row],[Searches: Apr 2016]:[Searches: Mar 2017]])</f>
        <v>20.833333333333332</v>
      </c>
      <c r="BK602" s="9">
        <f>AVERAGE(keyword_stats[[#This Row],[Searches: Apr 2017]:[Searches: Mar 2018]])</f>
        <v>21.666666666666668</v>
      </c>
      <c r="BL602" s="9">
        <f>AVERAGE(keyword_stats[[#This Row],[Searches: Apr 2018]:[Searches: Mar 2019]])</f>
        <v>49.166666666666664</v>
      </c>
      <c r="BM602" s="9">
        <f>SUM(keyword_stats[[#This Row],[Searches: Apr 2018]:[Searches: Mar 2019]])</f>
        <v>590</v>
      </c>
      <c r="BN602" s="9">
        <f>keyword_stats[[#This Row],[R1]]-keyword_stats[[#This Row],[R4]]</f>
        <v>34.166666666666664</v>
      </c>
      <c r="BO602" s="9" t="str">
        <f>INDEX('keyword-forecasts'!G:K,MATCH(keyword_stats[[#This Row],[Keyword]],'keyword-forecasts'!K:K,0),1)</f>
        <v>Kąpielowy Majtki</v>
      </c>
    </row>
    <row r="603" spans="1:67" x14ac:dyDescent="0.25">
      <c r="A603" t="s">
        <v>713</v>
      </c>
      <c r="B603" t="s">
        <v>15</v>
      </c>
      <c r="D603" s="8">
        <v>40</v>
      </c>
      <c r="E603" t="s">
        <v>17</v>
      </c>
      <c r="F603">
        <v>100</v>
      </c>
      <c r="G603">
        <v>0.31</v>
      </c>
      <c r="H603">
        <v>1.18</v>
      </c>
      <c r="M603">
        <v>30</v>
      </c>
      <c r="N603">
        <v>70</v>
      </c>
      <c r="O603">
        <v>50</v>
      </c>
      <c r="P603">
        <v>70</v>
      </c>
      <c r="Q603">
        <v>20</v>
      </c>
      <c r="R603">
        <v>10</v>
      </c>
      <c r="S603">
        <v>10</v>
      </c>
      <c r="T603">
        <v>10</v>
      </c>
      <c r="U603">
        <v>10</v>
      </c>
      <c r="V603">
        <v>10</v>
      </c>
      <c r="W603">
        <v>30</v>
      </c>
      <c r="X603">
        <v>10</v>
      </c>
      <c r="Y603">
        <v>30</v>
      </c>
      <c r="Z603">
        <v>30</v>
      </c>
      <c r="AA603">
        <v>50</v>
      </c>
      <c r="AB603">
        <v>70</v>
      </c>
      <c r="AC603">
        <v>50</v>
      </c>
      <c r="AD603">
        <v>10</v>
      </c>
      <c r="AE603">
        <v>10</v>
      </c>
      <c r="AF603">
        <v>10</v>
      </c>
      <c r="AG603">
        <v>10</v>
      </c>
      <c r="AH603">
        <v>10</v>
      </c>
      <c r="AI603">
        <v>10</v>
      </c>
      <c r="AJ603">
        <v>20</v>
      </c>
      <c r="AK603">
        <v>30</v>
      </c>
      <c r="AL603">
        <v>40</v>
      </c>
      <c r="AM603">
        <v>50</v>
      </c>
      <c r="AN603">
        <v>40</v>
      </c>
      <c r="AO603">
        <v>30</v>
      </c>
      <c r="AP603">
        <v>10</v>
      </c>
      <c r="AQ603">
        <v>10</v>
      </c>
      <c r="AR603">
        <v>10</v>
      </c>
      <c r="AS603">
        <v>40</v>
      </c>
      <c r="AT603">
        <v>20</v>
      </c>
      <c r="AU603">
        <v>10</v>
      </c>
      <c r="AV603">
        <v>50</v>
      </c>
      <c r="AW603">
        <v>20</v>
      </c>
      <c r="AX603">
        <v>70</v>
      </c>
      <c r="AY603">
        <v>70</v>
      </c>
      <c r="AZ603">
        <v>70</v>
      </c>
      <c r="BA603">
        <v>50</v>
      </c>
      <c r="BB603">
        <v>20</v>
      </c>
      <c r="BC603">
        <v>30</v>
      </c>
      <c r="BD603">
        <v>30</v>
      </c>
      <c r="BE603">
        <v>40</v>
      </c>
      <c r="BF603">
        <v>50</v>
      </c>
      <c r="BG603">
        <v>30</v>
      </c>
      <c r="BH603">
        <v>30</v>
      </c>
      <c r="BI603" s="9">
        <f>AVERAGE(keyword_stats[[#This Row],[Searches: Apr 2015]:[Searches: Mar 2016]])</f>
        <v>27.5</v>
      </c>
      <c r="BJ603" s="9">
        <f>AVERAGE(keyword_stats[[#This Row],[Searches: Apr 2016]:[Searches: Mar 2017]])</f>
        <v>25.833333333333332</v>
      </c>
      <c r="BK603" s="9">
        <f>AVERAGE(keyword_stats[[#This Row],[Searches: Apr 2017]:[Searches: Mar 2018]])</f>
        <v>28.333333333333332</v>
      </c>
      <c r="BL603" s="9">
        <f>AVERAGE(keyword_stats[[#This Row],[Searches: Apr 2018]:[Searches: Mar 2019]])</f>
        <v>42.5</v>
      </c>
      <c r="BM603" s="9">
        <f>SUM(keyword_stats[[#This Row],[Searches: Apr 2018]:[Searches: Mar 2019]])</f>
        <v>510</v>
      </c>
      <c r="BN603" s="9">
        <f>keyword_stats[[#This Row],[R1]]-keyword_stats[[#This Row],[R4]]</f>
        <v>15</v>
      </c>
      <c r="BO603" s="9" t="str">
        <f>INDEX('keyword-forecasts'!G:K,MATCH(keyword_stats[[#This Row],[Keyword]],'keyword-forecasts'!K:K,0),1)</f>
        <v>Strojów Kąpielowych</v>
      </c>
    </row>
    <row r="604" spans="1:67" x14ac:dyDescent="0.25">
      <c r="A604" t="s">
        <v>714</v>
      </c>
      <c r="B604" t="s">
        <v>15</v>
      </c>
      <c r="D604" s="8">
        <v>110</v>
      </c>
      <c r="E604" t="s">
        <v>17</v>
      </c>
      <c r="F604">
        <v>99</v>
      </c>
      <c r="G604">
        <v>0.44</v>
      </c>
      <c r="H604">
        <v>1.44</v>
      </c>
      <c r="M604">
        <v>170</v>
      </c>
      <c r="N604">
        <v>210</v>
      </c>
      <c r="O604">
        <v>390</v>
      </c>
      <c r="P604">
        <v>320</v>
      </c>
      <c r="Q604">
        <v>140</v>
      </c>
      <c r="R604">
        <v>40</v>
      </c>
      <c r="S604">
        <v>20</v>
      </c>
      <c r="T604">
        <v>20</v>
      </c>
      <c r="U604">
        <v>30</v>
      </c>
      <c r="V604">
        <v>30</v>
      </c>
      <c r="W604">
        <v>30</v>
      </c>
      <c r="X604">
        <v>40</v>
      </c>
      <c r="Y604">
        <v>170</v>
      </c>
      <c r="Z604">
        <v>210</v>
      </c>
      <c r="AA604">
        <v>390</v>
      </c>
      <c r="AB604">
        <v>210</v>
      </c>
      <c r="AC604">
        <v>90</v>
      </c>
      <c r="AD604">
        <v>40</v>
      </c>
      <c r="AE604">
        <v>40</v>
      </c>
      <c r="AF604">
        <v>20</v>
      </c>
      <c r="AG604">
        <v>20</v>
      </c>
      <c r="AH604">
        <v>70</v>
      </c>
      <c r="AI604">
        <v>70</v>
      </c>
      <c r="AJ604">
        <v>40</v>
      </c>
      <c r="AK604">
        <v>70</v>
      </c>
      <c r="AL604">
        <v>170</v>
      </c>
      <c r="AM604">
        <v>210</v>
      </c>
      <c r="AN604">
        <v>320</v>
      </c>
      <c r="AO604">
        <v>140</v>
      </c>
      <c r="AP604">
        <v>20</v>
      </c>
      <c r="AQ604">
        <v>10</v>
      </c>
      <c r="AR604">
        <v>20</v>
      </c>
      <c r="AS604">
        <v>20</v>
      </c>
      <c r="AT604">
        <v>20</v>
      </c>
      <c r="AU604">
        <v>70</v>
      </c>
      <c r="AV604">
        <v>70</v>
      </c>
      <c r="AW604">
        <v>140</v>
      </c>
      <c r="AX604">
        <v>260</v>
      </c>
      <c r="AY604">
        <v>260</v>
      </c>
      <c r="AZ604">
        <v>170</v>
      </c>
      <c r="BA604">
        <v>140</v>
      </c>
      <c r="BB604">
        <v>50</v>
      </c>
      <c r="BC604">
        <v>50</v>
      </c>
      <c r="BD604">
        <v>40</v>
      </c>
      <c r="BE604">
        <v>30</v>
      </c>
      <c r="BF604">
        <v>50</v>
      </c>
      <c r="BG604">
        <v>90</v>
      </c>
      <c r="BH604">
        <v>90</v>
      </c>
      <c r="BI604" s="9">
        <f>AVERAGE(keyword_stats[[#This Row],[Searches: Apr 2015]:[Searches: Mar 2016]])</f>
        <v>120</v>
      </c>
      <c r="BJ604" s="9">
        <f>AVERAGE(keyword_stats[[#This Row],[Searches: Apr 2016]:[Searches: Mar 2017]])</f>
        <v>114.16666666666667</v>
      </c>
      <c r="BK604" s="9">
        <f>AVERAGE(keyword_stats[[#This Row],[Searches: Apr 2017]:[Searches: Mar 2018]])</f>
        <v>95</v>
      </c>
      <c r="BL604" s="9">
        <f>AVERAGE(keyword_stats[[#This Row],[Searches: Apr 2018]:[Searches: Mar 2019]])</f>
        <v>114.16666666666667</v>
      </c>
      <c r="BM604" s="9">
        <f>SUM(keyword_stats[[#This Row],[Searches: Apr 2018]:[Searches: Mar 2019]])</f>
        <v>1370</v>
      </c>
      <c r="BN604" s="9">
        <f>keyword_stats[[#This Row],[R1]]-keyword_stats[[#This Row],[R4]]</f>
        <v>-5.8333333333333286</v>
      </c>
      <c r="BO604" s="9" t="str">
        <f>INDEX('keyword-forecasts'!G:K,MATCH(keyword_stats[[#This Row],[Keyword]],'keyword-forecasts'!K:K,0),1)</f>
        <v>Marko Kostiumy</v>
      </c>
    </row>
    <row r="605" spans="1:67" x14ac:dyDescent="0.25">
      <c r="A605" t="s">
        <v>715</v>
      </c>
      <c r="B605" t="s">
        <v>15</v>
      </c>
      <c r="D605" s="8">
        <v>90</v>
      </c>
      <c r="E605" t="s">
        <v>17</v>
      </c>
      <c r="F605">
        <v>100</v>
      </c>
      <c r="G605">
        <v>0.46</v>
      </c>
      <c r="H605">
        <v>1.89</v>
      </c>
      <c r="M605">
        <v>30</v>
      </c>
      <c r="N605">
        <v>70</v>
      </c>
      <c r="O605">
        <v>110</v>
      </c>
      <c r="P605">
        <v>170</v>
      </c>
      <c r="Q605">
        <v>90</v>
      </c>
      <c r="R605">
        <v>10</v>
      </c>
      <c r="S605">
        <v>20</v>
      </c>
      <c r="T605">
        <v>10</v>
      </c>
      <c r="U605">
        <v>30</v>
      </c>
      <c r="V605">
        <v>50</v>
      </c>
      <c r="W605">
        <v>90</v>
      </c>
      <c r="X605">
        <v>70</v>
      </c>
      <c r="Y605">
        <v>70</v>
      </c>
      <c r="Z605">
        <v>70</v>
      </c>
      <c r="AA605">
        <v>140</v>
      </c>
      <c r="AB605">
        <v>260</v>
      </c>
      <c r="AC605">
        <v>170</v>
      </c>
      <c r="AD605">
        <v>70</v>
      </c>
      <c r="AE605">
        <v>70</v>
      </c>
      <c r="AF605">
        <v>70</v>
      </c>
      <c r="AG605">
        <v>70</v>
      </c>
      <c r="AH605">
        <v>90</v>
      </c>
      <c r="AI605">
        <v>70</v>
      </c>
      <c r="AJ605">
        <v>210</v>
      </c>
      <c r="AK605">
        <v>260</v>
      </c>
      <c r="AL605">
        <v>210</v>
      </c>
      <c r="AM605">
        <v>210</v>
      </c>
      <c r="AN605">
        <v>210</v>
      </c>
      <c r="AO605">
        <v>170</v>
      </c>
      <c r="AP605">
        <v>140</v>
      </c>
      <c r="AQ605">
        <v>110</v>
      </c>
      <c r="AR605">
        <v>140</v>
      </c>
      <c r="AS605">
        <v>90</v>
      </c>
      <c r="AT605">
        <v>90</v>
      </c>
      <c r="AU605">
        <v>90</v>
      </c>
      <c r="AV605">
        <v>70</v>
      </c>
      <c r="AW605">
        <v>70</v>
      </c>
      <c r="AX605">
        <v>90</v>
      </c>
      <c r="AY605">
        <v>260</v>
      </c>
      <c r="AZ605">
        <v>260</v>
      </c>
      <c r="BA605">
        <v>110</v>
      </c>
      <c r="BB605">
        <v>10</v>
      </c>
      <c r="BC605">
        <v>20</v>
      </c>
      <c r="BD605">
        <v>30</v>
      </c>
      <c r="BE605">
        <v>40</v>
      </c>
      <c r="BF605">
        <v>30</v>
      </c>
      <c r="BG605">
        <v>30</v>
      </c>
      <c r="BH605">
        <v>50</v>
      </c>
      <c r="BI605" s="9">
        <f>AVERAGE(keyword_stats[[#This Row],[Searches: Apr 2015]:[Searches: Mar 2016]])</f>
        <v>62.5</v>
      </c>
      <c r="BJ605" s="9">
        <f>AVERAGE(keyword_stats[[#This Row],[Searches: Apr 2016]:[Searches: Mar 2017]])</f>
        <v>113.33333333333333</v>
      </c>
      <c r="BK605" s="9">
        <f>AVERAGE(keyword_stats[[#This Row],[Searches: Apr 2017]:[Searches: Mar 2018]])</f>
        <v>149.16666666666666</v>
      </c>
      <c r="BL605" s="9">
        <f>AVERAGE(keyword_stats[[#This Row],[Searches: Apr 2018]:[Searches: Mar 2019]])</f>
        <v>83.333333333333329</v>
      </c>
      <c r="BM605" s="9">
        <f>SUM(keyword_stats[[#This Row],[Searches: Apr 2018]:[Searches: Mar 2019]])</f>
        <v>1000</v>
      </c>
      <c r="BN605" s="9">
        <f>keyword_stats[[#This Row],[R1]]-keyword_stats[[#This Row],[R4]]</f>
        <v>20.833333333333329</v>
      </c>
      <c r="BO605" s="9" t="str">
        <f>INDEX('keyword-forecasts'!G:K,MATCH(keyword_stats[[#This Row],[Keyword]],'keyword-forecasts'!K:K,0),1)</f>
        <v>Marko Kostiumy</v>
      </c>
    </row>
    <row r="606" spans="1:67" x14ac:dyDescent="0.25">
      <c r="A606" t="s">
        <v>716</v>
      </c>
      <c r="B606" t="s">
        <v>15</v>
      </c>
      <c r="D606" s="8">
        <v>320</v>
      </c>
      <c r="E606" t="s">
        <v>17</v>
      </c>
      <c r="F606">
        <v>100</v>
      </c>
      <c r="G606">
        <v>0.47</v>
      </c>
      <c r="H606">
        <v>1.48</v>
      </c>
      <c r="M606">
        <v>480</v>
      </c>
      <c r="N606">
        <v>590</v>
      </c>
      <c r="O606">
        <v>480</v>
      </c>
      <c r="P606">
        <v>590</v>
      </c>
      <c r="Q606">
        <v>320</v>
      </c>
      <c r="R606">
        <v>70</v>
      </c>
      <c r="S606">
        <v>70</v>
      </c>
      <c r="T606">
        <v>70</v>
      </c>
      <c r="U606">
        <v>70</v>
      </c>
      <c r="V606">
        <v>170</v>
      </c>
      <c r="W606">
        <v>320</v>
      </c>
      <c r="X606">
        <v>320</v>
      </c>
      <c r="Y606">
        <v>390</v>
      </c>
      <c r="Z606">
        <v>720</v>
      </c>
      <c r="AA606">
        <v>880</v>
      </c>
      <c r="AB606">
        <v>1000</v>
      </c>
      <c r="AC606">
        <v>390</v>
      </c>
      <c r="AD606">
        <v>210</v>
      </c>
      <c r="AE606">
        <v>170</v>
      </c>
      <c r="AF606">
        <v>140</v>
      </c>
      <c r="AG606">
        <v>110</v>
      </c>
      <c r="AH606">
        <v>170</v>
      </c>
      <c r="AI606">
        <v>210</v>
      </c>
      <c r="AJ606">
        <v>390</v>
      </c>
      <c r="AK606">
        <v>480</v>
      </c>
      <c r="AL606">
        <v>390</v>
      </c>
      <c r="AM606">
        <v>480</v>
      </c>
      <c r="AN606">
        <v>390</v>
      </c>
      <c r="AO606">
        <v>260</v>
      </c>
      <c r="AP606">
        <v>70</v>
      </c>
      <c r="AQ606">
        <v>50</v>
      </c>
      <c r="AR606">
        <v>50</v>
      </c>
      <c r="AS606">
        <v>50</v>
      </c>
      <c r="AT606">
        <v>110</v>
      </c>
      <c r="AU606">
        <v>210</v>
      </c>
      <c r="AV606">
        <v>260</v>
      </c>
      <c r="AW606">
        <v>390</v>
      </c>
      <c r="AX606">
        <v>590</v>
      </c>
      <c r="AY606">
        <v>720</v>
      </c>
      <c r="AZ606">
        <v>480</v>
      </c>
      <c r="BA606">
        <v>320</v>
      </c>
      <c r="BB606">
        <v>170</v>
      </c>
      <c r="BC606">
        <v>90</v>
      </c>
      <c r="BD606">
        <v>70</v>
      </c>
      <c r="BE606">
        <v>140</v>
      </c>
      <c r="BF606">
        <v>170</v>
      </c>
      <c r="BG606">
        <v>260</v>
      </c>
      <c r="BH606">
        <v>320</v>
      </c>
      <c r="BI606" s="9">
        <f>AVERAGE(keyword_stats[[#This Row],[Searches: Apr 2015]:[Searches: Mar 2016]])</f>
        <v>295.83333333333331</v>
      </c>
      <c r="BJ606" s="9">
        <f>AVERAGE(keyword_stats[[#This Row],[Searches: Apr 2016]:[Searches: Mar 2017]])</f>
        <v>398.33333333333331</v>
      </c>
      <c r="BK606" s="9">
        <f>AVERAGE(keyword_stats[[#This Row],[Searches: Apr 2017]:[Searches: Mar 2018]])</f>
        <v>233.33333333333334</v>
      </c>
      <c r="BL606" s="9">
        <f>AVERAGE(keyword_stats[[#This Row],[Searches: Apr 2018]:[Searches: Mar 2019]])</f>
        <v>310</v>
      </c>
      <c r="BM606" s="9">
        <f>SUM(keyword_stats[[#This Row],[Searches: Apr 2018]:[Searches: Mar 2019]])</f>
        <v>3720</v>
      </c>
      <c r="BN606" s="9">
        <f>keyword_stats[[#This Row],[R1]]-keyword_stats[[#This Row],[R4]]</f>
        <v>14.166666666666686</v>
      </c>
      <c r="BO606" s="9" t="str">
        <f>INDEX('keyword-forecasts'!G:K,MATCH(keyword_stats[[#This Row],[Keyword]],'keyword-forecasts'!K:K,0),1)</f>
        <v>Stroje Kąpielowe</v>
      </c>
    </row>
    <row r="607" spans="1:67" x14ac:dyDescent="0.25">
      <c r="A607" t="s">
        <v>717</v>
      </c>
      <c r="B607" t="s">
        <v>15</v>
      </c>
      <c r="D607" s="8">
        <v>70</v>
      </c>
      <c r="E607" t="s">
        <v>17</v>
      </c>
      <c r="F607">
        <v>100</v>
      </c>
      <c r="G607">
        <v>0.35</v>
      </c>
      <c r="H607">
        <v>1.39</v>
      </c>
      <c r="M607">
        <v>20</v>
      </c>
      <c r="N607">
        <v>30</v>
      </c>
      <c r="O607">
        <v>20</v>
      </c>
      <c r="P607">
        <v>30</v>
      </c>
      <c r="Q607">
        <v>20</v>
      </c>
      <c r="R607">
        <v>10</v>
      </c>
      <c r="S607">
        <v>10</v>
      </c>
      <c r="T607">
        <v>10</v>
      </c>
      <c r="U607">
        <v>10</v>
      </c>
      <c r="V607">
        <v>10</v>
      </c>
      <c r="W607">
        <v>20</v>
      </c>
      <c r="X607">
        <v>10</v>
      </c>
      <c r="Y607">
        <v>20</v>
      </c>
      <c r="Z607">
        <v>40</v>
      </c>
      <c r="AA607">
        <v>40</v>
      </c>
      <c r="AB607">
        <v>40</v>
      </c>
      <c r="AC607">
        <v>20</v>
      </c>
      <c r="AD607">
        <v>10</v>
      </c>
      <c r="AE607">
        <v>10</v>
      </c>
      <c r="AF607">
        <v>30</v>
      </c>
      <c r="AG607">
        <v>20</v>
      </c>
      <c r="AH607">
        <v>30</v>
      </c>
      <c r="AI607">
        <v>50</v>
      </c>
      <c r="AJ607">
        <v>50</v>
      </c>
      <c r="AK607">
        <v>50</v>
      </c>
      <c r="AL607">
        <v>70</v>
      </c>
      <c r="AM607">
        <v>90</v>
      </c>
      <c r="AN607">
        <v>90</v>
      </c>
      <c r="AO607">
        <v>90</v>
      </c>
      <c r="AP607">
        <v>30</v>
      </c>
      <c r="AQ607">
        <v>20</v>
      </c>
      <c r="AR607">
        <v>10</v>
      </c>
      <c r="AS607">
        <v>30</v>
      </c>
      <c r="AT607">
        <v>90</v>
      </c>
      <c r="AU607">
        <v>70</v>
      </c>
      <c r="AV607">
        <v>90</v>
      </c>
      <c r="AW607">
        <v>170</v>
      </c>
      <c r="AX607">
        <v>110</v>
      </c>
      <c r="AY607">
        <v>110</v>
      </c>
      <c r="AZ607">
        <v>140</v>
      </c>
      <c r="BA607">
        <v>90</v>
      </c>
      <c r="BB607">
        <v>30</v>
      </c>
      <c r="BC607">
        <v>30</v>
      </c>
      <c r="BD607">
        <v>20</v>
      </c>
      <c r="BE607">
        <v>20</v>
      </c>
      <c r="BF607">
        <v>20</v>
      </c>
      <c r="BG607">
        <v>20</v>
      </c>
      <c r="BH607">
        <v>40</v>
      </c>
      <c r="BI607" s="9">
        <f>AVERAGE(keyword_stats[[#This Row],[Searches: Apr 2015]:[Searches: Mar 2016]])</f>
        <v>16.666666666666668</v>
      </c>
      <c r="BJ607" s="9">
        <f>AVERAGE(keyword_stats[[#This Row],[Searches: Apr 2016]:[Searches: Mar 2017]])</f>
        <v>30</v>
      </c>
      <c r="BK607" s="9">
        <f>AVERAGE(keyword_stats[[#This Row],[Searches: Apr 2017]:[Searches: Mar 2018]])</f>
        <v>60.833333333333336</v>
      </c>
      <c r="BL607" s="9">
        <f>AVERAGE(keyword_stats[[#This Row],[Searches: Apr 2018]:[Searches: Mar 2019]])</f>
        <v>66.666666666666671</v>
      </c>
      <c r="BM607" s="9">
        <f>SUM(keyword_stats[[#This Row],[Searches: Apr 2018]:[Searches: Mar 2019]])</f>
        <v>800</v>
      </c>
      <c r="BN607" s="9">
        <f>keyword_stats[[#This Row],[R1]]-keyword_stats[[#This Row],[R4]]</f>
        <v>50</v>
      </c>
      <c r="BO607" s="9" t="str">
        <f>INDEX('keyword-forecasts'!G:K,MATCH(keyword_stats[[#This Row],[Keyword]],'keyword-forecasts'!K:K,0),1)</f>
        <v>Markowe</v>
      </c>
    </row>
    <row r="608" spans="1:67" x14ac:dyDescent="0.25">
      <c r="A608" t="s">
        <v>718</v>
      </c>
      <c r="B608" t="s">
        <v>15</v>
      </c>
      <c r="D608" s="8">
        <v>10</v>
      </c>
      <c r="E608" t="s">
        <v>17</v>
      </c>
      <c r="F608">
        <v>100</v>
      </c>
      <c r="G608">
        <v>0.37</v>
      </c>
      <c r="H608">
        <v>1.35</v>
      </c>
      <c r="M608">
        <v>10</v>
      </c>
      <c r="N608">
        <v>20</v>
      </c>
      <c r="O608">
        <v>20</v>
      </c>
      <c r="P608">
        <v>20</v>
      </c>
      <c r="Q608">
        <v>20</v>
      </c>
      <c r="R608">
        <v>10</v>
      </c>
      <c r="S608">
        <v>10</v>
      </c>
      <c r="T608">
        <v>0</v>
      </c>
      <c r="U608">
        <v>10</v>
      </c>
      <c r="V608">
        <v>10</v>
      </c>
      <c r="W608">
        <v>10</v>
      </c>
      <c r="X608">
        <v>10</v>
      </c>
      <c r="Y608">
        <v>10</v>
      </c>
      <c r="Z608">
        <v>20</v>
      </c>
      <c r="AA608">
        <v>30</v>
      </c>
      <c r="AB608">
        <v>20</v>
      </c>
      <c r="AC608">
        <v>10</v>
      </c>
      <c r="AD608">
        <v>20</v>
      </c>
      <c r="AE608">
        <v>10</v>
      </c>
      <c r="AF608">
        <v>10</v>
      </c>
      <c r="AG608">
        <v>10</v>
      </c>
      <c r="AH608">
        <v>10</v>
      </c>
      <c r="AI608">
        <v>10</v>
      </c>
      <c r="AJ608">
        <v>10</v>
      </c>
      <c r="AK608">
        <v>10</v>
      </c>
      <c r="AL608">
        <v>20</v>
      </c>
      <c r="AM608">
        <v>10</v>
      </c>
      <c r="AN608">
        <v>20</v>
      </c>
      <c r="AO608">
        <v>10</v>
      </c>
      <c r="AP608">
        <v>0</v>
      </c>
      <c r="AQ608">
        <v>10</v>
      </c>
      <c r="AR608">
        <v>10</v>
      </c>
      <c r="AS608">
        <v>10</v>
      </c>
      <c r="AT608">
        <v>10</v>
      </c>
      <c r="AU608">
        <v>10</v>
      </c>
      <c r="AV608">
        <v>10</v>
      </c>
      <c r="AW608">
        <v>10</v>
      </c>
      <c r="AX608">
        <v>20</v>
      </c>
      <c r="AY608">
        <v>30</v>
      </c>
      <c r="AZ608">
        <v>40</v>
      </c>
      <c r="BA608">
        <v>10</v>
      </c>
      <c r="BB608">
        <v>10</v>
      </c>
      <c r="BC608">
        <v>10</v>
      </c>
      <c r="BD608">
        <v>10</v>
      </c>
      <c r="BE608">
        <v>10</v>
      </c>
      <c r="BF608">
        <v>10</v>
      </c>
      <c r="BG608">
        <v>20</v>
      </c>
      <c r="BH608">
        <v>10</v>
      </c>
      <c r="BI608" s="9">
        <f>AVERAGE(keyword_stats[[#This Row],[Searches: Apr 2015]:[Searches: Mar 2016]])</f>
        <v>12.5</v>
      </c>
      <c r="BJ608" s="9">
        <f>AVERAGE(keyword_stats[[#This Row],[Searches: Apr 2016]:[Searches: Mar 2017]])</f>
        <v>14.166666666666666</v>
      </c>
      <c r="BK608" s="9">
        <f>AVERAGE(keyword_stats[[#This Row],[Searches: Apr 2017]:[Searches: Mar 2018]])</f>
        <v>10.833333333333334</v>
      </c>
      <c r="BL608" s="9">
        <f>AVERAGE(keyword_stats[[#This Row],[Searches: Apr 2018]:[Searches: Mar 2019]])</f>
        <v>15.833333333333334</v>
      </c>
      <c r="BM608" s="9">
        <f>SUM(keyword_stats[[#This Row],[Searches: Apr 2018]:[Searches: Mar 2019]])</f>
        <v>190</v>
      </c>
      <c r="BN608" s="9">
        <f>keyword_stats[[#This Row],[R1]]-keyword_stats[[#This Row],[R4]]</f>
        <v>3.3333333333333339</v>
      </c>
      <c r="BO608" s="9" t="str">
        <f>INDEX('keyword-forecasts'!G:K,MATCH(keyword_stats[[#This Row],[Keyword]],'keyword-forecasts'!K:K,0),1)</f>
        <v>Markowe</v>
      </c>
    </row>
    <row r="609" spans="1:67" x14ac:dyDescent="0.25">
      <c r="A609" t="s">
        <v>719</v>
      </c>
      <c r="B609" t="s">
        <v>15</v>
      </c>
      <c r="D609" s="8">
        <v>140</v>
      </c>
      <c r="E609" t="s">
        <v>17</v>
      </c>
      <c r="F609">
        <v>100</v>
      </c>
      <c r="G609">
        <v>0.37</v>
      </c>
      <c r="H609">
        <v>1.17</v>
      </c>
      <c r="M609">
        <v>90</v>
      </c>
      <c r="N609">
        <v>110</v>
      </c>
      <c r="O609">
        <v>210</v>
      </c>
      <c r="P609">
        <v>110</v>
      </c>
      <c r="Q609">
        <v>90</v>
      </c>
      <c r="R609">
        <v>30</v>
      </c>
      <c r="S609">
        <v>40</v>
      </c>
      <c r="T609">
        <v>70</v>
      </c>
      <c r="U609">
        <v>70</v>
      </c>
      <c r="V609">
        <v>110</v>
      </c>
      <c r="W609">
        <v>140</v>
      </c>
      <c r="X609">
        <v>110</v>
      </c>
      <c r="Y609">
        <v>140</v>
      </c>
      <c r="Z609">
        <v>210</v>
      </c>
      <c r="AA609">
        <v>170</v>
      </c>
      <c r="AB609">
        <v>210</v>
      </c>
      <c r="AC609">
        <v>170</v>
      </c>
      <c r="AD609">
        <v>170</v>
      </c>
      <c r="AE609">
        <v>170</v>
      </c>
      <c r="AF609">
        <v>170</v>
      </c>
      <c r="AG609">
        <v>210</v>
      </c>
      <c r="AH609">
        <v>210</v>
      </c>
      <c r="AI609">
        <v>210</v>
      </c>
      <c r="AJ609">
        <v>210</v>
      </c>
      <c r="AK609">
        <v>210</v>
      </c>
      <c r="AL609">
        <v>70</v>
      </c>
      <c r="AM609">
        <v>110</v>
      </c>
      <c r="AN609">
        <v>140</v>
      </c>
      <c r="AO609">
        <v>90</v>
      </c>
      <c r="AP609">
        <v>20</v>
      </c>
      <c r="AQ609">
        <v>20</v>
      </c>
      <c r="AR609">
        <v>20</v>
      </c>
      <c r="AS609">
        <v>30</v>
      </c>
      <c r="AT609">
        <v>110</v>
      </c>
      <c r="AU609">
        <v>90</v>
      </c>
      <c r="AV609">
        <v>110</v>
      </c>
      <c r="AW609">
        <v>110</v>
      </c>
      <c r="AX609">
        <v>210</v>
      </c>
      <c r="AY609">
        <v>210</v>
      </c>
      <c r="AZ609">
        <v>260</v>
      </c>
      <c r="BA609">
        <v>170</v>
      </c>
      <c r="BB609">
        <v>50</v>
      </c>
      <c r="BC609">
        <v>40</v>
      </c>
      <c r="BD609">
        <v>70</v>
      </c>
      <c r="BE609">
        <v>70</v>
      </c>
      <c r="BF609">
        <v>140</v>
      </c>
      <c r="BG609">
        <v>110</v>
      </c>
      <c r="BH609">
        <v>140</v>
      </c>
      <c r="BI609" s="9">
        <f>AVERAGE(keyword_stats[[#This Row],[Searches: Apr 2015]:[Searches: Mar 2016]])</f>
        <v>98.333333333333329</v>
      </c>
      <c r="BJ609" s="9">
        <f>AVERAGE(keyword_stats[[#This Row],[Searches: Apr 2016]:[Searches: Mar 2017]])</f>
        <v>187.5</v>
      </c>
      <c r="BK609" s="9">
        <f>AVERAGE(keyword_stats[[#This Row],[Searches: Apr 2017]:[Searches: Mar 2018]])</f>
        <v>85</v>
      </c>
      <c r="BL609" s="9">
        <f>AVERAGE(keyword_stats[[#This Row],[Searches: Apr 2018]:[Searches: Mar 2019]])</f>
        <v>131.66666666666666</v>
      </c>
      <c r="BM609" s="9">
        <f>SUM(keyword_stats[[#This Row],[Searches: Apr 2018]:[Searches: Mar 2019]])</f>
        <v>1580</v>
      </c>
      <c r="BN609" s="9">
        <f>keyword_stats[[#This Row],[R1]]-keyword_stats[[#This Row],[R4]]</f>
        <v>33.333333333333329</v>
      </c>
      <c r="BO609" s="9" t="str">
        <f>INDEX('keyword-forecasts'!G:K,MATCH(keyword_stats[[#This Row],[Keyword]],'keyword-forecasts'!K:K,0),1)</f>
        <v>Markowe</v>
      </c>
    </row>
    <row r="610" spans="1:67" x14ac:dyDescent="0.25">
      <c r="A610" t="s">
        <v>720</v>
      </c>
      <c r="B610" t="s">
        <v>15</v>
      </c>
      <c r="D610" s="8">
        <v>10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30</v>
      </c>
      <c r="AC610">
        <v>30</v>
      </c>
      <c r="AD610">
        <v>10</v>
      </c>
      <c r="AE610">
        <v>10</v>
      </c>
      <c r="AF610">
        <v>10</v>
      </c>
      <c r="AG610">
        <v>10</v>
      </c>
      <c r="AH610">
        <v>10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10</v>
      </c>
      <c r="AZ610">
        <v>10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 s="9">
        <f>AVERAGE(keyword_stats[[#This Row],[Searches: Apr 2015]:[Searches: Mar 2016]])</f>
        <v>0</v>
      </c>
      <c r="BJ610" s="9">
        <f>AVERAGE(keyword_stats[[#This Row],[Searches: Apr 2016]:[Searches: Mar 2017]])</f>
        <v>9.1666666666666661</v>
      </c>
      <c r="BK610" s="9">
        <f>AVERAGE(keyword_stats[[#This Row],[Searches: Apr 2017]:[Searches: Mar 2018]])</f>
        <v>0</v>
      </c>
      <c r="BL610" s="9">
        <f>AVERAGE(keyword_stats[[#This Row],[Searches: Apr 2018]:[Searches: Mar 2019]])</f>
        <v>1.6666666666666667</v>
      </c>
      <c r="BM610" s="9">
        <f>SUM(keyword_stats[[#This Row],[Searches: Apr 2018]:[Searches: Mar 2019]])</f>
        <v>20</v>
      </c>
      <c r="BN610" s="9">
        <f>keyword_stats[[#This Row],[R1]]-keyword_stats[[#This Row],[R4]]</f>
        <v>1.6666666666666667</v>
      </c>
      <c r="BO610" s="9" t="str">
        <f>INDEX('keyword-forecasts'!G:K,MATCH(keyword_stats[[#This Row],[Keyword]],'keyword-forecasts'!K:K,0),1)</f>
        <v>Markowe</v>
      </c>
    </row>
    <row r="611" spans="1:67" x14ac:dyDescent="0.25">
      <c r="A611" t="s">
        <v>721</v>
      </c>
      <c r="B611" t="s">
        <v>15</v>
      </c>
      <c r="D611" s="8">
        <v>170</v>
      </c>
      <c r="E611" t="s">
        <v>17</v>
      </c>
      <c r="F611">
        <v>100</v>
      </c>
      <c r="G611">
        <v>0.13</v>
      </c>
      <c r="H611">
        <v>0.61</v>
      </c>
      <c r="M611">
        <v>90</v>
      </c>
      <c r="N611">
        <v>140</v>
      </c>
      <c r="O611">
        <v>170</v>
      </c>
      <c r="P611">
        <v>170</v>
      </c>
      <c r="Q611">
        <v>110</v>
      </c>
      <c r="R611">
        <v>40</v>
      </c>
      <c r="S611">
        <v>30</v>
      </c>
      <c r="T611">
        <v>30</v>
      </c>
      <c r="U611">
        <v>30</v>
      </c>
      <c r="V611">
        <v>110</v>
      </c>
      <c r="W611">
        <v>90</v>
      </c>
      <c r="X611">
        <v>110</v>
      </c>
      <c r="Y611">
        <v>140</v>
      </c>
      <c r="Z611">
        <v>170</v>
      </c>
      <c r="AA611">
        <v>210</v>
      </c>
      <c r="AB611">
        <v>170</v>
      </c>
      <c r="AC611">
        <v>90</v>
      </c>
      <c r="AD611">
        <v>40</v>
      </c>
      <c r="AE611">
        <v>40</v>
      </c>
      <c r="AF611">
        <v>30</v>
      </c>
      <c r="AG611">
        <v>40</v>
      </c>
      <c r="AH611">
        <v>110</v>
      </c>
      <c r="AI611">
        <v>110</v>
      </c>
      <c r="AJ611">
        <v>140</v>
      </c>
      <c r="AK611">
        <v>170</v>
      </c>
      <c r="AL611">
        <v>210</v>
      </c>
      <c r="AM611">
        <v>260</v>
      </c>
      <c r="AN611">
        <v>210</v>
      </c>
      <c r="AO611">
        <v>110</v>
      </c>
      <c r="AP611">
        <v>30</v>
      </c>
      <c r="AQ611">
        <v>20</v>
      </c>
      <c r="AR611">
        <v>40</v>
      </c>
      <c r="AS611">
        <v>50</v>
      </c>
      <c r="AT611">
        <v>140</v>
      </c>
      <c r="AU611">
        <v>140</v>
      </c>
      <c r="AV611">
        <v>140</v>
      </c>
      <c r="AW611">
        <v>170</v>
      </c>
      <c r="AX611">
        <v>260</v>
      </c>
      <c r="AY611">
        <v>260</v>
      </c>
      <c r="AZ611">
        <v>320</v>
      </c>
      <c r="BA611">
        <v>170</v>
      </c>
      <c r="BB611">
        <v>70</v>
      </c>
      <c r="BC611">
        <v>40</v>
      </c>
      <c r="BD611">
        <v>40</v>
      </c>
      <c r="BE611">
        <v>50</v>
      </c>
      <c r="BF611">
        <v>140</v>
      </c>
      <c r="BG611">
        <v>140</v>
      </c>
      <c r="BH611">
        <v>260</v>
      </c>
      <c r="BI611" s="9">
        <f>AVERAGE(keyword_stats[[#This Row],[Searches: Apr 2015]:[Searches: Mar 2016]])</f>
        <v>93.333333333333329</v>
      </c>
      <c r="BJ611" s="9">
        <f>AVERAGE(keyword_stats[[#This Row],[Searches: Apr 2016]:[Searches: Mar 2017]])</f>
        <v>107.5</v>
      </c>
      <c r="BK611" s="9">
        <f>AVERAGE(keyword_stats[[#This Row],[Searches: Apr 2017]:[Searches: Mar 2018]])</f>
        <v>126.66666666666667</v>
      </c>
      <c r="BL611" s="9">
        <f>AVERAGE(keyword_stats[[#This Row],[Searches: Apr 2018]:[Searches: Mar 2019]])</f>
        <v>160</v>
      </c>
      <c r="BM611" s="9">
        <f>SUM(keyword_stats[[#This Row],[Searches: Apr 2018]:[Searches: Mar 2019]])</f>
        <v>1920</v>
      </c>
      <c r="BN611" s="9">
        <f>keyword_stats[[#This Row],[R1]]-keyword_stats[[#This Row],[R4]]</f>
        <v>66.666666666666671</v>
      </c>
      <c r="BO611" s="9" t="str">
        <f>INDEX('keyword-forecasts'!G:K,MATCH(keyword_stats[[#This Row],[Keyword]],'keyword-forecasts'!K:K,0),1)</f>
        <v>Strój Kąpielowy</v>
      </c>
    </row>
    <row r="612" spans="1:67" x14ac:dyDescent="0.25">
      <c r="A612" t="s">
        <v>722</v>
      </c>
      <c r="B612" t="s">
        <v>15</v>
      </c>
      <c r="D612" s="8">
        <v>20</v>
      </c>
      <c r="E612" t="s">
        <v>18</v>
      </c>
      <c r="F612">
        <v>25</v>
      </c>
      <c r="G612">
        <v>0.33</v>
      </c>
      <c r="H612">
        <v>0.61</v>
      </c>
      <c r="M612">
        <v>30</v>
      </c>
      <c r="N612">
        <v>30</v>
      </c>
      <c r="O612">
        <v>70</v>
      </c>
      <c r="P612">
        <v>70</v>
      </c>
      <c r="Q612">
        <v>20</v>
      </c>
      <c r="R612">
        <v>10</v>
      </c>
      <c r="S612">
        <v>10</v>
      </c>
      <c r="T612">
        <v>20</v>
      </c>
      <c r="U612">
        <v>20</v>
      </c>
      <c r="V612">
        <v>40</v>
      </c>
      <c r="W612">
        <v>50</v>
      </c>
      <c r="X612">
        <v>40</v>
      </c>
      <c r="Y612">
        <v>50</v>
      </c>
      <c r="Z612">
        <v>70</v>
      </c>
      <c r="AA612">
        <v>50</v>
      </c>
      <c r="AB612">
        <v>90</v>
      </c>
      <c r="AC612">
        <v>70</v>
      </c>
      <c r="AD612">
        <v>70</v>
      </c>
      <c r="AE612">
        <v>50</v>
      </c>
      <c r="AF612">
        <v>70</v>
      </c>
      <c r="AG612">
        <v>70</v>
      </c>
      <c r="AH612">
        <v>70</v>
      </c>
      <c r="AI612">
        <v>70</v>
      </c>
      <c r="AJ612">
        <v>70</v>
      </c>
      <c r="AK612">
        <v>70</v>
      </c>
      <c r="AL612">
        <v>70</v>
      </c>
      <c r="AM612">
        <v>90</v>
      </c>
      <c r="AN612">
        <v>140</v>
      </c>
      <c r="AO612">
        <v>50</v>
      </c>
      <c r="AP612">
        <v>10</v>
      </c>
      <c r="AQ612">
        <v>40</v>
      </c>
      <c r="AR612">
        <v>50</v>
      </c>
      <c r="AS612">
        <v>50</v>
      </c>
      <c r="AT612">
        <v>50</v>
      </c>
      <c r="AU612">
        <v>50</v>
      </c>
      <c r="AV612">
        <v>50</v>
      </c>
      <c r="AW612">
        <v>20</v>
      </c>
      <c r="AX612">
        <v>30</v>
      </c>
      <c r="AY612">
        <v>20</v>
      </c>
      <c r="AZ612">
        <v>10</v>
      </c>
      <c r="BA612">
        <v>10</v>
      </c>
      <c r="BB612">
        <v>20</v>
      </c>
      <c r="BC612">
        <v>20</v>
      </c>
      <c r="BD612">
        <v>20</v>
      </c>
      <c r="BE612">
        <v>30</v>
      </c>
      <c r="BF612">
        <v>40</v>
      </c>
      <c r="BG612">
        <v>20</v>
      </c>
      <c r="BH612">
        <v>30</v>
      </c>
      <c r="BI612" s="9">
        <f>AVERAGE(keyword_stats[[#This Row],[Searches: Apr 2015]:[Searches: Mar 2016]])</f>
        <v>34.166666666666664</v>
      </c>
      <c r="BJ612" s="9">
        <f>AVERAGE(keyword_stats[[#This Row],[Searches: Apr 2016]:[Searches: Mar 2017]])</f>
        <v>66.666666666666671</v>
      </c>
      <c r="BK612" s="9">
        <f>AVERAGE(keyword_stats[[#This Row],[Searches: Apr 2017]:[Searches: Mar 2018]])</f>
        <v>60</v>
      </c>
      <c r="BL612" s="9">
        <f>AVERAGE(keyword_stats[[#This Row],[Searches: Apr 2018]:[Searches: Mar 2019]])</f>
        <v>22.5</v>
      </c>
      <c r="BM612" s="9">
        <f>SUM(keyword_stats[[#This Row],[Searches: Apr 2018]:[Searches: Mar 2019]])</f>
        <v>270</v>
      </c>
      <c r="BN612" s="9">
        <f>keyword_stats[[#This Row],[R1]]-keyword_stats[[#This Row],[R4]]</f>
        <v>-11.666666666666664</v>
      </c>
      <c r="BO612" s="9" t="str">
        <f>INDEX('keyword-forecasts'!G:K,MATCH(keyword_stats[[#This Row],[Keyword]],'keyword-forecasts'!K:K,0),1)</f>
        <v>Mewa</v>
      </c>
    </row>
    <row r="613" spans="1:67" x14ac:dyDescent="0.25">
      <c r="A613" t="s">
        <v>723</v>
      </c>
      <c r="B613" t="s">
        <v>15</v>
      </c>
      <c r="D613" s="8">
        <v>70</v>
      </c>
      <c r="E613" t="s">
        <v>17</v>
      </c>
      <c r="F613">
        <v>100</v>
      </c>
      <c r="G613">
        <v>0.3</v>
      </c>
      <c r="H613">
        <v>1.22</v>
      </c>
      <c r="M613">
        <v>260</v>
      </c>
      <c r="N613">
        <v>390</v>
      </c>
      <c r="O613">
        <v>390</v>
      </c>
      <c r="P613">
        <v>390</v>
      </c>
      <c r="Q613">
        <v>140</v>
      </c>
      <c r="R613">
        <v>30</v>
      </c>
      <c r="S613">
        <v>10</v>
      </c>
      <c r="T613">
        <v>20</v>
      </c>
      <c r="U613">
        <v>20</v>
      </c>
      <c r="V613">
        <v>40</v>
      </c>
      <c r="W613">
        <v>110</v>
      </c>
      <c r="X613">
        <v>170</v>
      </c>
      <c r="Y613">
        <v>170</v>
      </c>
      <c r="Z613">
        <v>140</v>
      </c>
      <c r="AA613">
        <v>320</v>
      </c>
      <c r="AB613">
        <v>390</v>
      </c>
      <c r="AC613">
        <v>90</v>
      </c>
      <c r="AD613">
        <v>10</v>
      </c>
      <c r="AE613">
        <v>20</v>
      </c>
      <c r="AF613">
        <v>10</v>
      </c>
      <c r="AG613">
        <v>20</v>
      </c>
      <c r="AH613">
        <v>50</v>
      </c>
      <c r="AI613">
        <v>50</v>
      </c>
      <c r="AJ613">
        <v>40</v>
      </c>
      <c r="AK613">
        <v>50</v>
      </c>
      <c r="AL613">
        <v>140</v>
      </c>
      <c r="AM613">
        <v>140</v>
      </c>
      <c r="AN613">
        <v>140</v>
      </c>
      <c r="AO613">
        <v>90</v>
      </c>
      <c r="AP613">
        <v>10</v>
      </c>
      <c r="AQ613">
        <v>20</v>
      </c>
      <c r="AR613">
        <v>20</v>
      </c>
      <c r="AS613">
        <v>20</v>
      </c>
      <c r="AT613">
        <v>50</v>
      </c>
      <c r="AU613">
        <v>70</v>
      </c>
      <c r="AV613">
        <v>70</v>
      </c>
      <c r="AW613">
        <v>70</v>
      </c>
      <c r="AX613">
        <v>70</v>
      </c>
      <c r="AY613">
        <v>140</v>
      </c>
      <c r="AZ613">
        <v>110</v>
      </c>
      <c r="BA613">
        <v>90</v>
      </c>
      <c r="BB613">
        <v>20</v>
      </c>
      <c r="BC613">
        <v>30</v>
      </c>
      <c r="BD613">
        <v>30</v>
      </c>
      <c r="BE613">
        <v>30</v>
      </c>
      <c r="BF613">
        <v>70</v>
      </c>
      <c r="BG613">
        <v>70</v>
      </c>
      <c r="BH613">
        <v>50</v>
      </c>
      <c r="BI613" s="9">
        <f>AVERAGE(keyword_stats[[#This Row],[Searches: Apr 2015]:[Searches: Mar 2016]])</f>
        <v>164.16666666666666</v>
      </c>
      <c r="BJ613" s="9">
        <f>AVERAGE(keyword_stats[[#This Row],[Searches: Apr 2016]:[Searches: Mar 2017]])</f>
        <v>109.16666666666667</v>
      </c>
      <c r="BK613" s="9">
        <f>AVERAGE(keyword_stats[[#This Row],[Searches: Apr 2017]:[Searches: Mar 2018]])</f>
        <v>68.333333333333329</v>
      </c>
      <c r="BL613" s="9">
        <f>AVERAGE(keyword_stats[[#This Row],[Searches: Apr 2018]:[Searches: Mar 2019]])</f>
        <v>65</v>
      </c>
      <c r="BM613" s="9">
        <f>SUM(keyword_stats[[#This Row],[Searches: Apr 2018]:[Searches: Mar 2019]])</f>
        <v>780</v>
      </c>
      <c r="BN613" s="9">
        <f>keyword_stats[[#This Row],[R1]]-keyword_stats[[#This Row],[R4]]</f>
        <v>-99.166666666666657</v>
      </c>
      <c r="BO613" s="9" t="str">
        <f>INDEX('keyword-forecasts'!G:K,MATCH(keyword_stats[[#This Row],[Keyword]],'keyword-forecasts'!K:K,0),1)</f>
        <v>Mewa</v>
      </c>
    </row>
    <row r="614" spans="1:67" x14ac:dyDescent="0.25">
      <c r="A614" t="s">
        <v>724</v>
      </c>
      <c r="B614" t="s">
        <v>15</v>
      </c>
      <c r="D614" s="8">
        <v>10</v>
      </c>
      <c r="E614" t="s">
        <v>18</v>
      </c>
      <c r="F614">
        <v>8</v>
      </c>
      <c r="M614">
        <v>0</v>
      </c>
      <c r="N614">
        <v>10</v>
      </c>
      <c r="O614">
        <v>10</v>
      </c>
      <c r="P614">
        <v>10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170</v>
      </c>
      <c r="Y614">
        <v>20</v>
      </c>
      <c r="Z614">
        <v>20</v>
      </c>
      <c r="AA614">
        <v>10</v>
      </c>
      <c r="AB614">
        <v>20</v>
      </c>
      <c r="AC614">
        <v>50</v>
      </c>
      <c r="AD614">
        <v>50</v>
      </c>
      <c r="AE614">
        <v>30</v>
      </c>
      <c r="AF614">
        <v>30</v>
      </c>
      <c r="AG614">
        <v>30</v>
      </c>
      <c r="AH614">
        <v>30</v>
      </c>
      <c r="AI614">
        <v>30</v>
      </c>
      <c r="AJ614">
        <v>30</v>
      </c>
      <c r="AK614">
        <v>50</v>
      </c>
      <c r="AL614">
        <v>40</v>
      </c>
      <c r="AM614">
        <v>50</v>
      </c>
      <c r="AN614">
        <v>30</v>
      </c>
      <c r="AO614">
        <v>30</v>
      </c>
      <c r="AP614">
        <v>10</v>
      </c>
      <c r="AQ614">
        <v>0</v>
      </c>
      <c r="AR614">
        <v>10</v>
      </c>
      <c r="AS614">
        <v>10</v>
      </c>
      <c r="AT614">
        <v>10</v>
      </c>
      <c r="AU614">
        <v>10</v>
      </c>
      <c r="AV614">
        <v>10</v>
      </c>
      <c r="AW614">
        <v>10</v>
      </c>
      <c r="AX614">
        <v>0</v>
      </c>
      <c r="AY614">
        <v>10</v>
      </c>
      <c r="AZ614">
        <v>10</v>
      </c>
      <c r="BA614">
        <v>10</v>
      </c>
      <c r="BB614">
        <v>10</v>
      </c>
      <c r="BC614">
        <v>10</v>
      </c>
      <c r="BD614">
        <v>10</v>
      </c>
      <c r="BE614">
        <v>10</v>
      </c>
      <c r="BF614">
        <v>10</v>
      </c>
      <c r="BG614">
        <v>20</v>
      </c>
      <c r="BH614">
        <v>20</v>
      </c>
      <c r="BI614" s="9">
        <f>AVERAGE(keyword_stats[[#This Row],[Searches: Apr 2015]:[Searches: Mar 2016]])</f>
        <v>16.666666666666668</v>
      </c>
      <c r="BJ614" s="9">
        <f>AVERAGE(keyword_stats[[#This Row],[Searches: Apr 2016]:[Searches: Mar 2017]])</f>
        <v>29.166666666666668</v>
      </c>
      <c r="BK614" s="9">
        <f>AVERAGE(keyword_stats[[#This Row],[Searches: Apr 2017]:[Searches: Mar 2018]])</f>
        <v>21.666666666666668</v>
      </c>
      <c r="BL614" s="9">
        <f>AVERAGE(keyword_stats[[#This Row],[Searches: Apr 2018]:[Searches: Mar 2019]])</f>
        <v>10.833333333333334</v>
      </c>
      <c r="BM614" s="9">
        <f>SUM(keyword_stats[[#This Row],[Searches: Apr 2018]:[Searches: Mar 2019]])</f>
        <v>130</v>
      </c>
      <c r="BN614" s="9">
        <f>keyword_stats[[#This Row],[R1]]-keyword_stats[[#This Row],[R4]]</f>
        <v>-5.8333333333333339</v>
      </c>
      <c r="BO614" s="9" t="str">
        <f>INDEX('keyword-forecasts'!G:K,MATCH(keyword_stats[[#This Row],[Keyword]],'keyword-forecasts'!K:K,0),1)</f>
        <v>Mewa</v>
      </c>
    </row>
    <row r="615" spans="1:67" x14ac:dyDescent="0.25">
      <c r="A615" t="s">
        <v>741</v>
      </c>
      <c r="B615" t="s">
        <v>15</v>
      </c>
      <c r="D615" s="8">
        <v>70</v>
      </c>
      <c r="E615" t="s">
        <v>17</v>
      </c>
      <c r="F615">
        <v>100</v>
      </c>
      <c r="G615">
        <v>0.33</v>
      </c>
      <c r="H615">
        <v>1.74</v>
      </c>
      <c r="M615">
        <v>70</v>
      </c>
      <c r="N615">
        <v>70</v>
      </c>
      <c r="O615">
        <v>90</v>
      </c>
      <c r="P615">
        <v>90</v>
      </c>
      <c r="Q615">
        <v>70</v>
      </c>
      <c r="R615">
        <v>40</v>
      </c>
      <c r="S615">
        <v>20</v>
      </c>
      <c r="T615">
        <v>40</v>
      </c>
      <c r="U615">
        <v>20</v>
      </c>
      <c r="V615">
        <v>20</v>
      </c>
      <c r="W615">
        <v>40</v>
      </c>
      <c r="X615">
        <v>30</v>
      </c>
      <c r="Y615">
        <v>50</v>
      </c>
      <c r="Z615">
        <v>70</v>
      </c>
      <c r="AA615">
        <v>90</v>
      </c>
      <c r="AB615">
        <v>140</v>
      </c>
      <c r="AC615">
        <v>90</v>
      </c>
      <c r="AD615">
        <v>50</v>
      </c>
      <c r="AE615">
        <v>30</v>
      </c>
      <c r="AF615">
        <v>30</v>
      </c>
      <c r="AG615">
        <v>30</v>
      </c>
      <c r="AH615">
        <v>50</v>
      </c>
      <c r="AI615">
        <v>40</v>
      </c>
      <c r="AJ615">
        <v>70</v>
      </c>
      <c r="AK615">
        <v>70</v>
      </c>
      <c r="AL615">
        <v>110</v>
      </c>
      <c r="AM615">
        <v>110</v>
      </c>
      <c r="AN615">
        <v>170</v>
      </c>
      <c r="AO615">
        <v>70</v>
      </c>
      <c r="AP615">
        <v>40</v>
      </c>
      <c r="AQ615">
        <v>40</v>
      </c>
      <c r="AR615">
        <v>30</v>
      </c>
      <c r="AS615">
        <v>40</v>
      </c>
      <c r="AT615">
        <v>40</v>
      </c>
      <c r="AU615">
        <v>50</v>
      </c>
      <c r="AV615">
        <v>70</v>
      </c>
      <c r="AW615">
        <v>70</v>
      </c>
      <c r="AX615">
        <v>90</v>
      </c>
      <c r="AY615">
        <v>140</v>
      </c>
      <c r="AZ615">
        <v>140</v>
      </c>
      <c r="BA615">
        <v>90</v>
      </c>
      <c r="BB615">
        <v>40</v>
      </c>
      <c r="BC615">
        <v>20</v>
      </c>
      <c r="BD615">
        <v>40</v>
      </c>
      <c r="BE615">
        <v>30</v>
      </c>
      <c r="BF615">
        <v>90</v>
      </c>
      <c r="BG615">
        <v>50</v>
      </c>
      <c r="BH615">
        <v>90</v>
      </c>
      <c r="BI615" s="9">
        <f>AVERAGE(keyword_stats[[#This Row],[Searches: Apr 2015]:[Searches: Mar 2016]])</f>
        <v>50</v>
      </c>
      <c r="BJ615" s="9">
        <f>AVERAGE(keyword_stats[[#This Row],[Searches: Apr 2016]:[Searches: Mar 2017]])</f>
        <v>61.666666666666664</v>
      </c>
      <c r="BK615" s="9">
        <f>AVERAGE(keyword_stats[[#This Row],[Searches: Apr 2017]:[Searches: Mar 2018]])</f>
        <v>70</v>
      </c>
      <c r="BL615" s="9">
        <f>AVERAGE(keyword_stats[[#This Row],[Searches: Apr 2018]:[Searches: Mar 2019]])</f>
        <v>74.166666666666671</v>
      </c>
      <c r="BM615" s="9">
        <f>SUM(keyword_stats[[#This Row],[Searches: Apr 2018]:[Searches: Mar 2019]])</f>
        <v>890</v>
      </c>
      <c r="BN615" s="9">
        <f>keyword_stats[[#This Row],[R1]]-keyword_stats[[#This Row],[R4]]</f>
        <v>24.166666666666671</v>
      </c>
      <c r="BO615" s="9" t="str">
        <f>INDEX('keyword-forecasts'!G:K,MATCH(keyword_stats[[#This Row],[Keyword]],'keyword-forecasts'!K:K,0),1)</f>
        <v>Stroje Kąpielowe</v>
      </c>
    </row>
    <row r="616" spans="1:67" x14ac:dyDescent="0.25">
      <c r="A616" t="s">
        <v>742</v>
      </c>
      <c r="B616" t="s">
        <v>15</v>
      </c>
      <c r="D616" s="8">
        <v>10</v>
      </c>
      <c r="E616" t="s">
        <v>17</v>
      </c>
      <c r="F616">
        <v>100</v>
      </c>
      <c r="M616">
        <v>20</v>
      </c>
      <c r="N616">
        <v>10</v>
      </c>
      <c r="O616">
        <v>10</v>
      </c>
      <c r="P616">
        <v>10</v>
      </c>
      <c r="Q616">
        <v>10</v>
      </c>
      <c r="R616">
        <v>10</v>
      </c>
      <c r="S616">
        <v>10</v>
      </c>
      <c r="T616">
        <v>10</v>
      </c>
      <c r="U616">
        <v>0</v>
      </c>
      <c r="V616">
        <v>10</v>
      </c>
      <c r="W616">
        <v>10</v>
      </c>
      <c r="X616">
        <v>10</v>
      </c>
      <c r="Y616">
        <v>10</v>
      </c>
      <c r="Z616">
        <v>20</v>
      </c>
      <c r="AA616">
        <v>40</v>
      </c>
      <c r="AB616">
        <v>20</v>
      </c>
      <c r="AC616">
        <v>10</v>
      </c>
      <c r="AD616">
        <v>10</v>
      </c>
      <c r="AE616">
        <v>10</v>
      </c>
      <c r="AF616">
        <v>10</v>
      </c>
      <c r="AG616">
        <v>10</v>
      </c>
      <c r="AH616">
        <v>10</v>
      </c>
      <c r="AI616">
        <v>0</v>
      </c>
      <c r="AJ616">
        <v>10</v>
      </c>
      <c r="AK616">
        <v>10</v>
      </c>
      <c r="AL616">
        <v>10</v>
      </c>
      <c r="AM616">
        <v>10</v>
      </c>
      <c r="AN616">
        <v>30</v>
      </c>
      <c r="AO616">
        <v>10</v>
      </c>
      <c r="AP616">
        <v>10</v>
      </c>
      <c r="AQ616">
        <v>0</v>
      </c>
      <c r="AR616">
        <v>10</v>
      </c>
      <c r="AS616">
        <v>10</v>
      </c>
      <c r="AT616">
        <v>10</v>
      </c>
      <c r="AU616">
        <v>10</v>
      </c>
      <c r="AV616">
        <v>10</v>
      </c>
      <c r="AW616">
        <v>10</v>
      </c>
      <c r="AX616">
        <v>20</v>
      </c>
      <c r="AY616">
        <v>40</v>
      </c>
      <c r="AZ616">
        <v>40</v>
      </c>
      <c r="BA616">
        <v>10</v>
      </c>
      <c r="BB616">
        <v>10</v>
      </c>
      <c r="BC616">
        <v>10</v>
      </c>
      <c r="BD616">
        <v>10</v>
      </c>
      <c r="BE616">
        <v>10</v>
      </c>
      <c r="BF616">
        <v>10</v>
      </c>
      <c r="BG616">
        <v>10</v>
      </c>
      <c r="BH616">
        <v>10</v>
      </c>
      <c r="BI616" s="9">
        <f>AVERAGE(keyword_stats[[#This Row],[Searches: Apr 2015]:[Searches: Mar 2016]])</f>
        <v>10</v>
      </c>
      <c r="BJ616" s="9">
        <f>AVERAGE(keyword_stats[[#This Row],[Searches: Apr 2016]:[Searches: Mar 2017]])</f>
        <v>13.333333333333334</v>
      </c>
      <c r="BK616" s="9">
        <f>AVERAGE(keyword_stats[[#This Row],[Searches: Apr 2017]:[Searches: Mar 2018]])</f>
        <v>10.833333333333334</v>
      </c>
      <c r="BL616" s="9">
        <f>AVERAGE(keyword_stats[[#This Row],[Searches: Apr 2018]:[Searches: Mar 2019]])</f>
        <v>15.833333333333334</v>
      </c>
      <c r="BM616" s="9">
        <f>SUM(keyword_stats[[#This Row],[Searches: Apr 2018]:[Searches: Mar 2019]])</f>
        <v>190</v>
      </c>
      <c r="BN616" s="9">
        <f>keyword_stats[[#This Row],[R1]]-keyword_stats[[#This Row],[R4]]</f>
        <v>5.8333333333333339</v>
      </c>
      <c r="BO616" s="9" t="str">
        <f>INDEX('keyword-forecasts'!G:K,MATCH(keyword_stats[[#This Row],[Keyword]],'keyword-forecasts'!K:K,0),1)</f>
        <v>Młodzieżowe</v>
      </c>
    </row>
    <row r="617" spans="1:67" x14ac:dyDescent="0.25">
      <c r="A617" t="s">
        <v>743</v>
      </c>
      <c r="B617" t="s">
        <v>15</v>
      </c>
      <c r="D617" s="8">
        <v>140</v>
      </c>
      <c r="E617" t="s">
        <v>17</v>
      </c>
      <c r="F617">
        <v>100</v>
      </c>
      <c r="G617">
        <v>0.26</v>
      </c>
      <c r="H617">
        <v>0.91</v>
      </c>
      <c r="M617">
        <v>90</v>
      </c>
      <c r="N617">
        <v>140</v>
      </c>
      <c r="O617">
        <v>210</v>
      </c>
      <c r="P617">
        <v>170</v>
      </c>
      <c r="Q617">
        <v>70</v>
      </c>
      <c r="R617">
        <v>30</v>
      </c>
      <c r="S617">
        <v>50</v>
      </c>
      <c r="T617">
        <v>70</v>
      </c>
      <c r="U617">
        <v>50</v>
      </c>
      <c r="V617">
        <v>90</v>
      </c>
      <c r="W617">
        <v>110</v>
      </c>
      <c r="X617">
        <v>110</v>
      </c>
      <c r="Y617">
        <v>170</v>
      </c>
      <c r="Z617">
        <v>140</v>
      </c>
      <c r="AA617">
        <v>170</v>
      </c>
      <c r="AB617">
        <v>170</v>
      </c>
      <c r="AC617">
        <v>110</v>
      </c>
      <c r="AD617">
        <v>170</v>
      </c>
      <c r="AE617">
        <v>170</v>
      </c>
      <c r="AF617">
        <v>140</v>
      </c>
      <c r="AG617">
        <v>110</v>
      </c>
      <c r="AH617">
        <v>170</v>
      </c>
      <c r="AI617">
        <v>170</v>
      </c>
      <c r="AJ617">
        <v>210</v>
      </c>
      <c r="AK617">
        <v>260</v>
      </c>
      <c r="AL617">
        <v>260</v>
      </c>
      <c r="AM617">
        <v>390</v>
      </c>
      <c r="AN617">
        <v>320</v>
      </c>
      <c r="AO617">
        <v>210</v>
      </c>
      <c r="AP617">
        <v>110</v>
      </c>
      <c r="AQ617">
        <v>110</v>
      </c>
      <c r="AR617">
        <v>90</v>
      </c>
      <c r="AS617">
        <v>70</v>
      </c>
      <c r="AT617">
        <v>110</v>
      </c>
      <c r="AU617">
        <v>110</v>
      </c>
      <c r="AV617">
        <v>90</v>
      </c>
      <c r="AW617">
        <v>140</v>
      </c>
      <c r="AX617">
        <v>210</v>
      </c>
      <c r="AY617">
        <v>260</v>
      </c>
      <c r="AZ617">
        <v>320</v>
      </c>
      <c r="BA617">
        <v>110</v>
      </c>
      <c r="BB617">
        <v>20</v>
      </c>
      <c r="BC617">
        <v>50</v>
      </c>
      <c r="BD617">
        <v>40</v>
      </c>
      <c r="BE617">
        <v>50</v>
      </c>
      <c r="BF617">
        <v>170</v>
      </c>
      <c r="BG617">
        <v>90</v>
      </c>
      <c r="BH617">
        <v>90</v>
      </c>
      <c r="BI617" s="9">
        <f>AVERAGE(keyword_stats[[#This Row],[Searches: Apr 2015]:[Searches: Mar 2016]])</f>
        <v>99.166666666666671</v>
      </c>
      <c r="BJ617" s="9">
        <f>AVERAGE(keyword_stats[[#This Row],[Searches: Apr 2016]:[Searches: Mar 2017]])</f>
        <v>158.33333333333334</v>
      </c>
      <c r="BK617" s="9">
        <f>AVERAGE(keyword_stats[[#This Row],[Searches: Apr 2017]:[Searches: Mar 2018]])</f>
        <v>177.5</v>
      </c>
      <c r="BL617" s="9">
        <f>AVERAGE(keyword_stats[[#This Row],[Searches: Apr 2018]:[Searches: Mar 2019]])</f>
        <v>129.16666666666666</v>
      </c>
      <c r="BM617" s="9">
        <f>SUM(keyword_stats[[#This Row],[Searches: Apr 2018]:[Searches: Mar 2019]])</f>
        <v>1550</v>
      </c>
      <c r="BN617" s="9">
        <f>keyword_stats[[#This Row],[R1]]-keyword_stats[[#This Row],[R4]]</f>
        <v>29.999999999999986</v>
      </c>
      <c r="BO617" s="9" t="str">
        <f>INDEX('keyword-forecasts'!G:K,MATCH(keyword_stats[[#This Row],[Keyword]],'keyword-forecasts'!K:K,0),1)</f>
        <v>Młodzieżowe</v>
      </c>
    </row>
    <row r="618" spans="1:67" x14ac:dyDescent="0.25">
      <c r="A618" t="s">
        <v>744</v>
      </c>
      <c r="B618" t="s">
        <v>15</v>
      </c>
      <c r="D618" s="8">
        <v>10</v>
      </c>
      <c r="E618" t="s">
        <v>17</v>
      </c>
      <c r="F618">
        <v>100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10</v>
      </c>
      <c r="V618">
        <v>0</v>
      </c>
      <c r="W618">
        <v>0</v>
      </c>
      <c r="X618">
        <v>0</v>
      </c>
      <c r="Y618">
        <v>0</v>
      </c>
      <c r="Z618">
        <v>20</v>
      </c>
      <c r="AA618">
        <v>30</v>
      </c>
      <c r="AB618">
        <v>10</v>
      </c>
      <c r="AC618">
        <v>10</v>
      </c>
      <c r="AD618">
        <v>10</v>
      </c>
      <c r="AE618">
        <v>0</v>
      </c>
      <c r="AF618">
        <v>10</v>
      </c>
      <c r="AG618">
        <v>10</v>
      </c>
      <c r="AH618">
        <v>10</v>
      </c>
      <c r="AI618">
        <v>10</v>
      </c>
      <c r="AJ618">
        <v>10</v>
      </c>
      <c r="AK618">
        <v>10</v>
      </c>
      <c r="AL618">
        <v>10</v>
      </c>
      <c r="AM618">
        <v>10</v>
      </c>
      <c r="AN618">
        <v>10</v>
      </c>
      <c r="AO618">
        <v>10</v>
      </c>
      <c r="AP618">
        <v>10</v>
      </c>
      <c r="AQ618">
        <v>10</v>
      </c>
      <c r="AR618">
        <v>0</v>
      </c>
      <c r="AS618">
        <v>10</v>
      </c>
      <c r="AT618">
        <v>10</v>
      </c>
      <c r="AU618">
        <v>10</v>
      </c>
      <c r="AV618">
        <v>10</v>
      </c>
      <c r="AW618">
        <v>10</v>
      </c>
      <c r="AX618">
        <v>10</v>
      </c>
      <c r="AY618">
        <v>20</v>
      </c>
      <c r="AZ618">
        <v>40</v>
      </c>
      <c r="BA618">
        <v>10</v>
      </c>
      <c r="BB618">
        <v>10</v>
      </c>
      <c r="BC618">
        <v>10</v>
      </c>
      <c r="BD618">
        <v>0</v>
      </c>
      <c r="BE618">
        <v>0</v>
      </c>
      <c r="BF618">
        <v>10</v>
      </c>
      <c r="BG618">
        <v>10</v>
      </c>
      <c r="BH618">
        <v>10</v>
      </c>
      <c r="BI618" s="9">
        <f>AVERAGE(keyword_stats[[#This Row],[Searches: Apr 2015]:[Searches: Mar 2016]])</f>
        <v>0.83333333333333337</v>
      </c>
      <c r="BJ618" s="9">
        <f>AVERAGE(keyword_stats[[#This Row],[Searches: Apr 2016]:[Searches: Mar 2017]])</f>
        <v>10.833333333333334</v>
      </c>
      <c r="BK618" s="9">
        <f>AVERAGE(keyword_stats[[#This Row],[Searches: Apr 2017]:[Searches: Mar 2018]])</f>
        <v>9.1666666666666661</v>
      </c>
      <c r="BL618" s="9">
        <f>AVERAGE(keyword_stats[[#This Row],[Searches: Apr 2018]:[Searches: Mar 2019]])</f>
        <v>11.666666666666666</v>
      </c>
      <c r="BM618" s="9">
        <f>SUM(keyword_stats[[#This Row],[Searches: Apr 2018]:[Searches: Mar 2019]])</f>
        <v>140</v>
      </c>
      <c r="BN618" s="9">
        <f>keyword_stats[[#This Row],[R1]]-keyword_stats[[#This Row],[R4]]</f>
        <v>10.833333333333332</v>
      </c>
      <c r="BO618" s="9" t="str">
        <f>INDEX('keyword-forecasts'!G:K,MATCH(keyword_stats[[#This Row],[Keyword]],'keyword-forecasts'!K:K,0),1)</f>
        <v>Młodzieżowe</v>
      </c>
    </row>
    <row r="619" spans="1:67" x14ac:dyDescent="0.25">
      <c r="A619" t="s">
        <v>745</v>
      </c>
      <c r="B619" t="s">
        <v>15</v>
      </c>
      <c r="D619" s="8">
        <v>30</v>
      </c>
      <c r="E619" t="s">
        <v>17</v>
      </c>
      <c r="F619">
        <v>100</v>
      </c>
      <c r="G619">
        <v>0.26</v>
      </c>
      <c r="H619">
        <v>0.87</v>
      </c>
      <c r="M619">
        <v>20</v>
      </c>
      <c r="N619">
        <v>20</v>
      </c>
      <c r="O619">
        <v>30</v>
      </c>
      <c r="P619">
        <v>40</v>
      </c>
      <c r="Q619">
        <v>10</v>
      </c>
      <c r="R619">
        <v>10</v>
      </c>
      <c r="S619">
        <v>10</v>
      </c>
      <c r="T619">
        <v>10</v>
      </c>
      <c r="U619">
        <v>10</v>
      </c>
      <c r="V619">
        <v>10</v>
      </c>
      <c r="W619">
        <v>10</v>
      </c>
      <c r="X619">
        <v>20</v>
      </c>
      <c r="Y619">
        <v>20</v>
      </c>
      <c r="Z619">
        <v>20</v>
      </c>
      <c r="AA619">
        <v>40</v>
      </c>
      <c r="AB619">
        <v>40</v>
      </c>
      <c r="AC619">
        <v>10</v>
      </c>
      <c r="AD619">
        <v>10</v>
      </c>
      <c r="AE619">
        <v>10</v>
      </c>
      <c r="AF619">
        <v>10</v>
      </c>
      <c r="AG619">
        <v>10</v>
      </c>
      <c r="AH619">
        <v>20</v>
      </c>
      <c r="AI619">
        <v>10</v>
      </c>
      <c r="AJ619">
        <v>20</v>
      </c>
      <c r="AK619">
        <v>20</v>
      </c>
      <c r="AL619">
        <v>20</v>
      </c>
      <c r="AM619">
        <v>50</v>
      </c>
      <c r="AN619">
        <v>40</v>
      </c>
      <c r="AO619">
        <v>10</v>
      </c>
      <c r="AP619">
        <v>10</v>
      </c>
      <c r="AQ619">
        <v>10</v>
      </c>
      <c r="AR619">
        <v>10</v>
      </c>
      <c r="AS619">
        <v>10</v>
      </c>
      <c r="AT619">
        <v>40</v>
      </c>
      <c r="AU619">
        <v>20</v>
      </c>
      <c r="AV619">
        <v>40</v>
      </c>
      <c r="AW619">
        <v>30</v>
      </c>
      <c r="AX619">
        <v>50</v>
      </c>
      <c r="AY619">
        <v>50</v>
      </c>
      <c r="AZ619">
        <v>70</v>
      </c>
      <c r="BA619">
        <v>30</v>
      </c>
      <c r="BB619">
        <v>10</v>
      </c>
      <c r="BC619">
        <v>10</v>
      </c>
      <c r="BD619">
        <v>10</v>
      </c>
      <c r="BE619">
        <v>10</v>
      </c>
      <c r="BF619">
        <v>30</v>
      </c>
      <c r="BG619">
        <v>40</v>
      </c>
      <c r="BH619">
        <v>30</v>
      </c>
      <c r="BI619" s="9">
        <f>AVERAGE(keyword_stats[[#This Row],[Searches: Apr 2015]:[Searches: Mar 2016]])</f>
        <v>16.666666666666668</v>
      </c>
      <c r="BJ619" s="9">
        <f>AVERAGE(keyword_stats[[#This Row],[Searches: Apr 2016]:[Searches: Mar 2017]])</f>
        <v>18.333333333333332</v>
      </c>
      <c r="BK619" s="9">
        <f>AVERAGE(keyword_stats[[#This Row],[Searches: Apr 2017]:[Searches: Mar 2018]])</f>
        <v>23.333333333333332</v>
      </c>
      <c r="BL619" s="9">
        <f>AVERAGE(keyword_stats[[#This Row],[Searches: Apr 2018]:[Searches: Mar 2019]])</f>
        <v>30.833333333333332</v>
      </c>
      <c r="BM619" s="9">
        <f>SUM(keyword_stats[[#This Row],[Searches: Apr 2018]:[Searches: Mar 2019]])</f>
        <v>370</v>
      </c>
      <c r="BN619" s="9">
        <f>keyword_stats[[#This Row],[R1]]-keyword_stats[[#This Row],[R4]]</f>
        <v>14.166666666666664</v>
      </c>
      <c r="BO619" s="9" t="str">
        <f>INDEX('keyword-forecasts'!G:K,MATCH(keyword_stats[[#This Row],[Keyword]],'keyword-forecasts'!K:K,0),1)</f>
        <v>Młodzieżowy</v>
      </c>
    </row>
    <row r="620" spans="1:67" x14ac:dyDescent="0.25">
      <c r="A620" t="s">
        <v>725</v>
      </c>
      <c r="B620" t="s">
        <v>15</v>
      </c>
      <c r="D620" s="8">
        <v>90</v>
      </c>
      <c r="E620" t="s">
        <v>17</v>
      </c>
      <c r="F620">
        <v>98</v>
      </c>
      <c r="G620">
        <v>0.21</v>
      </c>
      <c r="H620">
        <v>0.83</v>
      </c>
      <c r="M620">
        <v>20</v>
      </c>
      <c r="N620">
        <v>20</v>
      </c>
      <c r="O620">
        <v>20</v>
      </c>
      <c r="P620">
        <v>20</v>
      </c>
      <c r="Q620">
        <v>10</v>
      </c>
      <c r="R620">
        <v>10</v>
      </c>
      <c r="S620">
        <v>20</v>
      </c>
      <c r="T620">
        <v>30</v>
      </c>
      <c r="U620">
        <v>20</v>
      </c>
      <c r="V620">
        <v>30</v>
      </c>
      <c r="W620">
        <v>20</v>
      </c>
      <c r="X620">
        <v>30</v>
      </c>
      <c r="Y620">
        <v>20</v>
      </c>
      <c r="Z620">
        <v>20</v>
      </c>
      <c r="AA620">
        <v>20</v>
      </c>
      <c r="AB620">
        <v>20</v>
      </c>
      <c r="AC620">
        <v>20</v>
      </c>
      <c r="AD620">
        <v>20</v>
      </c>
      <c r="AE620">
        <v>20</v>
      </c>
      <c r="AF620">
        <v>30</v>
      </c>
      <c r="AG620">
        <v>30</v>
      </c>
      <c r="AH620">
        <v>20</v>
      </c>
      <c r="AI620">
        <v>20</v>
      </c>
      <c r="AJ620">
        <v>30</v>
      </c>
      <c r="AK620">
        <v>40</v>
      </c>
      <c r="AL620">
        <v>50</v>
      </c>
      <c r="AM620">
        <v>20</v>
      </c>
      <c r="AN620">
        <v>30</v>
      </c>
      <c r="AO620">
        <v>40</v>
      </c>
      <c r="AP620">
        <v>50</v>
      </c>
      <c r="AQ620">
        <v>70</v>
      </c>
      <c r="AR620">
        <v>110</v>
      </c>
      <c r="AS620">
        <v>110</v>
      </c>
      <c r="AT620">
        <v>110</v>
      </c>
      <c r="AU620">
        <v>90</v>
      </c>
      <c r="AV620">
        <v>140</v>
      </c>
      <c r="AW620">
        <v>70</v>
      </c>
      <c r="AX620">
        <v>50</v>
      </c>
      <c r="AY620">
        <v>90</v>
      </c>
      <c r="AZ620">
        <v>110</v>
      </c>
      <c r="BA620">
        <v>170</v>
      </c>
      <c r="BB620">
        <v>140</v>
      </c>
      <c r="BC620">
        <v>90</v>
      </c>
      <c r="BD620">
        <v>90</v>
      </c>
      <c r="BE620">
        <v>70</v>
      </c>
      <c r="BF620">
        <v>70</v>
      </c>
      <c r="BG620">
        <v>50</v>
      </c>
      <c r="BH620">
        <v>50</v>
      </c>
      <c r="BI620" s="9">
        <f>AVERAGE(keyword_stats[[#This Row],[Searches: Apr 2015]:[Searches: Mar 2016]])</f>
        <v>20.833333333333332</v>
      </c>
      <c r="BJ620" s="9">
        <f>AVERAGE(keyword_stats[[#This Row],[Searches: Apr 2016]:[Searches: Mar 2017]])</f>
        <v>22.5</v>
      </c>
      <c r="BK620" s="9">
        <f>AVERAGE(keyword_stats[[#This Row],[Searches: Apr 2017]:[Searches: Mar 2018]])</f>
        <v>71.666666666666671</v>
      </c>
      <c r="BL620" s="9">
        <f>AVERAGE(keyword_stats[[#This Row],[Searches: Apr 2018]:[Searches: Mar 2019]])</f>
        <v>87.5</v>
      </c>
      <c r="BM620" s="9">
        <f>SUM(keyword_stats[[#This Row],[Searches: Apr 2018]:[Searches: Mar 2019]])</f>
        <v>1050</v>
      </c>
      <c r="BN620" s="9">
        <f>keyword_stats[[#This Row],[R1]]-keyword_stats[[#This Row],[R4]]</f>
        <v>66.666666666666671</v>
      </c>
      <c r="BO620" s="9" t="str">
        <f>INDEX('keyword-forecasts'!G:K,MATCH(keyword_stats[[#This Row],[Keyword]],'keyword-forecasts'!K:K,0),1)</f>
        <v>Niezgrupowane słowa kluczowe</v>
      </c>
    </row>
    <row r="621" spans="1:67" x14ac:dyDescent="0.25">
      <c r="A621" t="s">
        <v>726</v>
      </c>
      <c r="B621" t="s">
        <v>15</v>
      </c>
      <c r="D621" s="8">
        <v>10</v>
      </c>
      <c r="E621" t="s">
        <v>17</v>
      </c>
      <c r="F621">
        <v>100</v>
      </c>
      <c r="M621">
        <v>10</v>
      </c>
      <c r="N621">
        <v>10</v>
      </c>
      <c r="O621">
        <v>10</v>
      </c>
      <c r="P621">
        <v>10</v>
      </c>
      <c r="Q621">
        <v>10</v>
      </c>
      <c r="R621">
        <v>10</v>
      </c>
      <c r="S621">
        <v>0</v>
      </c>
      <c r="T621">
        <v>10</v>
      </c>
      <c r="U621">
        <v>10</v>
      </c>
      <c r="V621">
        <v>10</v>
      </c>
      <c r="W621">
        <v>10</v>
      </c>
      <c r="X621">
        <v>10</v>
      </c>
      <c r="Y621">
        <v>10</v>
      </c>
      <c r="Z621">
        <v>10</v>
      </c>
      <c r="AA621">
        <v>10</v>
      </c>
      <c r="AB621">
        <v>10</v>
      </c>
      <c r="AC621">
        <v>0</v>
      </c>
      <c r="AD621">
        <v>10</v>
      </c>
      <c r="AE621">
        <v>0</v>
      </c>
      <c r="AF621">
        <v>10</v>
      </c>
      <c r="AG621">
        <v>0</v>
      </c>
      <c r="AH621">
        <v>10</v>
      </c>
      <c r="AI621">
        <v>10</v>
      </c>
      <c r="AJ621">
        <v>10</v>
      </c>
      <c r="AK621">
        <v>10</v>
      </c>
      <c r="AL621">
        <v>10</v>
      </c>
      <c r="AM621">
        <v>10</v>
      </c>
      <c r="AN621">
        <v>10</v>
      </c>
      <c r="AO621">
        <v>10</v>
      </c>
      <c r="AP621">
        <v>0</v>
      </c>
      <c r="AQ621">
        <v>10</v>
      </c>
      <c r="AR621">
        <v>10</v>
      </c>
      <c r="AS621">
        <v>10</v>
      </c>
      <c r="AT621">
        <v>10</v>
      </c>
      <c r="AU621">
        <v>10</v>
      </c>
      <c r="AV621">
        <v>10</v>
      </c>
      <c r="AW621">
        <v>10</v>
      </c>
      <c r="AX621">
        <v>10</v>
      </c>
      <c r="AY621">
        <v>10</v>
      </c>
      <c r="AZ621">
        <v>10</v>
      </c>
      <c r="BA621">
        <v>10</v>
      </c>
      <c r="BB621">
        <v>10</v>
      </c>
      <c r="BC621">
        <v>10</v>
      </c>
      <c r="BD621">
        <v>10</v>
      </c>
      <c r="BE621">
        <v>10</v>
      </c>
      <c r="BF621">
        <v>10</v>
      </c>
      <c r="BG621">
        <v>10</v>
      </c>
      <c r="BH621">
        <v>10</v>
      </c>
      <c r="BI621" s="9">
        <f>AVERAGE(keyword_stats[[#This Row],[Searches: Apr 2015]:[Searches: Mar 2016]])</f>
        <v>9.1666666666666661</v>
      </c>
      <c r="BJ621" s="9">
        <f>AVERAGE(keyword_stats[[#This Row],[Searches: Apr 2016]:[Searches: Mar 2017]])</f>
        <v>7.5</v>
      </c>
      <c r="BK621" s="9">
        <f>AVERAGE(keyword_stats[[#This Row],[Searches: Apr 2017]:[Searches: Mar 2018]])</f>
        <v>9.1666666666666661</v>
      </c>
      <c r="BL621" s="9">
        <f>AVERAGE(keyword_stats[[#This Row],[Searches: Apr 2018]:[Searches: Mar 2019]])</f>
        <v>10</v>
      </c>
      <c r="BM621" s="9">
        <f>SUM(keyword_stats[[#This Row],[Searches: Apr 2018]:[Searches: Mar 2019]])</f>
        <v>120</v>
      </c>
      <c r="BN621" s="9">
        <f>keyword_stats[[#This Row],[R1]]-keyword_stats[[#This Row],[R4]]</f>
        <v>0.83333333333333393</v>
      </c>
      <c r="BO621" s="9" t="str">
        <f>INDEX('keyword-forecasts'!G:K,MATCH(keyword_stats[[#This Row],[Keyword]],'keyword-forecasts'!K:K,0),1)</f>
        <v>Kąpielowa</v>
      </c>
    </row>
    <row r="622" spans="1:67" x14ac:dyDescent="0.25">
      <c r="A622" t="s">
        <v>727</v>
      </c>
      <c r="B622" t="s">
        <v>15</v>
      </c>
      <c r="D622" s="8">
        <v>70</v>
      </c>
      <c r="E622" t="s">
        <v>17</v>
      </c>
      <c r="F622">
        <v>100</v>
      </c>
      <c r="G622">
        <v>0.23</v>
      </c>
      <c r="H622">
        <v>1.19</v>
      </c>
      <c r="M622">
        <v>70</v>
      </c>
      <c r="N622">
        <v>90</v>
      </c>
      <c r="O622">
        <v>140</v>
      </c>
      <c r="P622">
        <v>140</v>
      </c>
      <c r="Q622">
        <v>90</v>
      </c>
      <c r="R622">
        <v>20</v>
      </c>
      <c r="S622">
        <v>20</v>
      </c>
      <c r="T622">
        <v>10</v>
      </c>
      <c r="U622">
        <v>20</v>
      </c>
      <c r="V622">
        <v>70</v>
      </c>
      <c r="W622">
        <v>70</v>
      </c>
      <c r="X622">
        <v>70</v>
      </c>
      <c r="Y622">
        <v>70</v>
      </c>
      <c r="Z622">
        <v>90</v>
      </c>
      <c r="AA622">
        <v>110</v>
      </c>
      <c r="AB622">
        <v>170</v>
      </c>
      <c r="AC622">
        <v>90</v>
      </c>
      <c r="AD622">
        <v>30</v>
      </c>
      <c r="AE622">
        <v>20</v>
      </c>
      <c r="AF622">
        <v>30</v>
      </c>
      <c r="AG622">
        <v>30</v>
      </c>
      <c r="AH622">
        <v>70</v>
      </c>
      <c r="AI622">
        <v>90</v>
      </c>
      <c r="AJ622">
        <v>110</v>
      </c>
      <c r="AK622">
        <v>90</v>
      </c>
      <c r="AL622">
        <v>110</v>
      </c>
      <c r="AM622">
        <v>170</v>
      </c>
      <c r="AN622">
        <v>210</v>
      </c>
      <c r="AO622">
        <v>70</v>
      </c>
      <c r="AP622">
        <v>30</v>
      </c>
      <c r="AQ622">
        <v>20</v>
      </c>
      <c r="AR622">
        <v>30</v>
      </c>
      <c r="AS622">
        <v>20</v>
      </c>
      <c r="AT622">
        <v>70</v>
      </c>
      <c r="AU622">
        <v>70</v>
      </c>
      <c r="AV622">
        <v>40</v>
      </c>
      <c r="AW622">
        <v>50</v>
      </c>
      <c r="AX622">
        <v>90</v>
      </c>
      <c r="AY622">
        <v>110</v>
      </c>
      <c r="AZ622">
        <v>140</v>
      </c>
      <c r="BA622">
        <v>110</v>
      </c>
      <c r="BB622">
        <v>30</v>
      </c>
      <c r="BC622">
        <v>20</v>
      </c>
      <c r="BD622">
        <v>30</v>
      </c>
      <c r="BE622">
        <v>20</v>
      </c>
      <c r="BF622">
        <v>50</v>
      </c>
      <c r="BG622">
        <v>30</v>
      </c>
      <c r="BH622">
        <v>30</v>
      </c>
      <c r="BI622" s="9">
        <f>AVERAGE(keyword_stats[[#This Row],[Searches: Apr 2015]:[Searches: Mar 2016]])</f>
        <v>67.5</v>
      </c>
      <c r="BJ622" s="9">
        <f>AVERAGE(keyword_stats[[#This Row],[Searches: Apr 2016]:[Searches: Mar 2017]])</f>
        <v>75.833333333333329</v>
      </c>
      <c r="BK622" s="9">
        <f>AVERAGE(keyword_stats[[#This Row],[Searches: Apr 2017]:[Searches: Mar 2018]])</f>
        <v>77.5</v>
      </c>
      <c r="BL622" s="9">
        <f>AVERAGE(keyword_stats[[#This Row],[Searches: Apr 2018]:[Searches: Mar 2019]])</f>
        <v>59.166666666666664</v>
      </c>
      <c r="BM622" s="9">
        <f>SUM(keyword_stats[[#This Row],[Searches: Apr 2018]:[Searches: Mar 2019]])</f>
        <v>710</v>
      </c>
      <c r="BN622" s="9">
        <f>keyword_stats[[#This Row],[R1]]-keyword_stats[[#This Row],[R4]]</f>
        <v>-8.3333333333333357</v>
      </c>
      <c r="BO622" s="9" t="str">
        <f>INDEX('keyword-forecasts'!G:K,MATCH(keyword_stats[[#This Row],[Keyword]],'keyword-forecasts'!K:K,0),1)</f>
        <v>Bikini</v>
      </c>
    </row>
    <row r="623" spans="1:67" x14ac:dyDescent="0.25">
      <c r="A623" t="s">
        <v>728</v>
      </c>
      <c r="B623" t="s">
        <v>15</v>
      </c>
      <c r="D623" s="8">
        <v>40</v>
      </c>
      <c r="E623" t="s">
        <v>17</v>
      </c>
      <c r="F623">
        <v>100</v>
      </c>
      <c r="G623">
        <v>0.17</v>
      </c>
      <c r="H623">
        <v>0.83</v>
      </c>
      <c r="M623">
        <v>70</v>
      </c>
      <c r="N623">
        <v>50</v>
      </c>
      <c r="O623">
        <v>40</v>
      </c>
      <c r="P623">
        <v>30</v>
      </c>
      <c r="Q623">
        <v>40</v>
      </c>
      <c r="R623">
        <v>30</v>
      </c>
      <c r="S623">
        <v>30</v>
      </c>
      <c r="T623">
        <v>30</v>
      </c>
      <c r="U623">
        <v>20</v>
      </c>
      <c r="V623">
        <v>40</v>
      </c>
      <c r="W623">
        <v>50</v>
      </c>
      <c r="X623">
        <v>50</v>
      </c>
      <c r="Y623">
        <v>50</v>
      </c>
      <c r="Z623">
        <v>50</v>
      </c>
      <c r="AA623">
        <v>30</v>
      </c>
      <c r="AB623">
        <v>50</v>
      </c>
      <c r="AC623">
        <v>50</v>
      </c>
      <c r="AD623">
        <v>30</v>
      </c>
      <c r="AE623">
        <v>20</v>
      </c>
      <c r="AF623">
        <v>20</v>
      </c>
      <c r="AG623">
        <v>20</v>
      </c>
      <c r="AH623">
        <v>50</v>
      </c>
      <c r="AI623">
        <v>50</v>
      </c>
      <c r="AJ623">
        <v>50</v>
      </c>
      <c r="AK623">
        <v>50</v>
      </c>
      <c r="AL623">
        <v>50</v>
      </c>
      <c r="AM623">
        <v>40</v>
      </c>
      <c r="AN623">
        <v>40</v>
      </c>
      <c r="AO623">
        <v>30</v>
      </c>
      <c r="AP623">
        <v>20</v>
      </c>
      <c r="AQ623">
        <v>30</v>
      </c>
      <c r="AR623">
        <v>30</v>
      </c>
      <c r="AS623">
        <v>20</v>
      </c>
      <c r="AT623">
        <v>40</v>
      </c>
      <c r="AU623">
        <v>40</v>
      </c>
      <c r="AV623">
        <v>50</v>
      </c>
      <c r="AW623">
        <v>90</v>
      </c>
      <c r="AX623">
        <v>40</v>
      </c>
      <c r="AY623">
        <v>40</v>
      </c>
      <c r="AZ623">
        <v>40</v>
      </c>
      <c r="BA623">
        <v>30</v>
      </c>
      <c r="BB623">
        <v>40</v>
      </c>
      <c r="BC623">
        <v>40</v>
      </c>
      <c r="BD623">
        <v>20</v>
      </c>
      <c r="BE623">
        <v>20</v>
      </c>
      <c r="BF623">
        <v>20</v>
      </c>
      <c r="BG623">
        <v>40</v>
      </c>
      <c r="BH623">
        <v>50</v>
      </c>
      <c r="BI623" s="9">
        <f>AVERAGE(keyword_stats[[#This Row],[Searches: Apr 2015]:[Searches: Mar 2016]])</f>
        <v>40</v>
      </c>
      <c r="BJ623" s="9">
        <f>AVERAGE(keyword_stats[[#This Row],[Searches: Apr 2016]:[Searches: Mar 2017]])</f>
        <v>39.166666666666664</v>
      </c>
      <c r="BK623" s="9">
        <f>AVERAGE(keyword_stats[[#This Row],[Searches: Apr 2017]:[Searches: Mar 2018]])</f>
        <v>36.666666666666664</v>
      </c>
      <c r="BL623" s="9">
        <f>AVERAGE(keyword_stats[[#This Row],[Searches: Apr 2018]:[Searches: Mar 2019]])</f>
        <v>39.166666666666664</v>
      </c>
      <c r="BM623" s="9">
        <f>SUM(keyword_stats[[#This Row],[Searches: Apr 2018]:[Searches: Mar 2019]])</f>
        <v>470</v>
      </c>
      <c r="BN623" s="9">
        <f>keyword_stats[[#This Row],[R1]]-keyword_stats[[#This Row],[R4]]</f>
        <v>-0.8333333333333357</v>
      </c>
      <c r="BO623" s="9" t="str">
        <f>INDEX('keyword-forecasts'!G:K,MATCH(keyword_stats[[#This Row],[Keyword]],'keyword-forecasts'!K:K,0),1)</f>
        <v>Kostiumy</v>
      </c>
    </row>
    <row r="624" spans="1:67" x14ac:dyDescent="0.25">
      <c r="A624" t="s">
        <v>729</v>
      </c>
      <c r="B624" t="s">
        <v>15</v>
      </c>
      <c r="D624" s="8">
        <v>90</v>
      </c>
      <c r="E624" t="s">
        <v>17</v>
      </c>
      <c r="F624">
        <v>100</v>
      </c>
      <c r="G624">
        <v>0.39</v>
      </c>
      <c r="H624">
        <v>1.37</v>
      </c>
      <c r="M624">
        <v>70</v>
      </c>
      <c r="N624">
        <v>140</v>
      </c>
      <c r="O624">
        <v>210</v>
      </c>
      <c r="P624">
        <v>260</v>
      </c>
      <c r="Q624">
        <v>110</v>
      </c>
      <c r="R624">
        <v>20</v>
      </c>
      <c r="S624">
        <v>10</v>
      </c>
      <c r="T624">
        <v>10</v>
      </c>
      <c r="U624">
        <v>10</v>
      </c>
      <c r="V624">
        <v>40</v>
      </c>
      <c r="W624">
        <v>50</v>
      </c>
      <c r="X624">
        <v>70</v>
      </c>
      <c r="Y624">
        <v>90</v>
      </c>
      <c r="Z624">
        <v>110</v>
      </c>
      <c r="AA624">
        <v>140</v>
      </c>
      <c r="AB624">
        <v>210</v>
      </c>
      <c r="AC624">
        <v>70</v>
      </c>
      <c r="AD624">
        <v>20</v>
      </c>
      <c r="AE624">
        <v>10</v>
      </c>
      <c r="AF624">
        <v>20</v>
      </c>
      <c r="AG624">
        <v>20</v>
      </c>
      <c r="AH624">
        <v>50</v>
      </c>
      <c r="AI624">
        <v>90</v>
      </c>
      <c r="AJ624">
        <v>90</v>
      </c>
      <c r="AK624">
        <v>110</v>
      </c>
      <c r="AL624">
        <v>170</v>
      </c>
      <c r="AM624">
        <v>320</v>
      </c>
      <c r="AN624">
        <v>390</v>
      </c>
      <c r="AO624">
        <v>90</v>
      </c>
      <c r="AP624">
        <v>20</v>
      </c>
      <c r="AQ624">
        <v>10</v>
      </c>
      <c r="AR624">
        <v>10</v>
      </c>
      <c r="AS624">
        <v>10</v>
      </c>
      <c r="AT624">
        <v>50</v>
      </c>
      <c r="AU624">
        <v>50</v>
      </c>
      <c r="AV624">
        <v>70</v>
      </c>
      <c r="AW624">
        <v>90</v>
      </c>
      <c r="AX624">
        <v>140</v>
      </c>
      <c r="AY624">
        <v>140</v>
      </c>
      <c r="AZ624">
        <v>320</v>
      </c>
      <c r="BA624">
        <v>140</v>
      </c>
      <c r="BB624">
        <v>50</v>
      </c>
      <c r="BC624">
        <v>20</v>
      </c>
      <c r="BD624">
        <v>30</v>
      </c>
      <c r="BE624">
        <v>10</v>
      </c>
      <c r="BF624">
        <v>40</v>
      </c>
      <c r="BG624">
        <v>40</v>
      </c>
      <c r="BH624">
        <v>40</v>
      </c>
      <c r="BI624" s="9">
        <f>AVERAGE(keyword_stats[[#This Row],[Searches: Apr 2015]:[Searches: Mar 2016]])</f>
        <v>83.333333333333329</v>
      </c>
      <c r="BJ624" s="9">
        <f>AVERAGE(keyword_stats[[#This Row],[Searches: Apr 2016]:[Searches: Mar 2017]])</f>
        <v>76.666666666666671</v>
      </c>
      <c r="BK624" s="9">
        <f>AVERAGE(keyword_stats[[#This Row],[Searches: Apr 2017]:[Searches: Mar 2018]])</f>
        <v>108.33333333333333</v>
      </c>
      <c r="BL624" s="9">
        <f>AVERAGE(keyword_stats[[#This Row],[Searches: Apr 2018]:[Searches: Mar 2019]])</f>
        <v>88.333333333333329</v>
      </c>
      <c r="BM624" s="9">
        <f>SUM(keyword_stats[[#This Row],[Searches: Apr 2018]:[Searches: Mar 2019]])</f>
        <v>1060</v>
      </c>
      <c r="BN624" s="9">
        <f>keyword_stats[[#This Row],[R1]]-keyword_stats[[#This Row],[R4]]</f>
        <v>5</v>
      </c>
      <c r="BO624" s="9" t="str">
        <f>INDEX('keyword-forecasts'!G:K,MATCH(keyword_stats[[#This Row],[Keyword]],'keyword-forecasts'!K:K,0),1)</f>
        <v>Kostiumy Kąpielowe</v>
      </c>
    </row>
    <row r="625" spans="1:67" x14ac:dyDescent="0.25">
      <c r="A625" t="s">
        <v>730</v>
      </c>
      <c r="B625" t="s">
        <v>15</v>
      </c>
      <c r="D625" s="8">
        <v>10</v>
      </c>
      <c r="E625" t="s">
        <v>18</v>
      </c>
      <c r="F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10</v>
      </c>
      <c r="V625">
        <v>0</v>
      </c>
      <c r="W625">
        <v>10</v>
      </c>
      <c r="X625">
        <v>30</v>
      </c>
      <c r="Y625">
        <v>90</v>
      </c>
      <c r="Z625">
        <v>210</v>
      </c>
      <c r="AA625">
        <v>390</v>
      </c>
      <c r="AB625">
        <v>260</v>
      </c>
      <c r="AC625">
        <v>30</v>
      </c>
      <c r="AD625">
        <v>10</v>
      </c>
      <c r="AE625">
        <v>10</v>
      </c>
      <c r="AF625">
        <v>10</v>
      </c>
      <c r="AG625">
        <v>10</v>
      </c>
      <c r="AH625">
        <v>10</v>
      </c>
      <c r="AI625">
        <v>10</v>
      </c>
      <c r="AJ625">
        <v>10</v>
      </c>
      <c r="AK625">
        <v>10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10</v>
      </c>
      <c r="AU625">
        <v>10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10</v>
      </c>
      <c r="BI625" s="9">
        <f>AVERAGE(keyword_stats[[#This Row],[Searches: Apr 2015]:[Searches: Mar 2016]])</f>
        <v>4.166666666666667</v>
      </c>
      <c r="BJ625" s="9">
        <f>AVERAGE(keyword_stats[[#This Row],[Searches: Apr 2016]:[Searches: Mar 2017]])</f>
        <v>87.5</v>
      </c>
      <c r="BK625" s="9">
        <f>AVERAGE(keyword_stats[[#This Row],[Searches: Apr 2017]:[Searches: Mar 2018]])</f>
        <v>2.5</v>
      </c>
      <c r="BL625" s="9">
        <f>AVERAGE(keyword_stats[[#This Row],[Searches: Apr 2018]:[Searches: Mar 2019]])</f>
        <v>0.83333333333333337</v>
      </c>
      <c r="BM625" s="9">
        <f>SUM(keyword_stats[[#This Row],[Searches: Apr 2018]:[Searches: Mar 2019]])</f>
        <v>10</v>
      </c>
      <c r="BN625" s="9">
        <f>keyword_stats[[#This Row],[R1]]-keyword_stats[[#This Row],[R4]]</f>
        <v>-3.3333333333333335</v>
      </c>
      <c r="BO625" s="9" t="str">
        <f>INDEX('keyword-forecasts'!G:K,MATCH(keyword_stats[[#This Row],[Keyword]],'keyword-forecasts'!K:K,0),1)</f>
        <v>Kąpielowe 2016 Kostiumy</v>
      </c>
    </row>
    <row r="626" spans="1:67" x14ac:dyDescent="0.25">
      <c r="A626" t="s">
        <v>731</v>
      </c>
      <c r="B626" t="s">
        <v>15</v>
      </c>
      <c r="D626" s="8">
        <v>10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30</v>
      </c>
      <c r="AA626">
        <v>210</v>
      </c>
      <c r="AB626">
        <v>90</v>
      </c>
      <c r="AC626">
        <v>10</v>
      </c>
      <c r="AD626">
        <v>0</v>
      </c>
      <c r="AE626">
        <v>0</v>
      </c>
      <c r="AF626">
        <v>0</v>
      </c>
      <c r="AG626">
        <v>10</v>
      </c>
      <c r="AH626">
        <v>0</v>
      </c>
      <c r="AI626">
        <v>0</v>
      </c>
      <c r="AJ626">
        <v>0</v>
      </c>
      <c r="AK626">
        <v>10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10</v>
      </c>
      <c r="AZ626">
        <v>10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 s="9">
        <f>AVERAGE(keyword_stats[[#This Row],[Searches: Apr 2015]:[Searches: Mar 2016]])</f>
        <v>0</v>
      </c>
      <c r="BJ626" s="9">
        <f>AVERAGE(keyword_stats[[#This Row],[Searches: Apr 2016]:[Searches: Mar 2017]])</f>
        <v>29.166666666666668</v>
      </c>
      <c r="BK626" s="9">
        <f>AVERAGE(keyword_stats[[#This Row],[Searches: Apr 2017]:[Searches: Mar 2018]])</f>
        <v>0.83333333333333337</v>
      </c>
      <c r="BL626" s="9">
        <f>AVERAGE(keyword_stats[[#This Row],[Searches: Apr 2018]:[Searches: Mar 2019]])</f>
        <v>1.6666666666666667</v>
      </c>
      <c r="BM626" s="9">
        <f>SUM(keyword_stats[[#This Row],[Searches: Apr 2018]:[Searches: Mar 2019]])</f>
        <v>20</v>
      </c>
      <c r="BN626" s="9">
        <f>keyword_stats[[#This Row],[R1]]-keyword_stats[[#This Row],[R4]]</f>
        <v>1.6666666666666667</v>
      </c>
      <c r="BO626" s="9" t="str">
        <f>INDEX('keyword-forecasts'!G:K,MATCH(keyword_stats[[#This Row],[Keyword]],'keyword-forecasts'!K:K,0),1)</f>
        <v>Kąpielowe 2016</v>
      </c>
    </row>
    <row r="627" spans="1:67" x14ac:dyDescent="0.25">
      <c r="A627" t="s">
        <v>733</v>
      </c>
      <c r="B627" t="s">
        <v>15</v>
      </c>
      <c r="D627" s="8">
        <v>480</v>
      </c>
      <c r="E627" t="s">
        <v>17</v>
      </c>
      <c r="F627">
        <v>100</v>
      </c>
      <c r="G627">
        <v>0.35</v>
      </c>
      <c r="H627">
        <v>1.26</v>
      </c>
      <c r="M627">
        <v>480</v>
      </c>
      <c r="N627">
        <v>590</v>
      </c>
      <c r="O627">
        <v>1300</v>
      </c>
      <c r="P627">
        <v>1900</v>
      </c>
      <c r="Q627">
        <v>480</v>
      </c>
      <c r="R627">
        <v>110</v>
      </c>
      <c r="S627">
        <v>140</v>
      </c>
      <c r="T627">
        <v>170</v>
      </c>
      <c r="U627">
        <v>170</v>
      </c>
      <c r="V627">
        <v>390</v>
      </c>
      <c r="W627">
        <v>480</v>
      </c>
      <c r="X627">
        <v>390</v>
      </c>
      <c r="Y627">
        <v>480</v>
      </c>
      <c r="Z627">
        <v>880</v>
      </c>
      <c r="AA627">
        <v>1900</v>
      </c>
      <c r="AB627">
        <v>1300</v>
      </c>
      <c r="AC627">
        <v>480</v>
      </c>
      <c r="AD627">
        <v>260</v>
      </c>
      <c r="AE627">
        <v>260</v>
      </c>
      <c r="AF627">
        <v>390</v>
      </c>
      <c r="AG627">
        <v>320</v>
      </c>
      <c r="AH627">
        <v>590</v>
      </c>
      <c r="AI627">
        <v>590</v>
      </c>
      <c r="AJ627">
        <v>720</v>
      </c>
      <c r="AK627">
        <v>880</v>
      </c>
      <c r="AL627">
        <v>880</v>
      </c>
      <c r="AM627">
        <v>1300</v>
      </c>
      <c r="AN627">
        <v>1600</v>
      </c>
      <c r="AO627">
        <v>720</v>
      </c>
      <c r="AP627">
        <v>110</v>
      </c>
      <c r="AQ627">
        <v>90</v>
      </c>
      <c r="AR627">
        <v>110</v>
      </c>
      <c r="AS627">
        <v>140</v>
      </c>
      <c r="AT627">
        <v>480</v>
      </c>
      <c r="AU627">
        <v>260</v>
      </c>
      <c r="AV627">
        <v>320</v>
      </c>
      <c r="AW627">
        <v>480</v>
      </c>
      <c r="AX627">
        <v>880</v>
      </c>
      <c r="AY627">
        <v>1000</v>
      </c>
      <c r="AZ627">
        <v>1300</v>
      </c>
      <c r="BA627">
        <v>720</v>
      </c>
      <c r="BB627">
        <v>140</v>
      </c>
      <c r="BC627">
        <v>170</v>
      </c>
      <c r="BD627">
        <v>140</v>
      </c>
      <c r="BE627">
        <v>140</v>
      </c>
      <c r="BF627">
        <v>390</v>
      </c>
      <c r="BG627">
        <v>320</v>
      </c>
      <c r="BH627">
        <v>390</v>
      </c>
      <c r="BI627" s="9">
        <f>AVERAGE(keyword_stats[[#This Row],[Searches: Apr 2015]:[Searches: Mar 2016]])</f>
        <v>550</v>
      </c>
      <c r="BJ627" s="9">
        <f>AVERAGE(keyword_stats[[#This Row],[Searches: Apr 2016]:[Searches: Mar 2017]])</f>
        <v>680.83333333333337</v>
      </c>
      <c r="BK627" s="9">
        <f>AVERAGE(keyword_stats[[#This Row],[Searches: Apr 2017]:[Searches: Mar 2018]])</f>
        <v>574.16666666666663</v>
      </c>
      <c r="BL627" s="9">
        <f>AVERAGE(keyword_stats[[#This Row],[Searches: Apr 2018]:[Searches: Mar 2019]])</f>
        <v>505.83333333333331</v>
      </c>
      <c r="BM627" s="9">
        <f>SUM(keyword_stats[[#This Row],[Searches: Apr 2018]:[Searches: Mar 2019]])</f>
        <v>6070</v>
      </c>
      <c r="BN627" s="9">
        <f>keyword_stats[[#This Row],[R1]]-keyword_stats[[#This Row],[R4]]</f>
        <v>-44.166666666666686</v>
      </c>
      <c r="BO627" s="9" t="str">
        <f>INDEX('keyword-forecasts'!G:K,MATCH(keyword_stats[[#This Row],[Keyword]],'keyword-forecasts'!K:K,0),1)</f>
        <v>Stroje Kąpielowe</v>
      </c>
    </row>
    <row r="628" spans="1:67" x14ac:dyDescent="0.25">
      <c r="A628" t="s">
        <v>734</v>
      </c>
      <c r="B628" t="s">
        <v>15</v>
      </c>
      <c r="D628" s="8">
        <v>10</v>
      </c>
      <c r="M628">
        <v>480</v>
      </c>
      <c r="N628">
        <v>880</v>
      </c>
      <c r="O628">
        <v>880</v>
      </c>
      <c r="P628">
        <v>590</v>
      </c>
      <c r="Q628">
        <v>480</v>
      </c>
      <c r="R628">
        <v>40</v>
      </c>
      <c r="S628">
        <v>20</v>
      </c>
      <c r="T628">
        <v>20</v>
      </c>
      <c r="U628">
        <v>30</v>
      </c>
      <c r="V628">
        <v>30</v>
      </c>
      <c r="W628">
        <v>10</v>
      </c>
      <c r="X628">
        <v>10</v>
      </c>
      <c r="Y628">
        <v>20</v>
      </c>
      <c r="Z628">
        <v>50</v>
      </c>
      <c r="AA628">
        <v>40</v>
      </c>
      <c r="AB628">
        <v>20</v>
      </c>
      <c r="AC628">
        <v>10</v>
      </c>
      <c r="AD628">
        <v>10</v>
      </c>
      <c r="AE628">
        <v>10</v>
      </c>
      <c r="AF628">
        <v>0</v>
      </c>
      <c r="AG628">
        <v>10</v>
      </c>
      <c r="AH628">
        <v>10</v>
      </c>
      <c r="AI628">
        <v>10</v>
      </c>
      <c r="AJ628">
        <v>10</v>
      </c>
      <c r="AK628">
        <v>0</v>
      </c>
      <c r="AL628">
        <v>10</v>
      </c>
      <c r="AM628">
        <v>10</v>
      </c>
      <c r="AN628">
        <v>10</v>
      </c>
      <c r="AO628">
        <v>10</v>
      </c>
      <c r="AP628">
        <v>0</v>
      </c>
      <c r="AQ628">
        <v>0</v>
      </c>
      <c r="AR628">
        <v>10</v>
      </c>
      <c r="AS628">
        <v>10</v>
      </c>
      <c r="AT628">
        <v>0</v>
      </c>
      <c r="AU628">
        <v>10</v>
      </c>
      <c r="AV628">
        <v>10</v>
      </c>
      <c r="AW628">
        <v>10</v>
      </c>
      <c r="AX628">
        <v>10</v>
      </c>
      <c r="AY628">
        <v>10</v>
      </c>
      <c r="AZ628">
        <v>10</v>
      </c>
      <c r="BA628">
        <v>10</v>
      </c>
      <c r="BB628">
        <v>10</v>
      </c>
      <c r="BC628">
        <v>20</v>
      </c>
      <c r="BD628">
        <v>20</v>
      </c>
      <c r="BE628">
        <v>30</v>
      </c>
      <c r="BF628">
        <v>30</v>
      </c>
      <c r="BG628">
        <v>10</v>
      </c>
      <c r="BH628">
        <v>0</v>
      </c>
      <c r="BI628" s="9">
        <f>AVERAGE(keyword_stats[[#This Row],[Searches: Apr 2015]:[Searches: Mar 2016]])</f>
        <v>289.16666666666669</v>
      </c>
      <c r="BJ628" s="9">
        <f>AVERAGE(keyword_stats[[#This Row],[Searches: Apr 2016]:[Searches: Mar 2017]])</f>
        <v>16.666666666666668</v>
      </c>
      <c r="BK628" s="9">
        <f>AVERAGE(keyword_stats[[#This Row],[Searches: Apr 2017]:[Searches: Mar 2018]])</f>
        <v>6.666666666666667</v>
      </c>
      <c r="BL628" s="9">
        <f>AVERAGE(keyword_stats[[#This Row],[Searches: Apr 2018]:[Searches: Mar 2019]])</f>
        <v>14.166666666666666</v>
      </c>
      <c r="BM628" s="9">
        <f>SUM(keyword_stats[[#This Row],[Searches: Apr 2018]:[Searches: Mar 2019]])</f>
        <v>170</v>
      </c>
      <c r="BN628" s="9">
        <f>keyword_stats[[#This Row],[R1]]-keyword_stats[[#This Row],[R4]]</f>
        <v>-275</v>
      </c>
      <c r="BO628" s="9" t="str">
        <f>INDEX('keyword-forecasts'!G:K,MATCH(keyword_stats[[#This Row],[Keyword]],'keyword-forecasts'!K:K,0),1)</f>
        <v>Kąpielowe 2015</v>
      </c>
    </row>
    <row r="629" spans="1:67" x14ac:dyDescent="0.25">
      <c r="A629" t="s">
        <v>735</v>
      </c>
      <c r="B629" t="s">
        <v>15</v>
      </c>
      <c r="D629" s="8">
        <v>10</v>
      </c>
      <c r="E629" t="s">
        <v>18</v>
      </c>
      <c r="F629">
        <v>0</v>
      </c>
      <c r="M629">
        <v>10</v>
      </c>
      <c r="N629">
        <v>10</v>
      </c>
      <c r="O629">
        <v>10</v>
      </c>
      <c r="P629">
        <v>0</v>
      </c>
      <c r="Q629">
        <v>10</v>
      </c>
      <c r="R629">
        <v>0</v>
      </c>
      <c r="S629">
        <v>0</v>
      </c>
      <c r="T629">
        <v>10</v>
      </c>
      <c r="U629">
        <v>10</v>
      </c>
      <c r="V629">
        <v>50</v>
      </c>
      <c r="W629">
        <v>210</v>
      </c>
      <c r="X629">
        <v>390</v>
      </c>
      <c r="Y629">
        <v>720</v>
      </c>
      <c r="Z629">
        <v>1000</v>
      </c>
      <c r="AA629">
        <v>720</v>
      </c>
      <c r="AB629">
        <v>1300</v>
      </c>
      <c r="AC629">
        <v>480</v>
      </c>
      <c r="AD629">
        <v>140</v>
      </c>
      <c r="AE629">
        <v>50</v>
      </c>
      <c r="AF629">
        <v>20</v>
      </c>
      <c r="AG629">
        <v>30</v>
      </c>
      <c r="AH629">
        <v>50</v>
      </c>
      <c r="AI629">
        <v>50</v>
      </c>
      <c r="AJ629">
        <v>20</v>
      </c>
      <c r="AK629">
        <v>10</v>
      </c>
      <c r="AL629">
        <v>10</v>
      </c>
      <c r="AM629">
        <v>20</v>
      </c>
      <c r="AN629">
        <v>10</v>
      </c>
      <c r="AO629">
        <v>0</v>
      </c>
      <c r="AP629">
        <v>0</v>
      </c>
      <c r="AQ629">
        <v>0</v>
      </c>
      <c r="AR629">
        <v>10</v>
      </c>
      <c r="AS629">
        <v>10</v>
      </c>
      <c r="AT629">
        <v>10</v>
      </c>
      <c r="AU629">
        <v>0</v>
      </c>
      <c r="AV629">
        <v>0</v>
      </c>
      <c r="AW629">
        <v>0</v>
      </c>
      <c r="AX629">
        <v>10</v>
      </c>
      <c r="AY629">
        <v>10</v>
      </c>
      <c r="AZ629">
        <v>0</v>
      </c>
      <c r="BA629">
        <v>10</v>
      </c>
      <c r="BB629">
        <v>10</v>
      </c>
      <c r="BC629">
        <v>10</v>
      </c>
      <c r="BD629">
        <v>0</v>
      </c>
      <c r="BE629">
        <v>0</v>
      </c>
      <c r="BF629">
        <v>10</v>
      </c>
      <c r="BG629">
        <v>0</v>
      </c>
      <c r="BH629">
        <v>10</v>
      </c>
      <c r="BI629" s="9">
        <f>AVERAGE(keyword_stats[[#This Row],[Searches: Apr 2015]:[Searches: Mar 2016]])</f>
        <v>59.166666666666664</v>
      </c>
      <c r="BJ629" s="9">
        <f>AVERAGE(keyword_stats[[#This Row],[Searches: Apr 2016]:[Searches: Mar 2017]])</f>
        <v>381.66666666666669</v>
      </c>
      <c r="BK629" s="9">
        <f>AVERAGE(keyword_stats[[#This Row],[Searches: Apr 2017]:[Searches: Mar 2018]])</f>
        <v>6.666666666666667</v>
      </c>
      <c r="BL629" s="9">
        <f>AVERAGE(keyword_stats[[#This Row],[Searches: Apr 2018]:[Searches: Mar 2019]])</f>
        <v>5.833333333333333</v>
      </c>
      <c r="BM629" s="9">
        <f>SUM(keyword_stats[[#This Row],[Searches: Apr 2018]:[Searches: Mar 2019]])</f>
        <v>70</v>
      </c>
      <c r="BN629" s="9">
        <f>keyword_stats[[#This Row],[R1]]-keyword_stats[[#This Row],[R4]]</f>
        <v>-53.333333333333329</v>
      </c>
      <c r="BO629" s="9" t="str">
        <f>INDEX('keyword-forecasts'!G:K,MATCH(keyword_stats[[#This Row],[Keyword]],'keyword-forecasts'!K:K,0),1)</f>
        <v>Kąpielowe 2016</v>
      </c>
    </row>
    <row r="630" spans="1:67" x14ac:dyDescent="0.25">
      <c r="A630" t="s">
        <v>736</v>
      </c>
      <c r="B630" t="s">
        <v>15</v>
      </c>
      <c r="D630" s="8">
        <v>70</v>
      </c>
      <c r="E630" t="s">
        <v>17</v>
      </c>
      <c r="F630">
        <v>96</v>
      </c>
      <c r="G630">
        <v>0.39</v>
      </c>
      <c r="H630">
        <v>1.1000000000000001</v>
      </c>
      <c r="M630">
        <v>10</v>
      </c>
      <c r="N630">
        <v>10</v>
      </c>
      <c r="O630">
        <v>20</v>
      </c>
      <c r="P630">
        <v>30</v>
      </c>
      <c r="Q630">
        <v>10</v>
      </c>
      <c r="R630">
        <v>10</v>
      </c>
      <c r="S630">
        <v>10</v>
      </c>
      <c r="T630">
        <v>10</v>
      </c>
      <c r="U630">
        <v>10</v>
      </c>
      <c r="V630">
        <v>10</v>
      </c>
      <c r="W630">
        <v>30</v>
      </c>
      <c r="X630">
        <v>20</v>
      </c>
      <c r="Y630">
        <v>30</v>
      </c>
      <c r="Z630">
        <v>50</v>
      </c>
      <c r="AA630">
        <v>90</v>
      </c>
      <c r="AB630">
        <v>50</v>
      </c>
      <c r="AC630">
        <v>20</v>
      </c>
      <c r="AD630">
        <v>10</v>
      </c>
      <c r="AE630">
        <v>10</v>
      </c>
      <c r="AF630">
        <v>20</v>
      </c>
      <c r="AG630">
        <v>10</v>
      </c>
      <c r="AH630">
        <v>20</v>
      </c>
      <c r="AI630">
        <v>50</v>
      </c>
      <c r="AJ630">
        <v>30</v>
      </c>
      <c r="AK630">
        <v>40</v>
      </c>
      <c r="AL630">
        <v>70</v>
      </c>
      <c r="AM630">
        <v>110</v>
      </c>
      <c r="AN630">
        <v>70</v>
      </c>
      <c r="AO630">
        <v>20</v>
      </c>
      <c r="AP630">
        <v>10</v>
      </c>
      <c r="AQ630">
        <v>10</v>
      </c>
      <c r="AR630">
        <v>10</v>
      </c>
      <c r="AS630">
        <v>10</v>
      </c>
      <c r="AT630">
        <v>40</v>
      </c>
      <c r="AU630">
        <v>20</v>
      </c>
      <c r="AV630">
        <v>30</v>
      </c>
      <c r="AW630">
        <v>50</v>
      </c>
      <c r="AX630">
        <v>170</v>
      </c>
      <c r="AY630">
        <v>110</v>
      </c>
      <c r="AZ630">
        <v>90</v>
      </c>
      <c r="BA630">
        <v>70</v>
      </c>
      <c r="BB630">
        <v>20</v>
      </c>
      <c r="BC630">
        <v>10</v>
      </c>
      <c r="BD630">
        <v>10</v>
      </c>
      <c r="BE630">
        <v>30</v>
      </c>
      <c r="BF630">
        <v>110</v>
      </c>
      <c r="BG630">
        <v>30</v>
      </c>
      <c r="BH630">
        <v>30</v>
      </c>
      <c r="BI630" s="9">
        <f>AVERAGE(keyword_stats[[#This Row],[Searches: Apr 2015]:[Searches: Mar 2016]])</f>
        <v>15</v>
      </c>
      <c r="BJ630" s="9">
        <f>AVERAGE(keyword_stats[[#This Row],[Searches: Apr 2016]:[Searches: Mar 2017]])</f>
        <v>32.5</v>
      </c>
      <c r="BK630" s="9">
        <f>AVERAGE(keyword_stats[[#This Row],[Searches: Apr 2017]:[Searches: Mar 2018]])</f>
        <v>36.666666666666664</v>
      </c>
      <c r="BL630" s="9">
        <f>AVERAGE(keyword_stats[[#This Row],[Searches: Apr 2018]:[Searches: Mar 2019]])</f>
        <v>60.833333333333336</v>
      </c>
      <c r="BM630" s="9">
        <f>SUM(keyword_stats[[#This Row],[Searches: Apr 2018]:[Searches: Mar 2019]])</f>
        <v>730</v>
      </c>
      <c r="BN630" s="9">
        <f>keyword_stats[[#This Row],[R1]]-keyword_stats[[#This Row],[R4]]</f>
        <v>45.833333333333336</v>
      </c>
      <c r="BO630" s="9" t="str">
        <f>INDEX('keyword-forecasts'!G:K,MATCH(keyword_stats[[#This Row],[Keyword]],'keyword-forecasts'!K:K,0),1)</f>
        <v>Dwuczęściowe Stroje</v>
      </c>
    </row>
    <row r="631" spans="1:67" x14ac:dyDescent="0.25">
      <c r="A631" t="s">
        <v>737</v>
      </c>
      <c r="B631" t="s">
        <v>15</v>
      </c>
      <c r="D631" s="8">
        <v>50</v>
      </c>
      <c r="E631" t="s">
        <v>17</v>
      </c>
      <c r="F631">
        <v>100</v>
      </c>
      <c r="G631">
        <v>0.51</v>
      </c>
      <c r="H631">
        <v>1.43</v>
      </c>
      <c r="M631">
        <v>50</v>
      </c>
      <c r="N631">
        <v>70</v>
      </c>
      <c r="O631">
        <v>70</v>
      </c>
      <c r="P631">
        <v>70</v>
      </c>
      <c r="Q631">
        <v>40</v>
      </c>
      <c r="R631">
        <v>10</v>
      </c>
      <c r="S631">
        <v>10</v>
      </c>
      <c r="T631">
        <v>10</v>
      </c>
      <c r="U631">
        <v>10</v>
      </c>
      <c r="V631">
        <v>30</v>
      </c>
      <c r="W631">
        <v>50</v>
      </c>
      <c r="X631">
        <v>20</v>
      </c>
      <c r="Y631">
        <v>30</v>
      </c>
      <c r="Z631">
        <v>110</v>
      </c>
      <c r="AA631">
        <v>110</v>
      </c>
      <c r="AB631">
        <v>70</v>
      </c>
      <c r="AC631">
        <v>20</v>
      </c>
      <c r="AD631">
        <v>10</v>
      </c>
      <c r="AE631">
        <v>10</v>
      </c>
      <c r="AF631">
        <v>10</v>
      </c>
      <c r="AG631">
        <v>20</v>
      </c>
      <c r="AH631">
        <v>50</v>
      </c>
      <c r="AI631">
        <v>40</v>
      </c>
      <c r="AJ631">
        <v>50</v>
      </c>
      <c r="AK631">
        <v>50</v>
      </c>
      <c r="AL631">
        <v>90</v>
      </c>
      <c r="AM631">
        <v>90</v>
      </c>
      <c r="AN631">
        <v>90</v>
      </c>
      <c r="AO631">
        <v>40</v>
      </c>
      <c r="AP631">
        <v>10</v>
      </c>
      <c r="AQ631">
        <v>20</v>
      </c>
      <c r="AR631">
        <v>20</v>
      </c>
      <c r="AS631">
        <v>20</v>
      </c>
      <c r="AT631">
        <v>40</v>
      </c>
      <c r="AU631">
        <v>40</v>
      </c>
      <c r="AV631">
        <v>40</v>
      </c>
      <c r="AW631">
        <v>40</v>
      </c>
      <c r="AX631">
        <v>70</v>
      </c>
      <c r="AY631">
        <v>50</v>
      </c>
      <c r="AZ631">
        <v>70</v>
      </c>
      <c r="BA631">
        <v>30</v>
      </c>
      <c r="BB631">
        <v>10</v>
      </c>
      <c r="BC631">
        <v>30</v>
      </c>
      <c r="BD631">
        <v>70</v>
      </c>
      <c r="BE631">
        <v>40</v>
      </c>
      <c r="BF631">
        <v>50</v>
      </c>
      <c r="BG631">
        <v>50</v>
      </c>
      <c r="BH631">
        <v>30</v>
      </c>
      <c r="BI631" s="9">
        <f>AVERAGE(keyword_stats[[#This Row],[Searches: Apr 2015]:[Searches: Mar 2016]])</f>
        <v>36.666666666666664</v>
      </c>
      <c r="BJ631" s="9">
        <f>AVERAGE(keyword_stats[[#This Row],[Searches: Apr 2016]:[Searches: Mar 2017]])</f>
        <v>44.166666666666664</v>
      </c>
      <c r="BK631" s="9">
        <f>AVERAGE(keyword_stats[[#This Row],[Searches: Apr 2017]:[Searches: Mar 2018]])</f>
        <v>45.833333333333336</v>
      </c>
      <c r="BL631" s="9">
        <f>AVERAGE(keyword_stats[[#This Row],[Searches: Apr 2018]:[Searches: Mar 2019]])</f>
        <v>45</v>
      </c>
      <c r="BM631" s="9">
        <f>SUM(keyword_stats[[#This Row],[Searches: Apr 2018]:[Searches: Mar 2019]])</f>
        <v>540</v>
      </c>
      <c r="BN631" s="9">
        <f>keyword_stats[[#This Row],[R1]]-keyword_stats[[#This Row],[R4]]</f>
        <v>8.3333333333333357</v>
      </c>
      <c r="BO631" s="9" t="str">
        <f>INDEX('keyword-forecasts'!G:K,MATCH(keyword_stats[[#This Row],[Keyword]],'keyword-forecasts'!K:K,0),1)</f>
        <v>Stroje Jednoczęściowe</v>
      </c>
    </row>
    <row r="632" spans="1:67" x14ac:dyDescent="0.25">
      <c r="A632" t="s">
        <v>732</v>
      </c>
      <c r="B632" t="s">
        <v>15</v>
      </c>
      <c r="D632" s="8">
        <v>10</v>
      </c>
      <c r="E632" t="s">
        <v>17</v>
      </c>
      <c r="F632">
        <v>100</v>
      </c>
      <c r="G632">
        <v>0.73</v>
      </c>
      <c r="H632">
        <v>1.26</v>
      </c>
      <c r="M632">
        <v>20</v>
      </c>
      <c r="N632">
        <v>40</v>
      </c>
      <c r="O632">
        <v>50</v>
      </c>
      <c r="P632">
        <v>70</v>
      </c>
      <c r="Q632">
        <v>20</v>
      </c>
      <c r="R632">
        <v>10</v>
      </c>
      <c r="S632">
        <v>10</v>
      </c>
      <c r="T632">
        <v>10</v>
      </c>
      <c r="U632">
        <v>10</v>
      </c>
      <c r="V632">
        <v>10</v>
      </c>
      <c r="W632">
        <v>10</v>
      </c>
      <c r="X632">
        <v>20</v>
      </c>
      <c r="Y632">
        <v>20</v>
      </c>
      <c r="Z632">
        <v>30</v>
      </c>
      <c r="AA632">
        <v>50</v>
      </c>
      <c r="AB632">
        <v>40</v>
      </c>
      <c r="AC632">
        <v>20</v>
      </c>
      <c r="AD632">
        <v>10</v>
      </c>
      <c r="AE632">
        <v>10</v>
      </c>
      <c r="AF632">
        <v>10</v>
      </c>
      <c r="AG632">
        <v>10</v>
      </c>
      <c r="AH632">
        <v>10</v>
      </c>
      <c r="AI632">
        <v>20</v>
      </c>
      <c r="AJ632">
        <v>10</v>
      </c>
      <c r="AK632">
        <v>20</v>
      </c>
      <c r="AL632">
        <v>30</v>
      </c>
      <c r="AM632">
        <v>50</v>
      </c>
      <c r="AN632">
        <v>30</v>
      </c>
      <c r="AO632">
        <v>20</v>
      </c>
      <c r="AP632">
        <v>10</v>
      </c>
      <c r="AQ632">
        <v>10</v>
      </c>
      <c r="AR632">
        <v>10</v>
      </c>
      <c r="AS632">
        <v>10</v>
      </c>
      <c r="AT632">
        <v>10</v>
      </c>
      <c r="AU632">
        <v>20</v>
      </c>
      <c r="AV632">
        <v>10</v>
      </c>
      <c r="AW632">
        <v>30</v>
      </c>
      <c r="AX632">
        <v>20</v>
      </c>
      <c r="AY632">
        <v>30</v>
      </c>
      <c r="AZ632">
        <v>20</v>
      </c>
      <c r="BA632">
        <v>20</v>
      </c>
      <c r="BB632">
        <v>10</v>
      </c>
      <c r="BC632">
        <v>10</v>
      </c>
      <c r="BD632">
        <v>10</v>
      </c>
      <c r="BE632">
        <v>10</v>
      </c>
      <c r="BF632">
        <v>10</v>
      </c>
      <c r="BG632">
        <v>10</v>
      </c>
      <c r="BH632">
        <v>10</v>
      </c>
      <c r="BI632" s="9">
        <f>AVERAGE(keyword_stats[[#This Row],[Searches: Apr 2015]:[Searches: Mar 2016]])</f>
        <v>23.333333333333332</v>
      </c>
      <c r="BJ632" s="9">
        <f>AVERAGE(keyword_stats[[#This Row],[Searches: Apr 2016]:[Searches: Mar 2017]])</f>
        <v>20</v>
      </c>
      <c r="BK632" s="9">
        <f>AVERAGE(keyword_stats[[#This Row],[Searches: Apr 2017]:[Searches: Mar 2018]])</f>
        <v>19.166666666666668</v>
      </c>
      <c r="BL632" s="9">
        <f>AVERAGE(keyword_stats[[#This Row],[Searches: Apr 2018]:[Searches: Mar 2019]])</f>
        <v>15.833333333333334</v>
      </c>
      <c r="BM632" s="9">
        <f>SUM(keyword_stats[[#This Row],[Searches: Apr 2018]:[Searches: Mar 2019]])</f>
        <v>190</v>
      </c>
      <c r="BN632" s="9">
        <f>keyword_stats[[#This Row],[R1]]-keyword_stats[[#This Row],[R4]]</f>
        <v>-7.4999999999999982</v>
      </c>
      <c r="BO632" s="9" t="str">
        <f>INDEX('keyword-forecasts'!G:K,MATCH(keyword_stats[[#This Row],[Keyword]],'keyword-forecasts'!K:K,0),1)</f>
        <v>Stroje</v>
      </c>
    </row>
    <row r="633" spans="1:67" x14ac:dyDescent="0.25">
      <c r="A633" t="s">
        <v>738</v>
      </c>
      <c r="B633" t="s">
        <v>15</v>
      </c>
      <c r="D633" s="8">
        <v>20</v>
      </c>
      <c r="E633" t="s">
        <v>17</v>
      </c>
      <c r="F633">
        <v>100</v>
      </c>
      <c r="G633">
        <v>0.37</v>
      </c>
      <c r="H633">
        <v>1.06</v>
      </c>
      <c r="M633">
        <v>50</v>
      </c>
      <c r="N633">
        <v>50</v>
      </c>
      <c r="O633">
        <v>70</v>
      </c>
      <c r="P633">
        <v>70</v>
      </c>
      <c r="Q633">
        <v>40</v>
      </c>
      <c r="R633">
        <v>10</v>
      </c>
      <c r="S633">
        <v>20</v>
      </c>
      <c r="T633">
        <v>10</v>
      </c>
      <c r="U633">
        <v>10</v>
      </c>
      <c r="V633">
        <v>20</v>
      </c>
      <c r="W633">
        <v>10</v>
      </c>
      <c r="X633">
        <v>30</v>
      </c>
      <c r="Y633">
        <v>40</v>
      </c>
      <c r="Z633">
        <v>70</v>
      </c>
      <c r="AA633">
        <v>110</v>
      </c>
      <c r="AB633">
        <v>90</v>
      </c>
      <c r="AC633">
        <v>20</v>
      </c>
      <c r="AD633">
        <v>10</v>
      </c>
      <c r="AE633">
        <v>10</v>
      </c>
      <c r="AF633">
        <v>10</v>
      </c>
      <c r="AG633">
        <v>10</v>
      </c>
      <c r="AH633">
        <v>10</v>
      </c>
      <c r="AI633">
        <v>10</v>
      </c>
      <c r="AJ633">
        <v>10</v>
      </c>
      <c r="AK633">
        <v>20</v>
      </c>
      <c r="AL633">
        <v>30</v>
      </c>
      <c r="AM633">
        <v>10</v>
      </c>
      <c r="AN633">
        <v>20</v>
      </c>
      <c r="AO633">
        <v>10</v>
      </c>
      <c r="AP633">
        <v>10</v>
      </c>
      <c r="AQ633">
        <v>10</v>
      </c>
      <c r="AR633">
        <v>0</v>
      </c>
      <c r="AS633">
        <v>10</v>
      </c>
      <c r="AT633">
        <v>10</v>
      </c>
      <c r="AU633">
        <v>10</v>
      </c>
      <c r="AV633">
        <v>10</v>
      </c>
      <c r="AW633">
        <v>10</v>
      </c>
      <c r="AX633">
        <v>20</v>
      </c>
      <c r="AY633">
        <v>30</v>
      </c>
      <c r="AZ633">
        <v>40</v>
      </c>
      <c r="BA633">
        <v>40</v>
      </c>
      <c r="BB633">
        <v>10</v>
      </c>
      <c r="BC633">
        <v>10</v>
      </c>
      <c r="BD633">
        <v>10</v>
      </c>
      <c r="BE633">
        <v>10</v>
      </c>
      <c r="BF633">
        <v>10</v>
      </c>
      <c r="BG633">
        <v>10</v>
      </c>
      <c r="BH633">
        <v>10</v>
      </c>
      <c r="BI633" s="9">
        <f>AVERAGE(keyword_stats[[#This Row],[Searches: Apr 2015]:[Searches: Mar 2016]])</f>
        <v>32.5</v>
      </c>
      <c r="BJ633" s="9">
        <f>AVERAGE(keyword_stats[[#This Row],[Searches: Apr 2016]:[Searches: Mar 2017]])</f>
        <v>33.333333333333336</v>
      </c>
      <c r="BK633" s="9">
        <f>AVERAGE(keyword_stats[[#This Row],[Searches: Apr 2017]:[Searches: Mar 2018]])</f>
        <v>12.5</v>
      </c>
      <c r="BL633" s="9">
        <f>AVERAGE(keyword_stats[[#This Row],[Searches: Apr 2018]:[Searches: Mar 2019]])</f>
        <v>17.5</v>
      </c>
      <c r="BM633" s="9">
        <f>SUM(keyword_stats[[#This Row],[Searches: Apr 2018]:[Searches: Mar 2019]])</f>
        <v>210</v>
      </c>
      <c r="BN633" s="9">
        <f>keyword_stats[[#This Row],[R1]]-keyword_stats[[#This Row],[R4]]</f>
        <v>-15</v>
      </c>
      <c r="BO633" s="9" t="str">
        <f>INDEX('keyword-forecasts'!G:K,MATCH(keyword_stats[[#This Row],[Keyword]],'keyword-forecasts'!K:K,0),1)</f>
        <v>Strój Kąpielowy</v>
      </c>
    </row>
    <row r="634" spans="1:67" x14ac:dyDescent="0.25">
      <c r="A634" t="s">
        <v>739</v>
      </c>
      <c r="B634" t="s">
        <v>15</v>
      </c>
      <c r="D634" s="8">
        <v>10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30</v>
      </c>
      <c r="AB634">
        <v>90</v>
      </c>
      <c r="AC634">
        <v>50</v>
      </c>
      <c r="AD634">
        <v>10</v>
      </c>
      <c r="AE634">
        <v>10</v>
      </c>
      <c r="AF634">
        <v>10</v>
      </c>
      <c r="AG634">
        <v>10</v>
      </c>
      <c r="AH634">
        <v>10</v>
      </c>
      <c r="AI634">
        <v>0</v>
      </c>
      <c r="AJ634">
        <v>0</v>
      </c>
      <c r="AK634">
        <v>0</v>
      </c>
      <c r="AL634">
        <v>0</v>
      </c>
      <c r="AM634">
        <v>10</v>
      </c>
      <c r="AN634">
        <v>10</v>
      </c>
      <c r="AO634">
        <v>0</v>
      </c>
      <c r="AP634">
        <v>10</v>
      </c>
      <c r="AQ634">
        <v>0</v>
      </c>
      <c r="AR634">
        <v>0</v>
      </c>
      <c r="AS634">
        <v>10</v>
      </c>
      <c r="AT634">
        <v>10</v>
      </c>
      <c r="AU634">
        <v>0</v>
      </c>
      <c r="AV634">
        <v>0</v>
      </c>
      <c r="AW634">
        <v>10</v>
      </c>
      <c r="AX634">
        <v>10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 s="9">
        <f>AVERAGE(keyword_stats[[#This Row],[Searches: Apr 2015]:[Searches: Mar 2016]])</f>
        <v>0</v>
      </c>
      <c r="BJ634" s="9">
        <f>AVERAGE(keyword_stats[[#This Row],[Searches: Apr 2016]:[Searches: Mar 2017]])</f>
        <v>18.333333333333332</v>
      </c>
      <c r="BK634" s="9">
        <f>AVERAGE(keyword_stats[[#This Row],[Searches: Apr 2017]:[Searches: Mar 2018]])</f>
        <v>4.166666666666667</v>
      </c>
      <c r="BL634" s="9">
        <f>AVERAGE(keyword_stats[[#This Row],[Searches: Apr 2018]:[Searches: Mar 2019]])</f>
        <v>1.6666666666666667</v>
      </c>
      <c r="BM634" s="9">
        <f>SUM(keyword_stats[[#This Row],[Searches: Apr 2018]:[Searches: Mar 2019]])</f>
        <v>20</v>
      </c>
      <c r="BN634" s="9">
        <f>keyword_stats[[#This Row],[R1]]-keyword_stats[[#This Row],[R4]]</f>
        <v>1.6666666666666667</v>
      </c>
      <c r="BO634" s="9" t="str">
        <f>INDEX('keyword-forecasts'!G:K,MATCH(keyword_stats[[#This Row],[Keyword]],'keyword-forecasts'!K:K,0),1)</f>
        <v>Strój Kąpielowy</v>
      </c>
    </row>
    <row r="635" spans="1:67" x14ac:dyDescent="0.25">
      <c r="A635" t="s">
        <v>740</v>
      </c>
      <c r="B635" t="s">
        <v>15</v>
      </c>
      <c r="D635" s="8">
        <v>70</v>
      </c>
      <c r="E635" t="s">
        <v>17</v>
      </c>
      <c r="F635">
        <v>97</v>
      </c>
      <c r="G635">
        <v>0.23</v>
      </c>
      <c r="H635">
        <v>0.69</v>
      </c>
      <c r="M635">
        <v>140</v>
      </c>
      <c r="N635">
        <v>140</v>
      </c>
      <c r="O635">
        <v>170</v>
      </c>
      <c r="P635">
        <v>110</v>
      </c>
      <c r="Q635">
        <v>50</v>
      </c>
      <c r="R635">
        <v>10</v>
      </c>
      <c r="S635">
        <v>30</v>
      </c>
      <c r="T635">
        <v>70</v>
      </c>
      <c r="U635">
        <v>70</v>
      </c>
      <c r="V635">
        <v>140</v>
      </c>
      <c r="W635">
        <v>210</v>
      </c>
      <c r="X635">
        <v>260</v>
      </c>
      <c r="Y635">
        <v>320</v>
      </c>
      <c r="Z635">
        <v>390</v>
      </c>
      <c r="AA635">
        <v>390</v>
      </c>
      <c r="AB635">
        <v>320</v>
      </c>
      <c r="AC635">
        <v>210</v>
      </c>
      <c r="AD635">
        <v>90</v>
      </c>
      <c r="AE635">
        <v>90</v>
      </c>
      <c r="AF635">
        <v>90</v>
      </c>
      <c r="AG635">
        <v>70</v>
      </c>
      <c r="AH635">
        <v>170</v>
      </c>
      <c r="AI635">
        <v>260</v>
      </c>
      <c r="AJ635">
        <v>140</v>
      </c>
      <c r="AK635">
        <v>140</v>
      </c>
      <c r="AL635">
        <v>210</v>
      </c>
      <c r="AM635">
        <v>210</v>
      </c>
      <c r="AN635">
        <v>140</v>
      </c>
      <c r="AO635">
        <v>90</v>
      </c>
      <c r="AP635">
        <v>40</v>
      </c>
      <c r="AQ635">
        <v>20</v>
      </c>
      <c r="AR635">
        <v>30</v>
      </c>
      <c r="AS635">
        <v>20</v>
      </c>
      <c r="AT635">
        <v>90</v>
      </c>
      <c r="AU635">
        <v>70</v>
      </c>
      <c r="AV635">
        <v>90</v>
      </c>
      <c r="AW635">
        <v>70</v>
      </c>
      <c r="AX635">
        <v>110</v>
      </c>
      <c r="AY635">
        <v>90</v>
      </c>
      <c r="AZ635">
        <v>90</v>
      </c>
      <c r="BA635">
        <v>70</v>
      </c>
      <c r="BB635">
        <v>30</v>
      </c>
      <c r="BC635">
        <v>50</v>
      </c>
      <c r="BD635">
        <v>90</v>
      </c>
      <c r="BE635">
        <v>70</v>
      </c>
      <c r="BF635">
        <v>90</v>
      </c>
      <c r="BG635">
        <v>90</v>
      </c>
      <c r="BH635">
        <v>50</v>
      </c>
      <c r="BI635" s="9">
        <f>AVERAGE(keyword_stats[[#This Row],[Searches: Apr 2015]:[Searches: Mar 2016]])</f>
        <v>116.66666666666667</v>
      </c>
      <c r="BJ635" s="9">
        <f>AVERAGE(keyword_stats[[#This Row],[Searches: Apr 2016]:[Searches: Mar 2017]])</f>
        <v>211.66666666666666</v>
      </c>
      <c r="BK635" s="9">
        <f>AVERAGE(keyword_stats[[#This Row],[Searches: Apr 2017]:[Searches: Mar 2018]])</f>
        <v>95.833333333333329</v>
      </c>
      <c r="BL635" s="9">
        <f>AVERAGE(keyword_stats[[#This Row],[Searches: Apr 2018]:[Searches: Mar 2019]])</f>
        <v>75</v>
      </c>
      <c r="BM635" s="9">
        <f>SUM(keyword_stats[[#This Row],[Searches: Apr 2018]:[Searches: Mar 2019]])</f>
        <v>900</v>
      </c>
      <c r="BN635" s="9">
        <f>keyword_stats[[#This Row],[R1]]-keyword_stats[[#This Row],[R4]]</f>
        <v>-41.666666666666671</v>
      </c>
      <c r="BO635" s="9" t="str">
        <f>INDEX('keyword-forecasts'!G:K,MATCH(keyword_stats[[#This Row],[Keyword]],'keyword-forecasts'!K:K,0),1)</f>
        <v>Stroje Kąpielowe</v>
      </c>
    </row>
    <row r="636" spans="1:67" x14ac:dyDescent="0.25">
      <c r="A636" t="s">
        <v>746</v>
      </c>
      <c r="B636" t="s">
        <v>15</v>
      </c>
      <c r="D636" s="8">
        <v>20</v>
      </c>
      <c r="E636" t="s">
        <v>17</v>
      </c>
      <c r="F636">
        <v>100</v>
      </c>
      <c r="G636">
        <v>0.31</v>
      </c>
      <c r="H636">
        <v>1.22</v>
      </c>
      <c r="M636">
        <v>20</v>
      </c>
      <c r="N636">
        <v>20</v>
      </c>
      <c r="O636">
        <v>20</v>
      </c>
      <c r="P636">
        <v>30</v>
      </c>
      <c r="Q636">
        <v>20</v>
      </c>
      <c r="R636">
        <v>10</v>
      </c>
      <c r="S636">
        <v>10</v>
      </c>
      <c r="T636">
        <v>10</v>
      </c>
      <c r="U636">
        <v>10</v>
      </c>
      <c r="V636">
        <v>10</v>
      </c>
      <c r="W636">
        <v>10</v>
      </c>
      <c r="X636">
        <v>10</v>
      </c>
      <c r="Y636">
        <v>30</v>
      </c>
      <c r="Z636">
        <v>20</v>
      </c>
      <c r="AA636">
        <v>30</v>
      </c>
      <c r="AB636">
        <v>10</v>
      </c>
      <c r="AC636">
        <v>10</v>
      </c>
      <c r="AD636">
        <v>10</v>
      </c>
      <c r="AE636">
        <v>10</v>
      </c>
      <c r="AF636">
        <v>10</v>
      </c>
      <c r="AG636">
        <v>10</v>
      </c>
      <c r="AH636">
        <v>10</v>
      </c>
      <c r="AI636">
        <v>10</v>
      </c>
      <c r="AJ636">
        <v>20</v>
      </c>
      <c r="AK636">
        <v>20</v>
      </c>
      <c r="AL636">
        <v>30</v>
      </c>
      <c r="AM636">
        <v>30</v>
      </c>
      <c r="AN636">
        <v>30</v>
      </c>
      <c r="AO636">
        <v>10</v>
      </c>
      <c r="AP636">
        <v>10</v>
      </c>
      <c r="AQ636">
        <v>10</v>
      </c>
      <c r="AR636">
        <v>10</v>
      </c>
      <c r="AS636">
        <v>10</v>
      </c>
      <c r="AT636">
        <v>10</v>
      </c>
      <c r="AU636">
        <v>10</v>
      </c>
      <c r="AV636">
        <v>20</v>
      </c>
      <c r="AW636">
        <v>20</v>
      </c>
      <c r="AX636">
        <v>30</v>
      </c>
      <c r="AY636">
        <v>30</v>
      </c>
      <c r="AZ636">
        <v>30</v>
      </c>
      <c r="BA636">
        <v>20</v>
      </c>
      <c r="BB636">
        <v>10</v>
      </c>
      <c r="BC636">
        <v>10</v>
      </c>
      <c r="BD636">
        <v>10</v>
      </c>
      <c r="BE636">
        <v>10</v>
      </c>
      <c r="BF636">
        <v>10</v>
      </c>
      <c r="BG636">
        <v>10</v>
      </c>
      <c r="BH636">
        <v>20</v>
      </c>
      <c r="BI636" s="9">
        <f>AVERAGE(keyword_stats[[#This Row],[Searches: Apr 2015]:[Searches: Mar 2016]])</f>
        <v>15</v>
      </c>
      <c r="BJ636" s="9">
        <f>AVERAGE(keyword_stats[[#This Row],[Searches: Apr 2016]:[Searches: Mar 2017]])</f>
        <v>15</v>
      </c>
      <c r="BK636" s="9">
        <f>AVERAGE(keyword_stats[[#This Row],[Searches: Apr 2017]:[Searches: Mar 2018]])</f>
        <v>16.666666666666668</v>
      </c>
      <c r="BL636" s="9">
        <f>AVERAGE(keyword_stats[[#This Row],[Searches: Apr 2018]:[Searches: Mar 2019]])</f>
        <v>17.5</v>
      </c>
      <c r="BM636" s="9">
        <f>SUM(keyword_stats[[#This Row],[Searches: Apr 2018]:[Searches: Mar 2019]])</f>
        <v>210</v>
      </c>
      <c r="BN636" s="9">
        <f>keyword_stats[[#This Row],[R1]]-keyword_stats[[#This Row],[R4]]</f>
        <v>2.5</v>
      </c>
      <c r="BO636" s="9" t="str">
        <f>INDEX('keyword-forecasts'!G:K,MATCH(keyword_stats[[#This Row],[Keyword]],'keyword-forecasts'!K:K,0),1)</f>
        <v>Kostiumy Kąpielowe</v>
      </c>
    </row>
    <row r="637" spans="1:67" x14ac:dyDescent="0.25">
      <c r="A637" t="s">
        <v>747</v>
      </c>
      <c r="B637" t="s">
        <v>15</v>
      </c>
      <c r="D637" s="8">
        <v>90</v>
      </c>
      <c r="E637" t="s">
        <v>17</v>
      </c>
      <c r="F637">
        <v>100</v>
      </c>
      <c r="G637">
        <v>0.34</v>
      </c>
      <c r="H637">
        <v>1.27</v>
      </c>
      <c r="M637">
        <v>70</v>
      </c>
      <c r="N637">
        <v>110</v>
      </c>
      <c r="O637">
        <v>140</v>
      </c>
      <c r="P637">
        <v>170</v>
      </c>
      <c r="Q637">
        <v>70</v>
      </c>
      <c r="R637">
        <v>30</v>
      </c>
      <c r="S637">
        <v>10</v>
      </c>
      <c r="T637">
        <v>20</v>
      </c>
      <c r="U637">
        <v>10</v>
      </c>
      <c r="V637">
        <v>70</v>
      </c>
      <c r="W637">
        <v>70</v>
      </c>
      <c r="X637">
        <v>50</v>
      </c>
      <c r="Y637">
        <v>70</v>
      </c>
      <c r="Z637">
        <v>110</v>
      </c>
      <c r="AA637">
        <v>140</v>
      </c>
      <c r="AB637">
        <v>140</v>
      </c>
      <c r="AC637">
        <v>70</v>
      </c>
      <c r="AD637">
        <v>10</v>
      </c>
      <c r="AE637">
        <v>20</v>
      </c>
      <c r="AF637">
        <v>20</v>
      </c>
      <c r="AG637">
        <v>40</v>
      </c>
      <c r="AH637">
        <v>50</v>
      </c>
      <c r="AI637">
        <v>70</v>
      </c>
      <c r="AJ637">
        <v>90</v>
      </c>
      <c r="AK637">
        <v>70</v>
      </c>
      <c r="AL637">
        <v>110</v>
      </c>
      <c r="AM637">
        <v>140</v>
      </c>
      <c r="AN637">
        <v>140</v>
      </c>
      <c r="AO637">
        <v>70</v>
      </c>
      <c r="AP637">
        <v>20</v>
      </c>
      <c r="AQ637">
        <v>20</v>
      </c>
      <c r="AR637">
        <v>20</v>
      </c>
      <c r="AS637">
        <v>30</v>
      </c>
      <c r="AT637">
        <v>70</v>
      </c>
      <c r="AU637">
        <v>70</v>
      </c>
      <c r="AV637">
        <v>70</v>
      </c>
      <c r="AW637">
        <v>90</v>
      </c>
      <c r="AX637">
        <v>110</v>
      </c>
      <c r="AY637">
        <v>170</v>
      </c>
      <c r="AZ637">
        <v>170</v>
      </c>
      <c r="BA637">
        <v>90</v>
      </c>
      <c r="BB637">
        <v>40</v>
      </c>
      <c r="BC637">
        <v>20</v>
      </c>
      <c r="BD637">
        <v>30</v>
      </c>
      <c r="BE637">
        <v>20</v>
      </c>
      <c r="BF637">
        <v>70</v>
      </c>
      <c r="BG637">
        <v>90</v>
      </c>
      <c r="BH637">
        <v>90</v>
      </c>
      <c r="BI637" s="9">
        <f>AVERAGE(keyword_stats[[#This Row],[Searches: Apr 2015]:[Searches: Mar 2016]])</f>
        <v>68.333333333333329</v>
      </c>
      <c r="BJ637" s="9">
        <f>AVERAGE(keyword_stats[[#This Row],[Searches: Apr 2016]:[Searches: Mar 2017]])</f>
        <v>69.166666666666671</v>
      </c>
      <c r="BK637" s="9">
        <f>AVERAGE(keyword_stats[[#This Row],[Searches: Apr 2017]:[Searches: Mar 2018]])</f>
        <v>69.166666666666671</v>
      </c>
      <c r="BL637" s="9">
        <f>AVERAGE(keyword_stats[[#This Row],[Searches: Apr 2018]:[Searches: Mar 2019]])</f>
        <v>82.5</v>
      </c>
      <c r="BM637" s="9">
        <f>SUM(keyword_stats[[#This Row],[Searches: Apr 2018]:[Searches: Mar 2019]])</f>
        <v>990</v>
      </c>
      <c r="BN637" s="9">
        <f>keyword_stats[[#This Row],[R1]]-keyword_stats[[#This Row],[R4]]</f>
        <v>14.166666666666671</v>
      </c>
      <c r="BO637" s="9" t="str">
        <f>INDEX('keyword-forecasts'!G:K,MATCH(keyword_stats[[#This Row],[Keyword]],'keyword-forecasts'!K:K,0),1)</f>
        <v>Stroje Kąpielowe</v>
      </c>
    </row>
    <row r="638" spans="1:67" x14ac:dyDescent="0.25">
      <c r="A638" t="s">
        <v>761</v>
      </c>
      <c r="B638" t="s">
        <v>15</v>
      </c>
      <c r="D638" s="8">
        <v>50</v>
      </c>
      <c r="E638" t="s">
        <v>17</v>
      </c>
      <c r="F638">
        <v>98</v>
      </c>
      <c r="G638">
        <v>0.31</v>
      </c>
      <c r="H638">
        <v>1.17</v>
      </c>
      <c r="M638">
        <v>50</v>
      </c>
      <c r="N638">
        <v>70</v>
      </c>
      <c r="O638">
        <v>70</v>
      </c>
      <c r="P638">
        <v>70</v>
      </c>
      <c r="Q638">
        <v>50</v>
      </c>
      <c r="R638">
        <v>10</v>
      </c>
      <c r="S638">
        <v>10</v>
      </c>
      <c r="T638">
        <v>10</v>
      </c>
      <c r="U638">
        <v>20</v>
      </c>
      <c r="V638">
        <v>30</v>
      </c>
      <c r="W638">
        <v>30</v>
      </c>
      <c r="X638">
        <v>40</v>
      </c>
      <c r="Y638">
        <v>40</v>
      </c>
      <c r="Z638">
        <v>90</v>
      </c>
      <c r="AA638">
        <v>90</v>
      </c>
      <c r="AB638">
        <v>90</v>
      </c>
      <c r="AC638">
        <v>30</v>
      </c>
      <c r="AD638">
        <v>10</v>
      </c>
      <c r="AE638">
        <v>10</v>
      </c>
      <c r="AF638">
        <v>10</v>
      </c>
      <c r="AG638">
        <v>10</v>
      </c>
      <c r="AH638">
        <v>30</v>
      </c>
      <c r="AI638">
        <v>30</v>
      </c>
      <c r="AJ638">
        <v>30</v>
      </c>
      <c r="AK638">
        <v>50</v>
      </c>
      <c r="AL638">
        <v>70</v>
      </c>
      <c r="AM638">
        <v>90</v>
      </c>
      <c r="AN638">
        <v>90</v>
      </c>
      <c r="AO638">
        <v>50</v>
      </c>
      <c r="AP638">
        <v>10</v>
      </c>
      <c r="AQ638">
        <v>10</v>
      </c>
      <c r="AR638">
        <v>10</v>
      </c>
      <c r="AS638">
        <v>10</v>
      </c>
      <c r="AT638">
        <v>20</v>
      </c>
      <c r="AU638">
        <v>30</v>
      </c>
      <c r="AV638">
        <v>50</v>
      </c>
      <c r="AW638">
        <v>40</v>
      </c>
      <c r="AX638">
        <v>90</v>
      </c>
      <c r="AY638">
        <v>90</v>
      </c>
      <c r="AZ638">
        <v>110</v>
      </c>
      <c r="BA638">
        <v>50</v>
      </c>
      <c r="BB638">
        <v>10</v>
      </c>
      <c r="BC638">
        <v>10</v>
      </c>
      <c r="BD638">
        <v>10</v>
      </c>
      <c r="BE638">
        <v>10</v>
      </c>
      <c r="BF638">
        <v>40</v>
      </c>
      <c r="BG638">
        <v>30</v>
      </c>
      <c r="BH638">
        <v>50</v>
      </c>
      <c r="BI638" s="9">
        <f>AVERAGE(keyword_stats[[#This Row],[Searches: Apr 2015]:[Searches: Mar 2016]])</f>
        <v>38.333333333333336</v>
      </c>
      <c r="BJ638" s="9">
        <f>AVERAGE(keyword_stats[[#This Row],[Searches: Apr 2016]:[Searches: Mar 2017]])</f>
        <v>39.166666666666664</v>
      </c>
      <c r="BK638" s="9">
        <f>AVERAGE(keyword_stats[[#This Row],[Searches: Apr 2017]:[Searches: Mar 2018]])</f>
        <v>40.833333333333336</v>
      </c>
      <c r="BL638" s="9">
        <f>AVERAGE(keyword_stats[[#This Row],[Searches: Apr 2018]:[Searches: Mar 2019]])</f>
        <v>45</v>
      </c>
      <c r="BM638" s="9">
        <f>SUM(keyword_stats[[#This Row],[Searches: Apr 2018]:[Searches: Mar 2019]])</f>
        <v>540</v>
      </c>
      <c r="BN638" s="9">
        <f>keyword_stats[[#This Row],[R1]]-keyword_stats[[#This Row],[R4]]</f>
        <v>6.6666666666666643</v>
      </c>
      <c r="BO638" s="9" t="str">
        <f>INDEX('keyword-forecasts'!G:K,MATCH(keyword_stats[[#This Row],[Keyword]],'keyword-forecasts'!K:K,0),1)</f>
        <v>Stroje Kąpielowe</v>
      </c>
    </row>
    <row r="639" spans="1:67" x14ac:dyDescent="0.25">
      <c r="A639" t="s">
        <v>748</v>
      </c>
      <c r="B639" t="s">
        <v>15</v>
      </c>
      <c r="D639" s="8">
        <v>10</v>
      </c>
      <c r="E639" t="s">
        <v>17</v>
      </c>
      <c r="F639">
        <v>100</v>
      </c>
      <c r="G639">
        <v>0.3</v>
      </c>
      <c r="H639">
        <v>0.73</v>
      </c>
      <c r="M639">
        <v>30</v>
      </c>
      <c r="N639">
        <v>10</v>
      </c>
      <c r="O639">
        <v>30</v>
      </c>
      <c r="P639">
        <v>40</v>
      </c>
      <c r="Q639">
        <v>30</v>
      </c>
      <c r="R639">
        <v>10</v>
      </c>
      <c r="S639">
        <v>10</v>
      </c>
      <c r="T639">
        <v>0</v>
      </c>
      <c r="U639">
        <v>10</v>
      </c>
      <c r="V639">
        <v>10</v>
      </c>
      <c r="W639">
        <v>10</v>
      </c>
      <c r="X639">
        <v>10</v>
      </c>
      <c r="Y639">
        <v>10</v>
      </c>
      <c r="Z639">
        <v>30</v>
      </c>
      <c r="AA639">
        <v>30</v>
      </c>
      <c r="AB639">
        <v>70</v>
      </c>
      <c r="AC639">
        <v>50</v>
      </c>
      <c r="AD639">
        <v>20</v>
      </c>
      <c r="AE639">
        <v>0</v>
      </c>
      <c r="AF639">
        <v>10</v>
      </c>
      <c r="AG639">
        <v>10</v>
      </c>
      <c r="AH639">
        <v>10</v>
      </c>
      <c r="AI639">
        <v>30</v>
      </c>
      <c r="AJ639">
        <v>10</v>
      </c>
      <c r="AK639">
        <v>10</v>
      </c>
      <c r="AL639">
        <v>10</v>
      </c>
      <c r="AM639">
        <v>30</v>
      </c>
      <c r="AN639">
        <v>40</v>
      </c>
      <c r="AO639">
        <v>10</v>
      </c>
      <c r="AP639">
        <v>10</v>
      </c>
      <c r="AQ639">
        <v>10</v>
      </c>
      <c r="AR639">
        <v>10</v>
      </c>
      <c r="AS639">
        <v>0</v>
      </c>
      <c r="AT639">
        <v>10</v>
      </c>
      <c r="AU639">
        <v>10</v>
      </c>
      <c r="AV639">
        <v>10</v>
      </c>
      <c r="AW639">
        <v>10</v>
      </c>
      <c r="AX639">
        <v>20</v>
      </c>
      <c r="AY639">
        <v>30</v>
      </c>
      <c r="AZ639">
        <v>40</v>
      </c>
      <c r="BA639">
        <v>10</v>
      </c>
      <c r="BB639">
        <v>10</v>
      </c>
      <c r="BC639">
        <v>10</v>
      </c>
      <c r="BD639">
        <v>0</v>
      </c>
      <c r="BE639">
        <v>10</v>
      </c>
      <c r="BF639">
        <v>10</v>
      </c>
      <c r="BG639">
        <v>10</v>
      </c>
      <c r="BH639">
        <v>10</v>
      </c>
      <c r="BI639" s="9">
        <f>AVERAGE(keyword_stats[[#This Row],[Searches: Apr 2015]:[Searches: Mar 2016]])</f>
        <v>16.666666666666668</v>
      </c>
      <c r="BJ639" s="9">
        <f>AVERAGE(keyword_stats[[#This Row],[Searches: Apr 2016]:[Searches: Mar 2017]])</f>
        <v>23.333333333333332</v>
      </c>
      <c r="BK639" s="9">
        <f>AVERAGE(keyword_stats[[#This Row],[Searches: Apr 2017]:[Searches: Mar 2018]])</f>
        <v>13.333333333333334</v>
      </c>
      <c r="BL639" s="9">
        <f>AVERAGE(keyword_stats[[#This Row],[Searches: Apr 2018]:[Searches: Mar 2019]])</f>
        <v>14.166666666666666</v>
      </c>
      <c r="BM639" s="9">
        <f>SUM(keyword_stats[[#This Row],[Searches: Apr 2018]:[Searches: Mar 2019]])</f>
        <v>170</v>
      </c>
      <c r="BN639" s="9">
        <f>keyword_stats[[#This Row],[R1]]-keyword_stats[[#This Row],[R4]]</f>
        <v>-2.5000000000000018</v>
      </c>
      <c r="BO639" s="9" t="str">
        <f>INDEX('keyword-forecasts'!G:K,MATCH(keyword_stats[[#This Row],[Keyword]],'keyword-forecasts'!K:K,0),1)</f>
        <v>Kostiumy Kąpielowe</v>
      </c>
    </row>
    <row r="640" spans="1:67" x14ac:dyDescent="0.25">
      <c r="A640" t="s">
        <v>749</v>
      </c>
      <c r="B640" t="s">
        <v>15</v>
      </c>
      <c r="D640" s="8">
        <v>10</v>
      </c>
      <c r="E640" t="s">
        <v>18</v>
      </c>
      <c r="F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30</v>
      </c>
      <c r="Z640">
        <v>70</v>
      </c>
      <c r="AA640">
        <v>140</v>
      </c>
      <c r="AB640">
        <v>110</v>
      </c>
      <c r="AC640">
        <v>30</v>
      </c>
      <c r="AD640">
        <v>10</v>
      </c>
      <c r="AE640">
        <v>10</v>
      </c>
      <c r="AF640">
        <v>10</v>
      </c>
      <c r="AG640">
        <v>0</v>
      </c>
      <c r="AH640">
        <v>10</v>
      </c>
      <c r="AI640">
        <v>0</v>
      </c>
      <c r="AJ640">
        <v>0</v>
      </c>
      <c r="AK640">
        <v>0</v>
      </c>
      <c r="AL640">
        <v>0</v>
      </c>
      <c r="AM640">
        <v>10</v>
      </c>
      <c r="AN640">
        <v>10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10</v>
      </c>
      <c r="AU640">
        <v>0</v>
      </c>
      <c r="AV640">
        <v>10</v>
      </c>
      <c r="AW640">
        <v>0</v>
      </c>
      <c r="AX640">
        <v>0</v>
      </c>
      <c r="AY640">
        <v>10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10</v>
      </c>
      <c r="BF640">
        <v>0</v>
      </c>
      <c r="BG640">
        <v>10</v>
      </c>
      <c r="BH640">
        <v>10</v>
      </c>
      <c r="BI640" s="9">
        <f>AVERAGE(keyword_stats[[#This Row],[Searches: Apr 2015]:[Searches: Mar 2016]])</f>
        <v>0</v>
      </c>
      <c r="BJ640" s="9">
        <f>AVERAGE(keyword_stats[[#This Row],[Searches: Apr 2016]:[Searches: Mar 2017]])</f>
        <v>35</v>
      </c>
      <c r="BK640" s="9">
        <f>AVERAGE(keyword_stats[[#This Row],[Searches: Apr 2017]:[Searches: Mar 2018]])</f>
        <v>3.3333333333333335</v>
      </c>
      <c r="BL640" s="9">
        <f>AVERAGE(keyword_stats[[#This Row],[Searches: Apr 2018]:[Searches: Mar 2019]])</f>
        <v>3.3333333333333335</v>
      </c>
      <c r="BM640" s="9">
        <f>SUM(keyword_stats[[#This Row],[Searches: Apr 2018]:[Searches: Mar 2019]])</f>
        <v>40</v>
      </c>
      <c r="BN640" s="9">
        <f>keyword_stats[[#This Row],[R1]]-keyword_stats[[#This Row],[R4]]</f>
        <v>3.3333333333333335</v>
      </c>
      <c r="BO640" s="9" t="str">
        <f>INDEX('keyword-forecasts'!G:K,MATCH(keyword_stats[[#This Row],[Keyword]],'keyword-forecasts'!K:K,0),1)</f>
        <v>Kąpielowe 2016 Kostiumy</v>
      </c>
    </row>
    <row r="641" spans="1:67" x14ac:dyDescent="0.25">
      <c r="A641" t="s">
        <v>750</v>
      </c>
      <c r="B641" t="s">
        <v>15</v>
      </c>
      <c r="D641" s="8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20</v>
      </c>
      <c r="AA641">
        <v>40</v>
      </c>
      <c r="AB641">
        <v>30</v>
      </c>
      <c r="AC641">
        <v>10</v>
      </c>
      <c r="AD641">
        <v>10</v>
      </c>
      <c r="AE641">
        <v>0</v>
      </c>
      <c r="AF641">
        <v>0</v>
      </c>
      <c r="AG641">
        <v>10</v>
      </c>
      <c r="AH641">
        <v>10</v>
      </c>
      <c r="AI641">
        <v>10</v>
      </c>
      <c r="AJ641">
        <v>0</v>
      </c>
      <c r="AK641">
        <v>0</v>
      </c>
      <c r="AL641">
        <v>0</v>
      </c>
      <c r="AM641">
        <v>10</v>
      </c>
      <c r="AN641">
        <v>10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 s="9">
        <f>AVERAGE(keyword_stats[[#This Row],[Searches: Apr 2015]:[Searches: Mar 2016]])</f>
        <v>0</v>
      </c>
      <c r="BJ641" s="9">
        <f>AVERAGE(keyword_stats[[#This Row],[Searches: Apr 2016]:[Searches: Mar 2017]])</f>
        <v>11.666666666666666</v>
      </c>
      <c r="BK641" s="9">
        <f>AVERAGE(keyword_stats[[#This Row],[Searches: Apr 2017]:[Searches: Mar 2018]])</f>
        <v>1.6666666666666667</v>
      </c>
      <c r="BL641" s="9">
        <f>AVERAGE(keyword_stats[[#This Row],[Searches: Apr 2018]:[Searches: Mar 2019]])</f>
        <v>0</v>
      </c>
      <c r="BM641" s="9">
        <f>SUM(keyword_stats[[#This Row],[Searches: Apr 2018]:[Searches: Mar 2019]])</f>
        <v>0</v>
      </c>
      <c r="BN641" s="9">
        <f>keyword_stats[[#This Row],[R1]]-keyword_stats[[#This Row],[R4]]</f>
        <v>0</v>
      </c>
      <c r="BO641" s="9" t="str">
        <f>INDEX('keyword-forecasts'!G:K,MATCH(keyword_stats[[#This Row],[Keyword]],'keyword-forecasts'!K:K,0),1)</f>
        <v>Najmodniejsze Stroje</v>
      </c>
    </row>
    <row r="642" spans="1:67" x14ac:dyDescent="0.25">
      <c r="A642" t="s">
        <v>751</v>
      </c>
      <c r="B642" t="s">
        <v>15</v>
      </c>
      <c r="D642" s="8">
        <v>90</v>
      </c>
      <c r="E642" t="s">
        <v>17</v>
      </c>
      <c r="F642">
        <v>100</v>
      </c>
      <c r="G642">
        <v>0.25</v>
      </c>
      <c r="H642">
        <v>0.96</v>
      </c>
      <c r="M642">
        <v>70</v>
      </c>
      <c r="N642">
        <v>110</v>
      </c>
      <c r="O642">
        <v>140</v>
      </c>
      <c r="P642">
        <v>210</v>
      </c>
      <c r="Q642">
        <v>70</v>
      </c>
      <c r="R642">
        <v>20</v>
      </c>
      <c r="S642">
        <v>10</v>
      </c>
      <c r="T642">
        <v>10</v>
      </c>
      <c r="U642">
        <v>10</v>
      </c>
      <c r="V642">
        <v>40</v>
      </c>
      <c r="W642">
        <v>50</v>
      </c>
      <c r="X642">
        <v>20</v>
      </c>
      <c r="Y642">
        <v>50</v>
      </c>
      <c r="Z642">
        <v>140</v>
      </c>
      <c r="AA642">
        <v>480</v>
      </c>
      <c r="AB642">
        <v>320</v>
      </c>
      <c r="AC642">
        <v>90</v>
      </c>
      <c r="AD642">
        <v>20</v>
      </c>
      <c r="AE642">
        <v>30</v>
      </c>
      <c r="AF642">
        <v>40</v>
      </c>
      <c r="AG642">
        <v>40</v>
      </c>
      <c r="AH642">
        <v>90</v>
      </c>
      <c r="AI642">
        <v>90</v>
      </c>
      <c r="AJ642">
        <v>70</v>
      </c>
      <c r="AK642">
        <v>70</v>
      </c>
      <c r="AL642">
        <v>140</v>
      </c>
      <c r="AM642">
        <v>320</v>
      </c>
      <c r="AN642">
        <v>320</v>
      </c>
      <c r="AO642">
        <v>170</v>
      </c>
      <c r="AP642">
        <v>40</v>
      </c>
      <c r="AQ642">
        <v>10</v>
      </c>
      <c r="AR642">
        <v>20</v>
      </c>
      <c r="AS642">
        <v>30</v>
      </c>
      <c r="AT642">
        <v>70</v>
      </c>
      <c r="AU642">
        <v>50</v>
      </c>
      <c r="AV642">
        <v>70</v>
      </c>
      <c r="AW642">
        <v>90</v>
      </c>
      <c r="AX642">
        <v>140</v>
      </c>
      <c r="AY642">
        <v>140</v>
      </c>
      <c r="AZ642">
        <v>260</v>
      </c>
      <c r="BA642">
        <v>90</v>
      </c>
      <c r="BB642">
        <v>10</v>
      </c>
      <c r="BC642">
        <v>20</v>
      </c>
      <c r="BD642">
        <v>30</v>
      </c>
      <c r="BE642">
        <v>30</v>
      </c>
      <c r="BF642">
        <v>50</v>
      </c>
      <c r="BG642">
        <v>50</v>
      </c>
      <c r="BH642">
        <v>20</v>
      </c>
      <c r="BI642" s="9">
        <f>AVERAGE(keyword_stats[[#This Row],[Searches: Apr 2015]:[Searches: Mar 2016]])</f>
        <v>63.333333333333336</v>
      </c>
      <c r="BJ642" s="9">
        <f>AVERAGE(keyword_stats[[#This Row],[Searches: Apr 2016]:[Searches: Mar 2017]])</f>
        <v>121.66666666666667</v>
      </c>
      <c r="BK642" s="9">
        <f>AVERAGE(keyword_stats[[#This Row],[Searches: Apr 2017]:[Searches: Mar 2018]])</f>
        <v>109.16666666666667</v>
      </c>
      <c r="BL642" s="9">
        <f>AVERAGE(keyword_stats[[#This Row],[Searches: Apr 2018]:[Searches: Mar 2019]])</f>
        <v>77.5</v>
      </c>
      <c r="BM642" s="9">
        <f>SUM(keyword_stats[[#This Row],[Searches: Apr 2018]:[Searches: Mar 2019]])</f>
        <v>930</v>
      </c>
      <c r="BN642" s="9">
        <f>keyword_stats[[#This Row],[R1]]-keyword_stats[[#This Row],[R4]]</f>
        <v>14.166666666666664</v>
      </c>
      <c r="BO642" s="9" t="str">
        <f>INDEX('keyword-forecasts'!G:K,MATCH(keyword_stats[[#This Row],[Keyword]],'keyword-forecasts'!K:K,0),1)</f>
        <v>Najmodniejsze Stroje</v>
      </c>
    </row>
    <row r="643" spans="1:67" x14ac:dyDescent="0.25">
      <c r="A643" t="s">
        <v>752</v>
      </c>
      <c r="B643" t="s">
        <v>15</v>
      </c>
      <c r="D643" s="8">
        <v>10</v>
      </c>
      <c r="M643">
        <v>140</v>
      </c>
      <c r="N643">
        <v>320</v>
      </c>
      <c r="O643">
        <v>590</v>
      </c>
      <c r="P643">
        <v>480</v>
      </c>
      <c r="Q643">
        <v>170</v>
      </c>
      <c r="R643">
        <v>10</v>
      </c>
      <c r="S643">
        <v>20</v>
      </c>
      <c r="T643">
        <v>20</v>
      </c>
      <c r="U643">
        <v>10</v>
      </c>
      <c r="V643">
        <v>20</v>
      </c>
      <c r="W643">
        <v>10</v>
      </c>
      <c r="X643">
        <v>10</v>
      </c>
      <c r="Y643">
        <v>10</v>
      </c>
      <c r="Z643">
        <v>10</v>
      </c>
      <c r="AA643">
        <v>10</v>
      </c>
      <c r="AB643">
        <v>10</v>
      </c>
      <c r="AC643">
        <v>10</v>
      </c>
      <c r="AD643">
        <v>0</v>
      </c>
      <c r="AE643">
        <v>10</v>
      </c>
      <c r="AF643">
        <v>10</v>
      </c>
      <c r="AG643">
        <v>0</v>
      </c>
      <c r="AH643">
        <v>10</v>
      </c>
      <c r="AI643">
        <v>10</v>
      </c>
      <c r="AJ643">
        <v>10</v>
      </c>
      <c r="AK643">
        <v>10</v>
      </c>
      <c r="AL643">
        <v>10</v>
      </c>
      <c r="AM643">
        <v>10</v>
      </c>
      <c r="AN643">
        <v>10</v>
      </c>
      <c r="AO643">
        <v>10</v>
      </c>
      <c r="AP643">
        <v>0</v>
      </c>
      <c r="AQ643">
        <v>0</v>
      </c>
      <c r="AR643">
        <v>10</v>
      </c>
      <c r="AS643">
        <v>0</v>
      </c>
      <c r="AT643">
        <v>10</v>
      </c>
      <c r="AU643">
        <v>10</v>
      </c>
      <c r="AV643">
        <v>0</v>
      </c>
      <c r="AW643">
        <v>10</v>
      </c>
      <c r="AX643">
        <v>10</v>
      </c>
      <c r="AY643">
        <v>10</v>
      </c>
      <c r="AZ643">
        <v>10</v>
      </c>
      <c r="BA643">
        <v>10</v>
      </c>
      <c r="BB643">
        <v>10</v>
      </c>
      <c r="BC643">
        <v>20</v>
      </c>
      <c r="BD643">
        <v>20</v>
      </c>
      <c r="BE643">
        <v>30</v>
      </c>
      <c r="BF643">
        <v>30</v>
      </c>
      <c r="BG643">
        <v>10</v>
      </c>
      <c r="BH643">
        <v>0</v>
      </c>
      <c r="BI643" s="9">
        <f>AVERAGE(keyword_stats[[#This Row],[Searches: Apr 2015]:[Searches: Mar 2016]])</f>
        <v>150</v>
      </c>
      <c r="BJ643" s="9">
        <f>AVERAGE(keyword_stats[[#This Row],[Searches: Apr 2016]:[Searches: Mar 2017]])</f>
        <v>8.3333333333333339</v>
      </c>
      <c r="BK643" s="9">
        <f>AVERAGE(keyword_stats[[#This Row],[Searches: Apr 2017]:[Searches: Mar 2018]])</f>
        <v>6.666666666666667</v>
      </c>
      <c r="BL643" s="9">
        <f>AVERAGE(keyword_stats[[#This Row],[Searches: Apr 2018]:[Searches: Mar 2019]])</f>
        <v>14.166666666666666</v>
      </c>
      <c r="BM643" s="9">
        <f>SUM(keyword_stats[[#This Row],[Searches: Apr 2018]:[Searches: Mar 2019]])</f>
        <v>170</v>
      </c>
      <c r="BN643" s="9">
        <f>keyword_stats[[#This Row],[R1]]-keyword_stats[[#This Row],[R4]]</f>
        <v>-135.83333333333334</v>
      </c>
      <c r="BO643" s="9" t="str">
        <f>INDEX('keyword-forecasts'!G:K,MATCH(keyword_stats[[#This Row],[Keyword]],'keyword-forecasts'!K:K,0),1)</f>
        <v>Najmodniejsze Stroje</v>
      </c>
    </row>
    <row r="644" spans="1:67" x14ac:dyDescent="0.25">
      <c r="A644" t="s">
        <v>753</v>
      </c>
      <c r="B644" t="s">
        <v>15</v>
      </c>
      <c r="D644" s="8">
        <v>10</v>
      </c>
      <c r="E644" t="s">
        <v>18</v>
      </c>
      <c r="F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10</v>
      </c>
      <c r="T644">
        <v>0</v>
      </c>
      <c r="U644">
        <v>10</v>
      </c>
      <c r="V644">
        <v>20</v>
      </c>
      <c r="W644">
        <v>70</v>
      </c>
      <c r="X644">
        <v>140</v>
      </c>
      <c r="Y644">
        <v>260</v>
      </c>
      <c r="Z644">
        <v>390</v>
      </c>
      <c r="AA644">
        <v>260</v>
      </c>
      <c r="AB644">
        <v>390</v>
      </c>
      <c r="AC644">
        <v>140</v>
      </c>
      <c r="AD644">
        <v>30</v>
      </c>
      <c r="AE644">
        <v>10</v>
      </c>
      <c r="AF644">
        <v>10</v>
      </c>
      <c r="AG644">
        <v>10</v>
      </c>
      <c r="AH644">
        <v>10</v>
      </c>
      <c r="AI644">
        <v>10</v>
      </c>
      <c r="AJ644">
        <v>10</v>
      </c>
      <c r="AK644">
        <v>10</v>
      </c>
      <c r="AL644">
        <v>10</v>
      </c>
      <c r="AM644">
        <v>10</v>
      </c>
      <c r="AN644">
        <v>10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10</v>
      </c>
      <c r="AU644">
        <v>10</v>
      </c>
      <c r="AV644">
        <v>0</v>
      </c>
      <c r="AW644">
        <v>0</v>
      </c>
      <c r="AX644">
        <v>10</v>
      </c>
      <c r="AY644">
        <v>10</v>
      </c>
      <c r="AZ644">
        <v>10</v>
      </c>
      <c r="BA644">
        <v>10</v>
      </c>
      <c r="BB644">
        <v>10</v>
      </c>
      <c r="BC644">
        <v>0</v>
      </c>
      <c r="BD644">
        <v>0</v>
      </c>
      <c r="BE644">
        <v>0</v>
      </c>
      <c r="BF644">
        <v>0</v>
      </c>
      <c r="BG644">
        <v>10</v>
      </c>
      <c r="BH644">
        <v>10</v>
      </c>
      <c r="BI644" s="9">
        <f>AVERAGE(keyword_stats[[#This Row],[Searches: Apr 2015]:[Searches: Mar 2016]])</f>
        <v>20.833333333333332</v>
      </c>
      <c r="BJ644" s="9">
        <f>AVERAGE(keyword_stats[[#This Row],[Searches: Apr 2016]:[Searches: Mar 2017]])</f>
        <v>127.5</v>
      </c>
      <c r="BK644" s="9">
        <f>AVERAGE(keyword_stats[[#This Row],[Searches: Apr 2017]:[Searches: Mar 2018]])</f>
        <v>5</v>
      </c>
      <c r="BL644" s="9">
        <f>AVERAGE(keyword_stats[[#This Row],[Searches: Apr 2018]:[Searches: Mar 2019]])</f>
        <v>5.833333333333333</v>
      </c>
      <c r="BM644" s="9">
        <f>SUM(keyword_stats[[#This Row],[Searches: Apr 2018]:[Searches: Mar 2019]])</f>
        <v>70</v>
      </c>
      <c r="BN644" s="9">
        <f>keyword_stats[[#This Row],[R1]]-keyword_stats[[#This Row],[R4]]</f>
        <v>-15</v>
      </c>
      <c r="BO644" s="9" t="str">
        <f>INDEX('keyword-forecasts'!G:K,MATCH(keyword_stats[[#This Row],[Keyword]],'keyword-forecasts'!K:K,0),1)</f>
        <v>Najmodniejsze Stroje</v>
      </c>
    </row>
    <row r="645" spans="1:67" x14ac:dyDescent="0.25">
      <c r="A645" t="s">
        <v>754</v>
      </c>
      <c r="B645" t="s">
        <v>15</v>
      </c>
      <c r="D645" s="8">
        <v>10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110</v>
      </c>
      <c r="AB645">
        <v>90</v>
      </c>
      <c r="AC645">
        <v>10</v>
      </c>
      <c r="AD645">
        <v>10</v>
      </c>
      <c r="AE645">
        <v>10</v>
      </c>
      <c r="AF645">
        <v>10</v>
      </c>
      <c r="AG645">
        <v>10</v>
      </c>
      <c r="AH645">
        <v>10</v>
      </c>
      <c r="AI645">
        <v>10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10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 s="9">
        <f>AVERAGE(keyword_stats[[#This Row],[Searches: Apr 2015]:[Searches: Mar 2016]])</f>
        <v>0</v>
      </c>
      <c r="BJ645" s="9">
        <f>AVERAGE(keyword_stats[[#This Row],[Searches: Apr 2016]:[Searches: Mar 2017]])</f>
        <v>22.5</v>
      </c>
      <c r="BK645" s="9">
        <f>AVERAGE(keyword_stats[[#This Row],[Searches: Apr 2017]:[Searches: Mar 2018]])</f>
        <v>0</v>
      </c>
      <c r="BL645" s="9">
        <f>AVERAGE(keyword_stats[[#This Row],[Searches: Apr 2018]:[Searches: Mar 2019]])</f>
        <v>0.83333333333333337</v>
      </c>
      <c r="BM645" s="9">
        <f>SUM(keyword_stats[[#This Row],[Searches: Apr 2018]:[Searches: Mar 2019]])</f>
        <v>10</v>
      </c>
      <c r="BN645" s="9">
        <f>keyword_stats[[#This Row],[R1]]-keyword_stats[[#This Row],[R4]]</f>
        <v>0.83333333333333337</v>
      </c>
      <c r="BO645" s="9" t="str">
        <f>INDEX('keyword-forecasts'!G:K,MATCH(keyword_stats[[#This Row],[Keyword]],'keyword-forecasts'!K:K,0),1)</f>
        <v>Najmodniejsze Stroje</v>
      </c>
    </row>
    <row r="646" spans="1:67" x14ac:dyDescent="0.25">
      <c r="A646" t="s">
        <v>755</v>
      </c>
      <c r="B646" t="s">
        <v>15</v>
      </c>
      <c r="D646" s="8">
        <v>10</v>
      </c>
      <c r="E646" t="s">
        <v>17</v>
      </c>
      <c r="F646">
        <v>78</v>
      </c>
      <c r="G646">
        <v>7.0000000000000007E-2</v>
      </c>
      <c r="H646">
        <v>0.39</v>
      </c>
      <c r="M646">
        <v>20</v>
      </c>
      <c r="N646">
        <v>10</v>
      </c>
      <c r="O646">
        <v>20</v>
      </c>
      <c r="P646">
        <v>10</v>
      </c>
      <c r="Q646">
        <v>10</v>
      </c>
      <c r="R646">
        <v>20</v>
      </c>
      <c r="S646">
        <v>30</v>
      </c>
      <c r="T646">
        <v>70</v>
      </c>
      <c r="U646">
        <v>10</v>
      </c>
      <c r="V646">
        <v>10</v>
      </c>
      <c r="W646">
        <v>10</v>
      </c>
      <c r="X646">
        <v>20</v>
      </c>
      <c r="Y646">
        <v>40</v>
      </c>
      <c r="Z646">
        <v>10</v>
      </c>
      <c r="AA646">
        <v>10</v>
      </c>
      <c r="AB646">
        <v>10</v>
      </c>
      <c r="AC646">
        <v>40</v>
      </c>
      <c r="AD646">
        <v>30</v>
      </c>
      <c r="AE646">
        <v>30</v>
      </c>
      <c r="AF646">
        <v>20</v>
      </c>
      <c r="AG646">
        <v>30</v>
      </c>
      <c r="AH646">
        <v>10</v>
      </c>
      <c r="AI646">
        <v>10</v>
      </c>
      <c r="AJ646">
        <v>20</v>
      </c>
      <c r="AK646">
        <v>20</v>
      </c>
      <c r="AL646">
        <v>10</v>
      </c>
      <c r="AM646">
        <v>10</v>
      </c>
      <c r="AN646">
        <v>10</v>
      </c>
      <c r="AO646">
        <v>10</v>
      </c>
      <c r="AP646">
        <v>20</v>
      </c>
      <c r="AQ646">
        <v>30</v>
      </c>
      <c r="AR646">
        <v>20</v>
      </c>
      <c r="AS646">
        <v>10</v>
      </c>
      <c r="AT646">
        <v>20</v>
      </c>
      <c r="AU646">
        <v>20</v>
      </c>
      <c r="AV646">
        <v>30</v>
      </c>
      <c r="AW646">
        <v>20</v>
      </c>
      <c r="AX646">
        <v>10</v>
      </c>
      <c r="AY646">
        <v>10</v>
      </c>
      <c r="AZ646">
        <v>10</v>
      </c>
      <c r="BA646">
        <v>10</v>
      </c>
      <c r="BB646">
        <v>10</v>
      </c>
      <c r="BC646">
        <v>20</v>
      </c>
      <c r="BD646">
        <v>10</v>
      </c>
      <c r="BE646">
        <v>10</v>
      </c>
      <c r="BF646">
        <v>10</v>
      </c>
      <c r="BG646">
        <v>10</v>
      </c>
      <c r="BH646">
        <v>10</v>
      </c>
      <c r="BI646" s="9">
        <f>AVERAGE(keyword_stats[[#This Row],[Searches: Apr 2015]:[Searches: Mar 2016]])</f>
        <v>20</v>
      </c>
      <c r="BJ646" s="9">
        <f>AVERAGE(keyword_stats[[#This Row],[Searches: Apr 2016]:[Searches: Mar 2017]])</f>
        <v>21.666666666666668</v>
      </c>
      <c r="BK646" s="9">
        <f>AVERAGE(keyword_stats[[#This Row],[Searches: Apr 2017]:[Searches: Mar 2018]])</f>
        <v>17.5</v>
      </c>
      <c r="BL646" s="9">
        <f>AVERAGE(keyword_stats[[#This Row],[Searches: Apr 2018]:[Searches: Mar 2019]])</f>
        <v>11.666666666666666</v>
      </c>
      <c r="BM646" s="9">
        <f>SUM(keyword_stats[[#This Row],[Searches: Apr 2018]:[Searches: Mar 2019]])</f>
        <v>140</v>
      </c>
      <c r="BN646" s="9">
        <f>keyword_stats[[#This Row],[R1]]-keyword_stats[[#This Row],[R4]]</f>
        <v>-8.3333333333333339</v>
      </c>
      <c r="BO646" s="9" t="str">
        <f>INDEX('keyword-forecasts'!G:K,MATCH(keyword_stats[[#This Row],[Keyword]],'keyword-forecasts'!K:K,0),1)</f>
        <v>H&amp;m</v>
      </c>
    </row>
    <row r="647" spans="1:67" x14ac:dyDescent="0.25">
      <c r="A647" t="s">
        <v>756</v>
      </c>
      <c r="B647" t="s">
        <v>15</v>
      </c>
      <c r="D647" s="8">
        <v>30</v>
      </c>
      <c r="E647" t="s">
        <v>17</v>
      </c>
      <c r="F647">
        <v>100</v>
      </c>
      <c r="G647">
        <v>0.36</v>
      </c>
      <c r="H647">
        <v>1.23</v>
      </c>
      <c r="M647">
        <v>30</v>
      </c>
      <c r="N647">
        <v>50</v>
      </c>
      <c r="O647">
        <v>70</v>
      </c>
      <c r="P647">
        <v>70</v>
      </c>
      <c r="Q647">
        <v>30</v>
      </c>
      <c r="R647">
        <v>10</v>
      </c>
      <c r="S647">
        <v>10</v>
      </c>
      <c r="T647">
        <v>10</v>
      </c>
      <c r="U647">
        <v>30</v>
      </c>
      <c r="V647">
        <v>20</v>
      </c>
      <c r="W647">
        <v>20</v>
      </c>
      <c r="X647">
        <v>20</v>
      </c>
      <c r="Y647">
        <v>40</v>
      </c>
      <c r="Z647">
        <v>50</v>
      </c>
      <c r="AA647">
        <v>70</v>
      </c>
      <c r="AB647">
        <v>50</v>
      </c>
      <c r="AC647">
        <v>20</v>
      </c>
      <c r="AD647">
        <v>10</v>
      </c>
      <c r="AE647">
        <v>10</v>
      </c>
      <c r="AF647">
        <v>10</v>
      </c>
      <c r="AG647">
        <v>10</v>
      </c>
      <c r="AH647">
        <v>30</v>
      </c>
      <c r="AI647">
        <v>30</v>
      </c>
      <c r="AJ647">
        <v>40</v>
      </c>
      <c r="AK647">
        <v>50</v>
      </c>
      <c r="AL647">
        <v>70</v>
      </c>
      <c r="AM647">
        <v>90</v>
      </c>
      <c r="AN647">
        <v>70</v>
      </c>
      <c r="AO647">
        <v>20</v>
      </c>
      <c r="AP647">
        <v>10</v>
      </c>
      <c r="AQ647">
        <v>10</v>
      </c>
      <c r="AR647">
        <v>10</v>
      </c>
      <c r="AS647">
        <v>10</v>
      </c>
      <c r="AT647">
        <v>20</v>
      </c>
      <c r="AU647">
        <v>40</v>
      </c>
      <c r="AV647">
        <v>20</v>
      </c>
      <c r="AW647">
        <v>40</v>
      </c>
      <c r="AX647">
        <v>70</v>
      </c>
      <c r="AY647">
        <v>70</v>
      </c>
      <c r="AZ647">
        <v>70</v>
      </c>
      <c r="BA647">
        <v>40</v>
      </c>
      <c r="BB647">
        <v>10</v>
      </c>
      <c r="BC647">
        <v>10</v>
      </c>
      <c r="BD647">
        <v>10</v>
      </c>
      <c r="BE647">
        <v>10</v>
      </c>
      <c r="BF647">
        <v>10</v>
      </c>
      <c r="BG647">
        <v>20</v>
      </c>
      <c r="BH647">
        <v>50</v>
      </c>
      <c r="BI647" s="9">
        <f>AVERAGE(keyword_stats[[#This Row],[Searches: Apr 2015]:[Searches: Mar 2016]])</f>
        <v>30.833333333333332</v>
      </c>
      <c r="BJ647" s="9">
        <f>AVERAGE(keyword_stats[[#This Row],[Searches: Apr 2016]:[Searches: Mar 2017]])</f>
        <v>30.833333333333332</v>
      </c>
      <c r="BK647" s="9">
        <f>AVERAGE(keyword_stats[[#This Row],[Searches: Apr 2017]:[Searches: Mar 2018]])</f>
        <v>35</v>
      </c>
      <c r="BL647" s="9">
        <f>AVERAGE(keyword_stats[[#This Row],[Searches: Apr 2018]:[Searches: Mar 2019]])</f>
        <v>34.166666666666664</v>
      </c>
      <c r="BM647" s="9">
        <f>SUM(keyword_stats[[#This Row],[Searches: Apr 2018]:[Searches: Mar 2019]])</f>
        <v>410</v>
      </c>
      <c r="BN647" s="9">
        <f>keyword_stats[[#This Row],[R1]]-keyword_stats[[#This Row],[R4]]</f>
        <v>3.3333333333333321</v>
      </c>
      <c r="BO647" s="9" t="str">
        <f>INDEX('keyword-forecasts'!G:K,MATCH(keyword_stats[[#This Row],[Keyword]],'keyword-forecasts'!K:K,0),1)</f>
        <v>Stroje Kąpielowe</v>
      </c>
    </row>
    <row r="648" spans="1:67" x14ac:dyDescent="0.25">
      <c r="A648" t="s">
        <v>757</v>
      </c>
      <c r="B648" t="s">
        <v>15</v>
      </c>
      <c r="D648" s="8">
        <v>50</v>
      </c>
      <c r="E648" t="s">
        <v>17</v>
      </c>
      <c r="F648">
        <v>100</v>
      </c>
      <c r="G648">
        <v>0.31</v>
      </c>
      <c r="H648">
        <v>1.19</v>
      </c>
      <c r="M648">
        <v>70</v>
      </c>
      <c r="N648">
        <v>90</v>
      </c>
      <c r="O648">
        <v>140</v>
      </c>
      <c r="P648">
        <v>110</v>
      </c>
      <c r="Q648">
        <v>20</v>
      </c>
      <c r="R648">
        <v>10</v>
      </c>
      <c r="S648">
        <v>10</v>
      </c>
      <c r="T648">
        <v>10</v>
      </c>
      <c r="U648">
        <v>20</v>
      </c>
      <c r="V648">
        <v>40</v>
      </c>
      <c r="W648">
        <v>40</v>
      </c>
      <c r="X648">
        <v>40</v>
      </c>
      <c r="Y648">
        <v>70</v>
      </c>
      <c r="Z648">
        <v>90</v>
      </c>
      <c r="AA648">
        <v>110</v>
      </c>
      <c r="AB648">
        <v>90</v>
      </c>
      <c r="AC648">
        <v>50</v>
      </c>
      <c r="AD648">
        <v>10</v>
      </c>
      <c r="AE648">
        <v>30</v>
      </c>
      <c r="AF648">
        <v>20</v>
      </c>
      <c r="AG648">
        <v>20</v>
      </c>
      <c r="AH648">
        <v>30</v>
      </c>
      <c r="AI648">
        <v>40</v>
      </c>
      <c r="AJ648">
        <v>40</v>
      </c>
      <c r="AK648">
        <v>70</v>
      </c>
      <c r="AL648">
        <v>70</v>
      </c>
      <c r="AM648">
        <v>90</v>
      </c>
      <c r="AN648">
        <v>70</v>
      </c>
      <c r="AO648">
        <v>30</v>
      </c>
      <c r="AP648">
        <v>10</v>
      </c>
      <c r="AQ648">
        <v>10</v>
      </c>
      <c r="AR648">
        <v>20</v>
      </c>
      <c r="AS648">
        <v>20</v>
      </c>
      <c r="AT648">
        <v>50</v>
      </c>
      <c r="AU648">
        <v>50</v>
      </c>
      <c r="AV648">
        <v>50</v>
      </c>
      <c r="AW648">
        <v>70</v>
      </c>
      <c r="AX648">
        <v>110</v>
      </c>
      <c r="AY648">
        <v>110</v>
      </c>
      <c r="AZ648">
        <v>90</v>
      </c>
      <c r="BA648">
        <v>50</v>
      </c>
      <c r="BB648">
        <v>10</v>
      </c>
      <c r="BC648">
        <v>10</v>
      </c>
      <c r="BD648">
        <v>20</v>
      </c>
      <c r="BE648">
        <v>30</v>
      </c>
      <c r="BF648">
        <v>70</v>
      </c>
      <c r="BG648">
        <v>50</v>
      </c>
      <c r="BH648">
        <v>50</v>
      </c>
      <c r="BI648" s="9">
        <f>AVERAGE(keyword_stats[[#This Row],[Searches: Apr 2015]:[Searches: Mar 2016]])</f>
        <v>50</v>
      </c>
      <c r="BJ648" s="9">
        <f>AVERAGE(keyword_stats[[#This Row],[Searches: Apr 2016]:[Searches: Mar 2017]])</f>
        <v>50</v>
      </c>
      <c r="BK648" s="9">
        <f>AVERAGE(keyword_stats[[#This Row],[Searches: Apr 2017]:[Searches: Mar 2018]])</f>
        <v>45</v>
      </c>
      <c r="BL648" s="9">
        <f>AVERAGE(keyword_stats[[#This Row],[Searches: Apr 2018]:[Searches: Mar 2019]])</f>
        <v>55.833333333333336</v>
      </c>
      <c r="BM648" s="9">
        <f>SUM(keyword_stats[[#This Row],[Searches: Apr 2018]:[Searches: Mar 2019]])</f>
        <v>670</v>
      </c>
      <c r="BN648" s="9">
        <f>keyword_stats[[#This Row],[R1]]-keyword_stats[[#This Row],[R4]]</f>
        <v>5.8333333333333357</v>
      </c>
      <c r="BO648" s="9" t="str">
        <f>INDEX('keyword-forecasts'!G:K,MATCH(keyword_stats[[#This Row],[Keyword]],'keyword-forecasts'!K:K,0),1)</f>
        <v>Stroje Kąpielowe</v>
      </c>
    </row>
    <row r="649" spans="1:67" x14ac:dyDescent="0.25">
      <c r="A649" t="s">
        <v>758</v>
      </c>
      <c r="B649" t="s">
        <v>15</v>
      </c>
      <c r="D649" s="8">
        <v>20</v>
      </c>
      <c r="E649" t="s">
        <v>17</v>
      </c>
      <c r="F649">
        <v>100</v>
      </c>
      <c r="G649">
        <v>0.25</v>
      </c>
      <c r="H649">
        <v>1.06</v>
      </c>
      <c r="M649">
        <v>20</v>
      </c>
      <c r="N649">
        <v>10</v>
      </c>
      <c r="O649">
        <v>10</v>
      </c>
      <c r="P649">
        <v>20</v>
      </c>
      <c r="Q649">
        <v>20</v>
      </c>
      <c r="R649">
        <v>20</v>
      </c>
      <c r="S649">
        <v>10</v>
      </c>
      <c r="T649">
        <v>20</v>
      </c>
      <c r="U649">
        <v>10</v>
      </c>
      <c r="V649">
        <v>10</v>
      </c>
      <c r="W649">
        <v>20</v>
      </c>
      <c r="X649">
        <v>10</v>
      </c>
      <c r="Y649">
        <v>10</v>
      </c>
      <c r="Z649">
        <v>20</v>
      </c>
      <c r="AA649">
        <v>20</v>
      </c>
      <c r="AB649">
        <v>20</v>
      </c>
      <c r="AC649">
        <v>20</v>
      </c>
      <c r="AD649">
        <v>20</v>
      </c>
      <c r="AE649">
        <v>20</v>
      </c>
      <c r="AF649">
        <v>30</v>
      </c>
      <c r="AG649">
        <v>20</v>
      </c>
      <c r="AH649">
        <v>40</v>
      </c>
      <c r="AI649">
        <v>10</v>
      </c>
      <c r="AJ649">
        <v>20</v>
      </c>
      <c r="AK649">
        <v>10</v>
      </c>
      <c r="AL649">
        <v>10</v>
      </c>
      <c r="AM649">
        <v>20</v>
      </c>
      <c r="AN649">
        <v>20</v>
      </c>
      <c r="AO649">
        <v>10</v>
      </c>
      <c r="AP649">
        <v>10</v>
      </c>
      <c r="AQ649">
        <v>30</v>
      </c>
      <c r="AR649">
        <v>20</v>
      </c>
      <c r="AS649">
        <v>10</v>
      </c>
      <c r="AT649">
        <v>10</v>
      </c>
      <c r="AU649">
        <v>10</v>
      </c>
      <c r="AV649">
        <v>10</v>
      </c>
      <c r="AW649">
        <v>10</v>
      </c>
      <c r="AX649">
        <v>20</v>
      </c>
      <c r="AY649">
        <v>20</v>
      </c>
      <c r="AZ649">
        <v>10</v>
      </c>
      <c r="BA649">
        <v>20</v>
      </c>
      <c r="BB649">
        <v>10</v>
      </c>
      <c r="BC649">
        <v>10</v>
      </c>
      <c r="BD649">
        <v>10</v>
      </c>
      <c r="BE649">
        <v>20</v>
      </c>
      <c r="BF649">
        <v>10</v>
      </c>
      <c r="BG649">
        <v>30</v>
      </c>
      <c r="BH649">
        <v>20</v>
      </c>
      <c r="BI649" s="9">
        <f>AVERAGE(keyword_stats[[#This Row],[Searches: Apr 2015]:[Searches: Mar 2016]])</f>
        <v>15</v>
      </c>
      <c r="BJ649" s="9">
        <f>AVERAGE(keyword_stats[[#This Row],[Searches: Apr 2016]:[Searches: Mar 2017]])</f>
        <v>20.833333333333332</v>
      </c>
      <c r="BK649" s="9">
        <f>AVERAGE(keyword_stats[[#This Row],[Searches: Apr 2017]:[Searches: Mar 2018]])</f>
        <v>14.166666666666666</v>
      </c>
      <c r="BL649" s="9">
        <f>AVERAGE(keyword_stats[[#This Row],[Searches: Apr 2018]:[Searches: Mar 2019]])</f>
        <v>15.833333333333334</v>
      </c>
      <c r="BM649" s="9">
        <f>SUM(keyword_stats[[#This Row],[Searches: Apr 2018]:[Searches: Mar 2019]])</f>
        <v>190</v>
      </c>
      <c r="BN649" s="9">
        <f>keyword_stats[[#This Row],[R1]]-keyword_stats[[#This Row],[R4]]</f>
        <v>0.83333333333333393</v>
      </c>
      <c r="BO649" s="9" t="str">
        <f>INDEX('keyword-forecasts'!G:K,MATCH(keyword_stats[[#This Row],[Keyword]],'keyword-forecasts'!K:K,0),1)</f>
        <v>Niezgrupowane słowa kluczowe</v>
      </c>
    </row>
    <row r="650" spans="1:67" x14ac:dyDescent="0.25">
      <c r="A650" t="s">
        <v>759</v>
      </c>
      <c r="B650" t="s">
        <v>15</v>
      </c>
      <c r="D650" s="8">
        <v>10</v>
      </c>
      <c r="E650" t="s">
        <v>17</v>
      </c>
      <c r="F650">
        <v>100</v>
      </c>
      <c r="M650">
        <v>10</v>
      </c>
      <c r="N650">
        <v>10</v>
      </c>
      <c r="O650">
        <v>10</v>
      </c>
      <c r="P650">
        <v>20</v>
      </c>
      <c r="Q650">
        <v>10</v>
      </c>
      <c r="R650">
        <v>0</v>
      </c>
      <c r="S650">
        <v>10</v>
      </c>
      <c r="T650">
        <v>10</v>
      </c>
      <c r="U650">
        <v>10</v>
      </c>
      <c r="V650">
        <v>0</v>
      </c>
      <c r="W650">
        <v>10</v>
      </c>
      <c r="X650">
        <v>10</v>
      </c>
      <c r="Y650">
        <v>10</v>
      </c>
      <c r="Z650">
        <v>10</v>
      </c>
      <c r="AA650">
        <v>10</v>
      </c>
      <c r="AB650">
        <v>10</v>
      </c>
      <c r="AC650">
        <v>10</v>
      </c>
      <c r="AD650">
        <v>10</v>
      </c>
      <c r="AE650">
        <v>0</v>
      </c>
      <c r="AF650">
        <v>10</v>
      </c>
      <c r="AG650">
        <v>10</v>
      </c>
      <c r="AH650">
        <v>10</v>
      </c>
      <c r="AI650">
        <v>10</v>
      </c>
      <c r="AJ650">
        <v>10</v>
      </c>
      <c r="AK650">
        <v>10</v>
      </c>
      <c r="AL650">
        <v>10</v>
      </c>
      <c r="AM650">
        <v>10</v>
      </c>
      <c r="AN650">
        <v>10</v>
      </c>
      <c r="AO650">
        <v>10</v>
      </c>
      <c r="AP650">
        <v>10</v>
      </c>
      <c r="AQ650">
        <v>0</v>
      </c>
      <c r="AR650">
        <v>10</v>
      </c>
      <c r="AS650">
        <v>0</v>
      </c>
      <c r="AT650">
        <v>0</v>
      </c>
      <c r="AU650">
        <v>10</v>
      </c>
      <c r="AV650">
        <v>0</v>
      </c>
      <c r="AW650">
        <v>10</v>
      </c>
      <c r="AX650">
        <v>10</v>
      </c>
      <c r="AY650">
        <v>10</v>
      </c>
      <c r="AZ650">
        <v>10</v>
      </c>
      <c r="BA650">
        <v>10</v>
      </c>
      <c r="BB650">
        <v>0</v>
      </c>
      <c r="BC650">
        <v>10</v>
      </c>
      <c r="BD650">
        <v>10</v>
      </c>
      <c r="BE650">
        <v>10</v>
      </c>
      <c r="BF650">
        <v>10</v>
      </c>
      <c r="BG650">
        <v>10</v>
      </c>
      <c r="BH650">
        <v>10</v>
      </c>
      <c r="BI650" s="9">
        <f>AVERAGE(keyword_stats[[#This Row],[Searches: Apr 2015]:[Searches: Mar 2016]])</f>
        <v>9.1666666666666661</v>
      </c>
      <c r="BJ650" s="9">
        <f>AVERAGE(keyword_stats[[#This Row],[Searches: Apr 2016]:[Searches: Mar 2017]])</f>
        <v>9.1666666666666661</v>
      </c>
      <c r="BK650" s="9">
        <f>AVERAGE(keyword_stats[[#This Row],[Searches: Apr 2017]:[Searches: Mar 2018]])</f>
        <v>6.666666666666667</v>
      </c>
      <c r="BL650" s="9">
        <f>AVERAGE(keyword_stats[[#This Row],[Searches: Apr 2018]:[Searches: Mar 2019]])</f>
        <v>9.1666666666666661</v>
      </c>
      <c r="BM650" s="9">
        <f>SUM(keyword_stats[[#This Row],[Searches: Apr 2018]:[Searches: Mar 2019]])</f>
        <v>110</v>
      </c>
      <c r="BN650" s="9">
        <f>keyword_stats[[#This Row],[R1]]-keyword_stats[[#This Row],[R4]]</f>
        <v>0</v>
      </c>
      <c r="BO650" s="9" t="str">
        <f>INDEX('keyword-forecasts'!G:K,MATCH(keyword_stats[[#This Row],[Keyword]],'keyword-forecasts'!K:K,0),1)</f>
        <v>Kostiumy Kąpielowe</v>
      </c>
    </row>
    <row r="651" spans="1:67" x14ac:dyDescent="0.25">
      <c r="A651" t="s">
        <v>760</v>
      </c>
      <c r="B651" t="s">
        <v>15</v>
      </c>
      <c r="D651" s="8">
        <v>30</v>
      </c>
      <c r="E651" t="s">
        <v>17</v>
      </c>
      <c r="F651">
        <v>100</v>
      </c>
      <c r="G651">
        <v>0.3</v>
      </c>
      <c r="H651">
        <v>0.73</v>
      </c>
      <c r="M651">
        <v>30</v>
      </c>
      <c r="N651">
        <v>40</v>
      </c>
      <c r="O651">
        <v>90</v>
      </c>
      <c r="P651">
        <v>90</v>
      </c>
      <c r="Q651">
        <v>30</v>
      </c>
      <c r="R651">
        <v>10</v>
      </c>
      <c r="S651">
        <v>20</v>
      </c>
      <c r="T651">
        <v>10</v>
      </c>
      <c r="U651">
        <v>10</v>
      </c>
      <c r="V651">
        <v>10</v>
      </c>
      <c r="W651">
        <v>10</v>
      </c>
      <c r="X651">
        <v>10</v>
      </c>
      <c r="Y651">
        <v>30</v>
      </c>
      <c r="Z651">
        <v>40</v>
      </c>
      <c r="AA651">
        <v>110</v>
      </c>
      <c r="AB651">
        <v>90</v>
      </c>
      <c r="AC651">
        <v>50</v>
      </c>
      <c r="AD651">
        <v>10</v>
      </c>
      <c r="AE651">
        <v>10</v>
      </c>
      <c r="AF651">
        <v>10</v>
      </c>
      <c r="AG651">
        <v>10</v>
      </c>
      <c r="AH651">
        <v>10</v>
      </c>
      <c r="AI651">
        <v>10</v>
      </c>
      <c r="AJ651">
        <v>20</v>
      </c>
      <c r="AK651">
        <v>30</v>
      </c>
      <c r="AL651">
        <v>30</v>
      </c>
      <c r="AM651">
        <v>70</v>
      </c>
      <c r="AN651">
        <v>90</v>
      </c>
      <c r="AO651">
        <v>40</v>
      </c>
      <c r="AP651">
        <v>30</v>
      </c>
      <c r="AQ651">
        <v>10</v>
      </c>
      <c r="AR651">
        <v>10</v>
      </c>
      <c r="AS651">
        <v>10</v>
      </c>
      <c r="AT651">
        <v>10</v>
      </c>
      <c r="AU651">
        <v>20</v>
      </c>
      <c r="AV651">
        <v>20</v>
      </c>
      <c r="AW651">
        <v>10</v>
      </c>
      <c r="AX651">
        <v>40</v>
      </c>
      <c r="AY651">
        <v>110</v>
      </c>
      <c r="AZ651">
        <v>110</v>
      </c>
      <c r="BA651">
        <v>50</v>
      </c>
      <c r="BB651">
        <v>10</v>
      </c>
      <c r="BC651">
        <v>10</v>
      </c>
      <c r="BD651">
        <v>10</v>
      </c>
      <c r="BE651">
        <v>10</v>
      </c>
      <c r="BF651">
        <v>30</v>
      </c>
      <c r="BG651">
        <v>20</v>
      </c>
      <c r="BH651">
        <v>10</v>
      </c>
      <c r="BI651" s="9">
        <f>AVERAGE(keyword_stats[[#This Row],[Searches: Apr 2015]:[Searches: Mar 2016]])</f>
        <v>30</v>
      </c>
      <c r="BJ651" s="9">
        <f>AVERAGE(keyword_stats[[#This Row],[Searches: Apr 2016]:[Searches: Mar 2017]])</f>
        <v>33.333333333333336</v>
      </c>
      <c r="BK651" s="9">
        <f>AVERAGE(keyword_stats[[#This Row],[Searches: Apr 2017]:[Searches: Mar 2018]])</f>
        <v>30.833333333333332</v>
      </c>
      <c r="BL651" s="9">
        <f>AVERAGE(keyword_stats[[#This Row],[Searches: Apr 2018]:[Searches: Mar 2019]])</f>
        <v>35</v>
      </c>
      <c r="BM651" s="9">
        <f>SUM(keyword_stats[[#This Row],[Searches: Apr 2018]:[Searches: Mar 2019]])</f>
        <v>420</v>
      </c>
      <c r="BN651" s="9">
        <f>keyword_stats[[#This Row],[R1]]-keyword_stats[[#This Row],[R4]]</f>
        <v>5</v>
      </c>
      <c r="BO651" s="9" t="str">
        <f>INDEX('keyword-forecasts'!G:K,MATCH(keyword_stats[[#This Row],[Keyword]],'keyword-forecasts'!K:K,0),1)</f>
        <v>Stroje Kąpielowe</v>
      </c>
    </row>
    <row r="652" spans="1:67" x14ac:dyDescent="0.25">
      <c r="A652" t="s">
        <v>762</v>
      </c>
      <c r="B652" t="s">
        <v>15</v>
      </c>
      <c r="D652" s="8">
        <v>720</v>
      </c>
      <c r="E652" t="s">
        <v>17</v>
      </c>
      <c r="F652">
        <v>100</v>
      </c>
      <c r="G652">
        <v>0.32</v>
      </c>
      <c r="H652">
        <v>0.91</v>
      </c>
      <c r="M652">
        <v>70</v>
      </c>
      <c r="N652">
        <v>140</v>
      </c>
      <c r="O652">
        <v>170</v>
      </c>
      <c r="P652">
        <v>140</v>
      </c>
      <c r="Q652">
        <v>70</v>
      </c>
      <c r="R652">
        <v>20</v>
      </c>
      <c r="S652">
        <v>10</v>
      </c>
      <c r="T652">
        <v>10</v>
      </c>
      <c r="U652">
        <v>20</v>
      </c>
      <c r="V652">
        <v>20</v>
      </c>
      <c r="W652">
        <v>50</v>
      </c>
      <c r="X652">
        <v>70</v>
      </c>
      <c r="Y652">
        <v>170</v>
      </c>
      <c r="Z652">
        <v>320</v>
      </c>
      <c r="AA652">
        <v>480</v>
      </c>
      <c r="AB652">
        <v>480</v>
      </c>
      <c r="AC652">
        <v>170</v>
      </c>
      <c r="AD652">
        <v>40</v>
      </c>
      <c r="AE652">
        <v>20</v>
      </c>
      <c r="AF652">
        <v>50</v>
      </c>
      <c r="AG652">
        <v>50</v>
      </c>
      <c r="AH652">
        <v>140</v>
      </c>
      <c r="AI652">
        <v>140</v>
      </c>
      <c r="AJ652">
        <v>170</v>
      </c>
      <c r="AK652">
        <v>320</v>
      </c>
      <c r="AL652">
        <v>480</v>
      </c>
      <c r="AM652">
        <v>880</v>
      </c>
      <c r="AN652">
        <v>880</v>
      </c>
      <c r="AO652">
        <v>480</v>
      </c>
      <c r="AP652">
        <v>110</v>
      </c>
      <c r="AQ652">
        <v>140</v>
      </c>
      <c r="AR652">
        <v>90</v>
      </c>
      <c r="AS652">
        <v>50</v>
      </c>
      <c r="AT652">
        <v>210</v>
      </c>
      <c r="AU652">
        <v>210</v>
      </c>
      <c r="AV652">
        <v>260</v>
      </c>
      <c r="AW652">
        <v>480</v>
      </c>
      <c r="AX652">
        <v>1300</v>
      </c>
      <c r="AY652">
        <v>1300</v>
      </c>
      <c r="AZ652">
        <v>1600</v>
      </c>
      <c r="BA652">
        <v>1000</v>
      </c>
      <c r="BB652">
        <v>320</v>
      </c>
      <c r="BC652">
        <v>110</v>
      </c>
      <c r="BD652">
        <v>170</v>
      </c>
      <c r="BE652">
        <v>140</v>
      </c>
      <c r="BF652">
        <v>480</v>
      </c>
      <c r="BG652">
        <v>390</v>
      </c>
      <c r="BH652">
        <v>390</v>
      </c>
      <c r="BI652" s="9">
        <f>AVERAGE(keyword_stats[[#This Row],[Searches: Apr 2015]:[Searches: Mar 2016]])</f>
        <v>65.833333333333329</v>
      </c>
      <c r="BJ652" s="9">
        <f>AVERAGE(keyword_stats[[#This Row],[Searches: Apr 2016]:[Searches: Mar 2017]])</f>
        <v>185.83333333333334</v>
      </c>
      <c r="BK652" s="9">
        <f>AVERAGE(keyword_stats[[#This Row],[Searches: Apr 2017]:[Searches: Mar 2018]])</f>
        <v>342.5</v>
      </c>
      <c r="BL652" s="9">
        <f>AVERAGE(keyword_stats[[#This Row],[Searches: Apr 2018]:[Searches: Mar 2019]])</f>
        <v>640</v>
      </c>
      <c r="BM652" s="9">
        <f>SUM(keyword_stats[[#This Row],[Searches: Apr 2018]:[Searches: Mar 2019]])</f>
        <v>7680</v>
      </c>
      <c r="BN652" s="9">
        <f>keyword_stats[[#This Row],[R1]]-keyword_stats[[#This Row],[R4]]</f>
        <v>574.16666666666663</v>
      </c>
      <c r="BO652" s="9" t="str">
        <f>INDEX('keyword-forecasts'!G:K,MATCH(keyword_stats[[#This Row],[Keyword]],'keyword-forecasts'!K:K,0),1)</f>
        <v>Strój Kąpielowy</v>
      </c>
    </row>
    <row r="653" spans="1:67" x14ac:dyDescent="0.25">
      <c r="A653" t="s">
        <v>763</v>
      </c>
      <c r="B653" t="s">
        <v>15</v>
      </c>
      <c r="D653" s="8">
        <v>70</v>
      </c>
      <c r="E653" t="s">
        <v>17</v>
      </c>
      <c r="F653">
        <v>100</v>
      </c>
      <c r="G653">
        <v>0.25</v>
      </c>
      <c r="H653">
        <v>1.22</v>
      </c>
      <c r="M653">
        <v>110</v>
      </c>
      <c r="N653">
        <v>70</v>
      </c>
      <c r="O653">
        <v>140</v>
      </c>
      <c r="P653">
        <v>140</v>
      </c>
      <c r="Q653">
        <v>110</v>
      </c>
      <c r="R653">
        <v>30</v>
      </c>
      <c r="S653">
        <v>20</v>
      </c>
      <c r="T653">
        <v>10</v>
      </c>
      <c r="U653">
        <v>10</v>
      </c>
      <c r="V653">
        <v>20</v>
      </c>
      <c r="W653">
        <v>50</v>
      </c>
      <c r="X653">
        <v>40</v>
      </c>
      <c r="Y653">
        <v>70</v>
      </c>
      <c r="Z653">
        <v>140</v>
      </c>
      <c r="AA653">
        <v>110</v>
      </c>
      <c r="AB653">
        <v>70</v>
      </c>
      <c r="AC653">
        <v>50</v>
      </c>
      <c r="AD653">
        <v>90</v>
      </c>
      <c r="AE653">
        <v>30</v>
      </c>
      <c r="AF653">
        <v>20</v>
      </c>
      <c r="AG653">
        <v>10</v>
      </c>
      <c r="AH653">
        <v>20</v>
      </c>
      <c r="AI653">
        <v>40</v>
      </c>
      <c r="AJ653">
        <v>40</v>
      </c>
      <c r="AK653">
        <v>40</v>
      </c>
      <c r="AL653">
        <v>50</v>
      </c>
      <c r="AM653">
        <v>140</v>
      </c>
      <c r="AN653">
        <v>260</v>
      </c>
      <c r="AO653">
        <v>170</v>
      </c>
      <c r="AP653">
        <v>10</v>
      </c>
      <c r="AQ653">
        <v>10</v>
      </c>
      <c r="AR653">
        <v>10</v>
      </c>
      <c r="AS653">
        <v>10</v>
      </c>
      <c r="AT653">
        <v>50</v>
      </c>
      <c r="AU653">
        <v>20</v>
      </c>
      <c r="AV653">
        <v>20</v>
      </c>
      <c r="AW653">
        <v>50</v>
      </c>
      <c r="AX653">
        <v>70</v>
      </c>
      <c r="AY653">
        <v>90</v>
      </c>
      <c r="AZ653">
        <v>140</v>
      </c>
      <c r="BA653">
        <v>140</v>
      </c>
      <c r="BB653">
        <v>70</v>
      </c>
      <c r="BC653">
        <v>40</v>
      </c>
      <c r="BD653">
        <v>10</v>
      </c>
      <c r="BE653">
        <v>20</v>
      </c>
      <c r="BF653">
        <v>20</v>
      </c>
      <c r="BG653">
        <v>30</v>
      </c>
      <c r="BH653">
        <v>50</v>
      </c>
      <c r="BI653" s="9">
        <f>AVERAGE(keyword_stats[[#This Row],[Searches: Apr 2015]:[Searches: Mar 2016]])</f>
        <v>62.5</v>
      </c>
      <c r="BJ653" s="9">
        <f>AVERAGE(keyword_stats[[#This Row],[Searches: Apr 2016]:[Searches: Mar 2017]])</f>
        <v>57.5</v>
      </c>
      <c r="BK653" s="9">
        <f>AVERAGE(keyword_stats[[#This Row],[Searches: Apr 2017]:[Searches: Mar 2018]])</f>
        <v>65.833333333333329</v>
      </c>
      <c r="BL653" s="9">
        <f>AVERAGE(keyword_stats[[#This Row],[Searches: Apr 2018]:[Searches: Mar 2019]])</f>
        <v>60.833333333333336</v>
      </c>
      <c r="BM653" s="9">
        <f>SUM(keyword_stats[[#This Row],[Searches: Apr 2018]:[Searches: Mar 2019]])</f>
        <v>730</v>
      </c>
      <c r="BN653" s="9">
        <f>keyword_stats[[#This Row],[R1]]-keyword_stats[[#This Row],[R4]]</f>
        <v>-1.6666666666666643</v>
      </c>
      <c r="BO653" s="9" t="str">
        <f>INDEX('keyword-forecasts'!G:K,MATCH(keyword_stats[[#This Row],[Keyword]],'keyword-forecasts'!K:K,0),1)</f>
        <v>Stroje Kąpielowe</v>
      </c>
    </row>
    <row r="654" spans="1:67" x14ac:dyDescent="0.25">
      <c r="A654" t="s">
        <v>764</v>
      </c>
      <c r="B654" t="s">
        <v>15</v>
      </c>
      <c r="D654" s="8">
        <v>10</v>
      </c>
      <c r="E654" t="s">
        <v>18</v>
      </c>
      <c r="F654">
        <v>26</v>
      </c>
      <c r="M654">
        <v>10</v>
      </c>
      <c r="N654">
        <v>10</v>
      </c>
      <c r="O654">
        <v>10</v>
      </c>
      <c r="P654">
        <v>10</v>
      </c>
      <c r="Q654">
        <v>10</v>
      </c>
      <c r="R654">
        <v>10</v>
      </c>
      <c r="S654">
        <v>10</v>
      </c>
      <c r="T654">
        <v>10</v>
      </c>
      <c r="U654">
        <v>10</v>
      </c>
      <c r="V654">
        <v>10</v>
      </c>
      <c r="W654">
        <v>0</v>
      </c>
      <c r="X654">
        <v>10</v>
      </c>
      <c r="Y654">
        <v>10</v>
      </c>
      <c r="Z654">
        <v>10</v>
      </c>
      <c r="AA654">
        <v>10</v>
      </c>
      <c r="AB654">
        <v>10</v>
      </c>
      <c r="AC654">
        <v>10</v>
      </c>
      <c r="AD654">
        <v>10</v>
      </c>
      <c r="AE654">
        <v>10</v>
      </c>
      <c r="AF654">
        <v>10</v>
      </c>
      <c r="AG654">
        <v>10</v>
      </c>
      <c r="AH654">
        <v>10</v>
      </c>
      <c r="AI654">
        <v>10</v>
      </c>
      <c r="AJ654">
        <v>20</v>
      </c>
      <c r="AK654">
        <v>20</v>
      </c>
      <c r="AL654">
        <v>20</v>
      </c>
      <c r="AM654">
        <v>30</v>
      </c>
      <c r="AN654">
        <v>30</v>
      </c>
      <c r="AO654">
        <v>10</v>
      </c>
      <c r="AP654">
        <v>10</v>
      </c>
      <c r="AQ654">
        <v>10</v>
      </c>
      <c r="AR654">
        <v>10</v>
      </c>
      <c r="AS654">
        <v>10</v>
      </c>
      <c r="AT654">
        <v>20</v>
      </c>
      <c r="AU654">
        <v>10</v>
      </c>
      <c r="AV654">
        <v>10</v>
      </c>
      <c r="AW654">
        <v>10</v>
      </c>
      <c r="AX654">
        <v>10</v>
      </c>
      <c r="AY654">
        <v>20</v>
      </c>
      <c r="AZ654">
        <v>20</v>
      </c>
      <c r="BA654">
        <v>10</v>
      </c>
      <c r="BB654">
        <v>10</v>
      </c>
      <c r="BC654">
        <v>10</v>
      </c>
      <c r="BD654">
        <v>10</v>
      </c>
      <c r="BE654">
        <v>10</v>
      </c>
      <c r="BF654">
        <v>10</v>
      </c>
      <c r="BG654">
        <v>10</v>
      </c>
      <c r="BH654">
        <v>10</v>
      </c>
      <c r="BI654" s="9">
        <f>AVERAGE(keyword_stats[[#This Row],[Searches: Apr 2015]:[Searches: Mar 2016]])</f>
        <v>9.1666666666666661</v>
      </c>
      <c r="BJ654" s="9">
        <f>AVERAGE(keyword_stats[[#This Row],[Searches: Apr 2016]:[Searches: Mar 2017]])</f>
        <v>10.833333333333334</v>
      </c>
      <c r="BK654" s="9">
        <f>AVERAGE(keyword_stats[[#This Row],[Searches: Apr 2017]:[Searches: Mar 2018]])</f>
        <v>15.833333333333334</v>
      </c>
      <c r="BL654" s="9">
        <f>AVERAGE(keyword_stats[[#This Row],[Searches: Apr 2018]:[Searches: Mar 2019]])</f>
        <v>11.666666666666666</v>
      </c>
      <c r="BM654" s="9">
        <f>SUM(keyword_stats[[#This Row],[Searches: Apr 2018]:[Searches: Mar 2019]])</f>
        <v>140</v>
      </c>
      <c r="BN654" s="9">
        <f>keyword_stats[[#This Row],[R1]]-keyword_stats[[#This Row],[R4]]</f>
        <v>2.5</v>
      </c>
      <c r="BO654" s="9" t="str">
        <f>INDEX('keyword-forecasts'!G:K,MATCH(keyword_stats[[#This Row],[Keyword]],'keyword-forecasts'!K:K,0),1)</f>
        <v>Strojów Kąpielowych</v>
      </c>
    </row>
    <row r="655" spans="1:67" x14ac:dyDescent="0.25">
      <c r="A655" t="s">
        <v>765</v>
      </c>
      <c r="B655" t="s">
        <v>15</v>
      </c>
      <c r="D655" s="8">
        <v>10</v>
      </c>
      <c r="E655" t="s">
        <v>17</v>
      </c>
      <c r="F655">
        <v>100</v>
      </c>
      <c r="G655">
        <v>0.31</v>
      </c>
      <c r="H655">
        <v>0.96</v>
      </c>
      <c r="M655">
        <v>70</v>
      </c>
      <c r="N655">
        <v>70</v>
      </c>
      <c r="O655">
        <v>110</v>
      </c>
      <c r="P655">
        <v>50</v>
      </c>
      <c r="Q655">
        <v>40</v>
      </c>
      <c r="R655">
        <v>10</v>
      </c>
      <c r="S655">
        <v>10</v>
      </c>
      <c r="T655">
        <v>10</v>
      </c>
      <c r="U655">
        <v>10</v>
      </c>
      <c r="V655">
        <v>10</v>
      </c>
      <c r="W655">
        <v>10</v>
      </c>
      <c r="X655">
        <v>20</v>
      </c>
      <c r="Y655">
        <v>20</v>
      </c>
      <c r="Z655">
        <v>20</v>
      </c>
      <c r="AA655">
        <v>70</v>
      </c>
      <c r="AB655">
        <v>40</v>
      </c>
      <c r="AC655">
        <v>10</v>
      </c>
      <c r="AD655">
        <v>10</v>
      </c>
      <c r="AE655">
        <v>0</v>
      </c>
      <c r="AF655">
        <v>0</v>
      </c>
      <c r="AG655">
        <v>10</v>
      </c>
      <c r="AH655">
        <v>10</v>
      </c>
      <c r="AI655">
        <v>10</v>
      </c>
      <c r="AJ655">
        <v>10</v>
      </c>
      <c r="AK655">
        <v>10</v>
      </c>
      <c r="AL655">
        <v>10</v>
      </c>
      <c r="AM655">
        <v>70</v>
      </c>
      <c r="AN655">
        <v>20</v>
      </c>
      <c r="AO655">
        <v>10</v>
      </c>
      <c r="AP655">
        <v>10</v>
      </c>
      <c r="AQ655">
        <v>10</v>
      </c>
      <c r="AR655">
        <v>10</v>
      </c>
      <c r="AS655">
        <v>10</v>
      </c>
      <c r="AT655">
        <v>10</v>
      </c>
      <c r="AU655">
        <v>10</v>
      </c>
      <c r="AV655">
        <v>10</v>
      </c>
      <c r="AW655">
        <v>10</v>
      </c>
      <c r="AX655">
        <v>20</v>
      </c>
      <c r="AY655">
        <v>20</v>
      </c>
      <c r="AZ655">
        <v>20</v>
      </c>
      <c r="BA655">
        <v>10</v>
      </c>
      <c r="BB655">
        <v>0</v>
      </c>
      <c r="BC655">
        <v>0</v>
      </c>
      <c r="BD655">
        <v>10</v>
      </c>
      <c r="BE655">
        <v>10</v>
      </c>
      <c r="BF655">
        <v>10</v>
      </c>
      <c r="BG655">
        <v>10</v>
      </c>
      <c r="BH655">
        <v>20</v>
      </c>
      <c r="BI655" s="9">
        <f>AVERAGE(keyword_stats[[#This Row],[Searches: Apr 2015]:[Searches: Mar 2016]])</f>
        <v>35</v>
      </c>
      <c r="BJ655" s="9">
        <f>AVERAGE(keyword_stats[[#This Row],[Searches: Apr 2016]:[Searches: Mar 2017]])</f>
        <v>17.5</v>
      </c>
      <c r="BK655" s="9">
        <f>AVERAGE(keyword_stats[[#This Row],[Searches: Apr 2017]:[Searches: Mar 2018]])</f>
        <v>15.833333333333334</v>
      </c>
      <c r="BL655" s="9">
        <f>AVERAGE(keyword_stats[[#This Row],[Searches: Apr 2018]:[Searches: Mar 2019]])</f>
        <v>11.666666666666666</v>
      </c>
      <c r="BM655" s="9">
        <f>SUM(keyword_stats[[#This Row],[Searches: Apr 2018]:[Searches: Mar 2019]])</f>
        <v>140</v>
      </c>
      <c r="BN655" s="9">
        <f>keyword_stats[[#This Row],[R1]]-keyword_stats[[#This Row],[R4]]</f>
        <v>-23.333333333333336</v>
      </c>
      <c r="BO655" s="9" t="str">
        <f>INDEX('keyword-forecasts'!G:K,MATCH(keyword_stats[[#This Row],[Keyword]],'keyword-forecasts'!K:K,0),1)</f>
        <v>Kostiumy Kąpielowe</v>
      </c>
    </row>
    <row r="656" spans="1:67" x14ac:dyDescent="0.25">
      <c r="A656" t="s">
        <v>766</v>
      </c>
      <c r="B656" t="s">
        <v>15</v>
      </c>
      <c r="D656" s="8">
        <v>70</v>
      </c>
      <c r="E656" t="s">
        <v>17</v>
      </c>
      <c r="F656">
        <v>99</v>
      </c>
      <c r="G656">
        <v>0.3</v>
      </c>
      <c r="H656">
        <v>0.87</v>
      </c>
      <c r="M656">
        <v>390</v>
      </c>
      <c r="N656">
        <v>480</v>
      </c>
      <c r="O656">
        <v>880</v>
      </c>
      <c r="P656">
        <v>880</v>
      </c>
      <c r="Q656">
        <v>260</v>
      </c>
      <c r="R656">
        <v>20</v>
      </c>
      <c r="S656">
        <v>30</v>
      </c>
      <c r="T656">
        <v>20</v>
      </c>
      <c r="U656">
        <v>30</v>
      </c>
      <c r="V656">
        <v>90</v>
      </c>
      <c r="W656">
        <v>110</v>
      </c>
      <c r="X656">
        <v>140</v>
      </c>
      <c r="Y656">
        <v>170</v>
      </c>
      <c r="Z656">
        <v>210</v>
      </c>
      <c r="AA656">
        <v>390</v>
      </c>
      <c r="AB656">
        <v>390</v>
      </c>
      <c r="AC656">
        <v>90</v>
      </c>
      <c r="AD656">
        <v>40</v>
      </c>
      <c r="AE656">
        <v>40</v>
      </c>
      <c r="AF656">
        <v>40</v>
      </c>
      <c r="AG656">
        <v>40</v>
      </c>
      <c r="AH656">
        <v>70</v>
      </c>
      <c r="AI656">
        <v>70</v>
      </c>
      <c r="AJ656">
        <v>90</v>
      </c>
      <c r="AK656">
        <v>90</v>
      </c>
      <c r="AL656">
        <v>140</v>
      </c>
      <c r="AM656">
        <v>210</v>
      </c>
      <c r="AN656">
        <v>170</v>
      </c>
      <c r="AO656">
        <v>90</v>
      </c>
      <c r="AP656">
        <v>10</v>
      </c>
      <c r="AQ656">
        <v>10</v>
      </c>
      <c r="AR656">
        <v>20</v>
      </c>
      <c r="AS656">
        <v>10</v>
      </c>
      <c r="AT656">
        <v>30</v>
      </c>
      <c r="AU656">
        <v>20</v>
      </c>
      <c r="AV656">
        <v>50</v>
      </c>
      <c r="AW656">
        <v>40</v>
      </c>
      <c r="AX656">
        <v>90</v>
      </c>
      <c r="AY656">
        <v>170</v>
      </c>
      <c r="AZ656">
        <v>140</v>
      </c>
      <c r="BA656">
        <v>90</v>
      </c>
      <c r="BB656">
        <v>30</v>
      </c>
      <c r="BC656">
        <v>30</v>
      </c>
      <c r="BD656">
        <v>30</v>
      </c>
      <c r="BE656">
        <v>40</v>
      </c>
      <c r="BF656">
        <v>50</v>
      </c>
      <c r="BG656">
        <v>50</v>
      </c>
      <c r="BH656">
        <v>140</v>
      </c>
      <c r="BI656" s="9">
        <f>AVERAGE(keyword_stats[[#This Row],[Searches: Apr 2015]:[Searches: Mar 2016]])</f>
        <v>277.5</v>
      </c>
      <c r="BJ656" s="9">
        <f>AVERAGE(keyword_stats[[#This Row],[Searches: Apr 2016]:[Searches: Mar 2017]])</f>
        <v>136.66666666666666</v>
      </c>
      <c r="BK656" s="9">
        <f>AVERAGE(keyword_stats[[#This Row],[Searches: Apr 2017]:[Searches: Mar 2018]])</f>
        <v>70.833333333333329</v>
      </c>
      <c r="BL656" s="9">
        <f>AVERAGE(keyword_stats[[#This Row],[Searches: Apr 2018]:[Searches: Mar 2019]])</f>
        <v>75</v>
      </c>
      <c r="BM656" s="9">
        <f>SUM(keyword_stats[[#This Row],[Searches: Apr 2018]:[Searches: Mar 2019]])</f>
        <v>900</v>
      </c>
      <c r="BN656" s="9">
        <f>keyword_stats[[#This Row],[R1]]-keyword_stats[[#This Row],[R4]]</f>
        <v>-202.5</v>
      </c>
      <c r="BO656" s="9" t="str">
        <f>INDEX('keyword-forecasts'!G:K,MATCH(keyword_stats[[#This Row],[Keyword]],'keyword-forecasts'!K:K,0),1)</f>
        <v>Stroje Kąpielowe</v>
      </c>
    </row>
    <row r="657" spans="1:67" x14ac:dyDescent="0.25">
      <c r="A657" t="s">
        <v>767</v>
      </c>
      <c r="B657" t="s">
        <v>15</v>
      </c>
      <c r="D657" s="8">
        <v>10</v>
      </c>
      <c r="M657">
        <v>10</v>
      </c>
      <c r="N657">
        <v>20</v>
      </c>
      <c r="O657">
        <v>40</v>
      </c>
      <c r="P657">
        <v>20</v>
      </c>
      <c r="Q657">
        <v>20</v>
      </c>
      <c r="R657">
        <v>10</v>
      </c>
      <c r="S657">
        <v>10</v>
      </c>
      <c r="T657">
        <v>0</v>
      </c>
      <c r="U657">
        <v>10</v>
      </c>
      <c r="V657">
        <v>10</v>
      </c>
      <c r="W657">
        <v>10</v>
      </c>
      <c r="X657">
        <v>10</v>
      </c>
      <c r="Y657">
        <v>10</v>
      </c>
      <c r="Z657">
        <v>10</v>
      </c>
      <c r="AA657">
        <v>30</v>
      </c>
      <c r="AB657">
        <v>30</v>
      </c>
      <c r="AC657">
        <v>10</v>
      </c>
      <c r="AD657">
        <v>0</v>
      </c>
      <c r="AE657">
        <v>10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10</v>
      </c>
      <c r="AL657">
        <v>10</v>
      </c>
      <c r="AM657">
        <v>10</v>
      </c>
      <c r="AN657">
        <v>10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10</v>
      </c>
      <c r="AU657">
        <v>10</v>
      </c>
      <c r="AV657">
        <v>0</v>
      </c>
      <c r="AW657">
        <v>10</v>
      </c>
      <c r="AX657">
        <v>10</v>
      </c>
      <c r="AY657">
        <v>10</v>
      </c>
      <c r="AZ657">
        <v>10</v>
      </c>
      <c r="BA657">
        <v>10</v>
      </c>
      <c r="BB657">
        <v>0</v>
      </c>
      <c r="BC657">
        <v>0</v>
      </c>
      <c r="BD657">
        <v>0</v>
      </c>
      <c r="BE657">
        <v>0</v>
      </c>
      <c r="BF657">
        <v>10</v>
      </c>
      <c r="BG657">
        <v>0</v>
      </c>
      <c r="BH657">
        <v>0</v>
      </c>
      <c r="BI657" s="9">
        <f>AVERAGE(keyword_stats[[#This Row],[Searches: Apr 2015]:[Searches: Mar 2016]])</f>
        <v>14.166666666666666</v>
      </c>
      <c r="BJ657" s="9">
        <f>AVERAGE(keyword_stats[[#This Row],[Searches: Apr 2016]:[Searches: Mar 2017]])</f>
        <v>8.3333333333333339</v>
      </c>
      <c r="BK657" s="9">
        <f>AVERAGE(keyword_stats[[#This Row],[Searches: Apr 2017]:[Searches: Mar 2018]])</f>
        <v>5</v>
      </c>
      <c r="BL657" s="9">
        <f>AVERAGE(keyword_stats[[#This Row],[Searches: Apr 2018]:[Searches: Mar 2019]])</f>
        <v>5</v>
      </c>
      <c r="BM657" s="9">
        <f>SUM(keyword_stats[[#This Row],[Searches: Apr 2018]:[Searches: Mar 2019]])</f>
        <v>60</v>
      </c>
      <c r="BN657" s="9">
        <f>keyword_stats[[#This Row],[R1]]-keyword_stats[[#This Row],[R4]]</f>
        <v>-9.1666666666666661</v>
      </c>
      <c r="BO657" s="9" t="str">
        <f>INDEX('keyword-forecasts'!G:K,MATCH(keyword_stats[[#This Row],[Keyword]],'keyword-forecasts'!K:K,0),1)</f>
        <v>Kąpielowe Sklep</v>
      </c>
    </row>
    <row r="658" spans="1:67" x14ac:dyDescent="0.25">
      <c r="A658" t="s">
        <v>768</v>
      </c>
      <c r="B658" t="s">
        <v>15</v>
      </c>
      <c r="D658" s="8">
        <v>10</v>
      </c>
      <c r="M658">
        <v>40</v>
      </c>
      <c r="N658">
        <v>40</v>
      </c>
      <c r="O658">
        <v>70</v>
      </c>
      <c r="P658">
        <v>70</v>
      </c>
      <c r="Q658">
        <v>20</v>
      </c>
      <c r="R658">
        <v>10</v>
      </c>
      <c r="S658">
        <v>0</v>
      </c>
      <c r="T658">
        <v>10</v>
      </c>
      <c r="U658">
        <v>10</v>
      </c>
      <c r="V658">
        <v>10</v>
      </c>
      <c r="W658">
        <v>10</v>
      </c>
      <c r="X658">
        <v>10</v>
      </c>
      <c r="Y658">
        <v>10</v>
      </c>
      <c r="Z658">
        <v>10</v>
      </c>
      <c r="AA658">
        <v>20</v>
      </c>
      <c r="AB658">
        <v>10</v>
      </c>
      <c r="AC658">
        <v>10</v>
      </c>
      <c r="AD658">
        <v>0</v>
      </c>
      <c r="AE658">
        <v>10</v>
      </c>
      <c r="AF658">
        <v>0</v>
      </c>
      <c r="AG658">
        <v>0</v>
      </c>
      <c r="AH658">
        <v>10</v>
      </c>
      <c r="AI658">
        <v>10</v>
      </c>
      <c r="AJ658">
        <v>10</v>
      </c>
      <c r="AK658">
        <v>10</v>
      </c>
      <c r="AL658">
        <v>10</v>
      </c>
      <c r="AM658">
        <v>10</v>
      </c>
      <c r="AN658">
        <v>10</v>
      </c>
      <c r="AO658">
        <v>10</v>
      </c>
      <c r="AP658">
        <v>0</v>
      </c>
      <c r="AQ658">
        <v>0</v>
      </c>
      <c r="AR658">
        <v>10</v>
      </c>
      <c r="AS658">
        <v>10</v>
      </c>
      <c r="AT658">
        <v>10</v>
      </c>
      <c r="AU658">
        <v>10</v>
      </c>
      <c r="AV658">
        <v>10</v>
      </c>
      <c r="AW658">
        <v>0</v>
      </c>
      <c r="AX658">
        <v>10</v>
      </c>
      <c r="AY658">
        <v>10</v>
      </c>
      <c r="AZ658">
        <v>10</v>
      </c>
      <c r="BA658">
        <v>10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 s="9">
        <f>AVERAGE(keyword_stats[[#This Row],[Searches: Apr 2015]:[Searches: Mar 2016]])</f>
        <v>25</v>
      </c>
      <c r="BJ658" s="9">
        <f>AVERAGE(keyword_stats[[#This Row],[Searches: Apr 2016]:[Searches: Mar 2017]])</f>
        <v>8.3333333333333339</v>
      </c>
      <c r="BK658" s="9">
        <f>AVERAGE(keyword_stats[[#This Row],[Searches: Apr 2017]:[Searches: Mar 2018]])</f>
        <v>8.3333333333333339</v>
      </c>
      <c r="BL658" s="9">
        <f>AVERAGE(keyword_stats[[#This Row],[Searches: Apr 2018]:[Searches: Mar 2019]])</f>
        <v>3.3333333333333335</v>
      </c>
      <c r="BM658" s="9">
        <f>SUM(keyword_stats[[#This Row],[Searches: Apr 2018]:[Searches: Mar 2019]])</f>
        <v>40</v>
      </c>
      <c r="BN658" s="9">
        <f>keyword_stats[[#This Row],[R1]]-keyword_stats[[#This Row],[R4]]</f>
        <v>-21.666666666666668</v>
      </c>
      <c r="BO658" s="9" t="str">
        <f>INDEX('keyword-forecasts'!G:K,MATCH(keyword_stats[[#This Row],[Keyword]],'keyword-forecasts'!K:K,0),1)</f>
        <v>Kupić Strój</v>
      </c>
    </row>
    <row r="659" spans="1:67" x14ac:dyDescent="0.25">
      <c r="A659" t="s">
        <v>769</v>
      </c>
      <c r="B659" t="s">
        <v>15</v>
      </c>
      <c r="D659" s="8">
        <v>50</v>
      </c>
      <c r="E659" t="s">
        <v>17</v>
      </c>
      <c r="F659">
        <v>99</v>
      </c>
      <c r="G659">
        <v>0.25</v>
      </c>
      <c r="H659">
        <v>1.1100000000000001</v>
      </c>
      <c r="M659">
        <v>50</v>
      </c>
      <c r="N659">
        <v>40</v>
      </c>
      <c r="O659">
        <v>90</v>
      </c>
      <c r="P659">
        <v>110</v>
      </c>
      <c r="Q659">
        <v>70</v>
      </c>
      <c r="R659">
        <v>10</v>
      </c>
      <c r="S659">
        <v>10</v>
      </c>
      <c r="T659">
        <v>10</v>
      </c>
      <c r="U659">
        <v>10</v>
      </c>
      <c r="V659">
        <v>20</v>
      </c>
      <c r="W659">
        <v>30</v>
      </c>
      <c r="X659">
        <v>20</v>
      </c>
      <c r="Y659">
        <v>40</v>
      </c>
      <c r="Z659">
        <v>50</v>
      </c>
      <c r="AA659">
        <v>90</v>
      </c>
      <c r="AB659">
        <v>70</v>
      </c>
      <c r="AC659">
        <v>40</v>
      </c>
      <c r="AD659">
        <v>30</v>
      </c>
      <c r="AE659">
        <v>20</v>
      </c>
      <c r="AF659">
        <v>10</v>
      </c>
      <c r="AG659">
        <v>10</v>
      </c>
      <c r="AH659">
        <v>20</v>
      </c>
      <c r="AI659">
        <v>20</v>
      </c>
      <c r="AJ659">
        <v>40</v>
      </c>
      <c r="AK659">
        <v>40</v>
      </c>
      <c r="AL659">
        <v>70</v>
      </c>
      <c r="AM659">
        <v>90</v>
      </c>
      <c r="AN659">
        <v>110</v>
      </c>
      <c r="AO659">
        <v>50</v>
      </c>
      <c r="AP659">
        <v>10</v>
      </c>
      <c r="AQ659">
        <v>10</v>
      </c>
      <c r="AR659">
        <v>10</v>
      </c>
      <c r="AS659">
        <v>20</v>
      </c>
      <c r="AT659">
        <v>40</v>
      </c>
      <c r="AU659">
        <v>10</v>
      </c>
      <c r="AV659">
        <v>30</v>
      </c>
      <c r="AW659">
        <v>50</v>
      </c>
      <c r="AX659">
        <v>70</v>
      </c>
      <c r="AY659">
        <v>110</v>
      </c>
      <c r="AZ659">
        <v>140</v>
      </c>
      <c r="BA659">
        <v>90</v>
      </c>
      <c r="BB659">
        <v>20</v>
      </c>
      <c r="BC659">
        <v>20</v>
      </c>
      <c r="BD659">
        <v>10</v>
      </c>
      <c r="BE659">
        <v>10</v>
      </c>
      <c r="BF659">
        <v>50</v>
      </c>
      <c r="BG659">
        <v>40</v>
      </c>
      <c r="BH659">
        <v>70</v>
      </c>
      <c r="BI659" s="9">
        <f>AVERAGE(keyword_stats[[#This Row],[Searches: Apr 2015]:[Searches: Mar 2016]])</f>
        <v>39.166666666666664</v>
      </c>
      <c r="BJ659" s="9">
        <f>AVERAGE(keyword_stats[[#This Row],[Searches: Apr 2016]:[Searches: Mar 2017]])</f>
        <v>36.666666666666664</v>
      </c>
      <c r="BK659" s="9">
        <f>AVERAGE(keyword_stats[[#This Row],[Searches: Apr 2017]:[Searches: Mar 2018]])</f>
        <v>40.833333333333336</v>
      </c>
      <c r="BL659" s="9">
        <f>AVERAGE(keyword_stats[[#This Row],[Searches: Apr 2018]:[Searches: Mar 2019]])</f>
        <v>56.666666666666664</v>
      </c>
      <c r="BM659" s="9">
        <f>SUM(keyword_stats[[#This Row],[Searches: Apr 2018]:[Searches: Mar 2019]])</f>
        <v>680</v>
      </c>
      <c r="BN659" s="9">
        <f>keyword_stats[[#This Row],[R1]]-keyword_stats[[#This Row],[R4]]</f>
        <v>17.5</v>
      </c>
      <c r="BO659" s="9" t="str">
        <f>INDEX('keyword-forecasts'!G:K,MATCH(keyword_stats[[#This Row],[Keyword]],'keyword-forecasts'!K:K,0),1)</f>
        <v>Strój Kąpielowy</v>
      </c>
    </row>
    <row r="660" spans="1:67" x14ac:dyDescent="0.25">
      <c r="A660" t="s">
        <v>770</v>
      </c>
      <c r="B660" t="s">
        <v>15</v>
      </c>
      <c r="D660" s="8">
        <v>10</v>
      </c>
      <c r="E660" t="s">
        <v>17</v>
      </c>
      <c r="F660">
        <v>100</v>
      </c>
      <c r="G660">
        <v>0.44</v>
      </c>
      <c r="H660">
        <v>1.35</v>
      </c>
      <c r="M660">
        <v>10</v>
      </c>
      <c r="N660">
        <v>10</v>
      </c>
      <c r="O660">
        <v>10</v>
      </c>
      <c r="P660">
        <v>10</v>
      </c>
      <c r="Q660">
        <v>20</v>
      </c>
      <c r="R660">
        <v>10</v>
      </c>
      <c r="S660">
        <v>0</v>
      </c>
      <c r="T660">
        <v>10</v>
      </c>
      <c r="U660">
        <v>0</v>
      </c>
      <c r="V660">
        <v>10</v>
      </c>
      <c r="W660">
        <v>10</v>
      </c>
      <c r="X660">
        <v>10</v>
      </c>
      <c r="Y660">
        <v>10</v>
      </c>
      <c r="Z660">
        <v>10</v>
      </c>
      <c r="AA660">
        <v>30</v>
      </c>
      <c r="AB660">
        <v>20</v>
      </c>
      <c r="AC660">
        <v>10</v>
      </c>
      <c r="AD660">
        <v>10</v>
      </c>
      <c r="AE660">
        <v>10</v>
      </c>
      <c r="AF660">
        <v>10</v>
      </c>
      <c r="AG660">
        <v>10</v>
      </c>
      <c r="AH660">
        <v>0</v>
      </c>
      <c r="AI660">
        <v>10</v>
      </c>
      <c r="AJ660">
        <v>10</v>
      </c>
      <c r="AK660">
        <v>10</v>
      </c>
      <c r="AL660">
        <v>30</v>
      </c>
      <c r="AM660">
        <v>30</v>
      </c>
      <c r="AN660">
        <v>30</v>
      </c>
      <c r="AO660">
        <v>10</v>
      </c>
      <c r="AP660">
        <v>10</v>
      </c>
      <c r="AQ660">
        <v>10</v>
      </c>
      <c r="AR660">
        <v>10</v>
      </c>
      <c r="AS660">
        <v>0</v>
      </c>
      <c r="AT660">
        <v>10</v>
      </c>
      <c r="AU660">
        <v>10</v>
      </c>
      <c r="AV660">
        <v>10</v>
      </c>
      <c r="AW660">
        <v>10</v>
      </c>
      <c r="AX660">
        <v>20</v>
      </c>
      <c r="AY660">
        <v>20</v>
      </c>
      <c r="AZ660">
        <v>20</v>
      </c>
      <c r="BA660">
        <v>10</v>
      </c>
      <c r="BB660">
        <v>0</v>
      </c>
      <c r="BC660">
        <v>0</v>
      </c>
      <c r="BD660">
        <v>10</v>
      </c>
      <c r="BE660">
        <v>0</v>
      </c>
      <c r="BF660">
        <v>10</v>
      </c>
      <c r="BG660">
        <v>10</v>
      </c>
      <c r="BH660">
        <v>10</v>
      </c>
      <c r="BI660" s="9">
        <f>AVERAGE(keyword_stats[[#This Row],[Searches: Apr 2015]:[Searches: Mar 2016]])</f>
        <v>9.1666666666666661</v>
      </c>
      <c r="BJ660" s="9">
        <f>AVERAGE(keyword_stats[[#This Row],[Searches: Apr 2016]:[Searches: Mar 2017]])</f>
        <v>11.666666666666666</v>
      </c>
      <c r="BK660" s="9">
        <f>AVERAGE(keyword_stats[[#This Row],[Searches: Apr 2017]:[Searches: Mar 2018]])</f>
        <v>14.166666666666666</v>
      </c>
      <c r="BL660" s="9">
        <f>AVERAGE(keyword_stats[[#This Row],[Searches: Apr 2018]:[Searches: Mar 2019]])</f>
        <v>10</v>
      </c>
      <c r="BM660" s="9">
        <f>SUM(keyword_stats[[#This Row],[Searches: Apr 2018]:[Searches: Mar 2019]])</f>
        <v>120</v>
      </c>
      <c r="BN660" s="9">
        <f>keyword_stats[[#This Row],[R1]]-keyword_stats[[#This Row],[R4]]</f>
        <v>0.83333333333333393</v>
      </c>
      <c r="BO660" s="9" t="str">
        <f>INDEX('keyword-forecasts'!G:K,MATCH(keyword_stats[[#This Row],[Keyword]],'keyword-forecasts'!K:K,0),1)</f>
        <v>Stroje Kąpielowe</v>
      </c>
    </row>
    <row r="661" spans="1:67" x14ac:dyDescent="0.25">
      <c r="A661" t="s">
        <v>771</v>
      </c>
      <c r="B661" t="s">
        <v>15</v>
      </c>
      <c r="D661" s="8">
        <v>90</v>
      </c>
      <c r="E661" t="s">
        <v>17</v>
      </c>
      <c r="F661">
        <v>80</v>
      </c>
      <c r="G661">
        <v>0.31</v>
      </c>
      <c r="H661">
        <v>1.17</v>
      </c>
      <c r="M661">
        <v>70</v>
      </c>
      <c r="N661">
        <v>480</v>
      </c>
      <c r="O661">
        <v>880</v>
      </c>
      <c r="P661">
        <v>590</v>
      </c>
      <c r="Q661">
        <v>170</v>
      </c>
      <c r="R661">
        <v>50</v>
      </c>
      <c r="S661">
        <v>20</v>
      </c>
      <c r="T661">
        <v>10</v>
      </c>
      <c r="U661">
        <v>10</v>
      </c>
      <c r="V661">
        <v>20</v>
      </c>
      <c r="W661">
        <v>50</v>
      </c>
      <c r="X661">
        <v>140</v>
      </c>
      <c r="Y661">
        <v>170</v>
      </c>
      <c r="Z661">
        <v>90</v>
      </c>
      <c r="AA661">
        <v>320</v>
      </c>
      <c r="AB661">
        <v>390</v>
      </c>
      <c r="AC661">
        <v>70</v>
      </c>
      <c r="AD661">
        <v>20</v>
      </c>
      <c r="AE661">
        <v>10</v>
      </c>
      <c r="AF661">
        <v>10</v>
      </c>
      <c r="AG661">
        <v>10</v>
      </c>
      <c r="AH661">
        <v>90</v>
      </c>
      <c r="AI661">
        <v>50</v>
      </c>
      <c r="AJ661">
        <v>140</v>
      </c>
      <c r="AK661">
        <v>170</v>
      </c>
      <c r="AL661">
        <v>320</v>
      </c>
      <c r="AM661">
        <v>320</v>
      </c>
      <c r="AN661">
        <v>170</v>
      </c>
      <c r="AO661">
        <v>70</v>
      </c>
      <c r="AP661">
        <v>20</v>
      </c>
      <c r="AQ661">
        <v>20</v>
      </c>
      <c r="AR661">
        <v>20</v>
      </c>
      <c r="AS661">
        <v>30</v>
      </c>
      <c r="AT661">
        <v>50</v>
      </c>
      <c r="AU661">
        <v>70</v>
      </c>
      <c r="AV661">
        <v>90</v>
      </c>
      <c r="AW661">
        <v>140</v>
      </c>
      <c r="AX661">
        <v>260</v>
      </c>
      <c r="AY661">
        <v>170</v>
      </c>
      <c r="AZ661">
        <v>110</v>
      </c>
      <c r="BA661">
        <v>170</v>
      </c>
      <c r="BB661">
        <v>40</v>
      </c>
      <c r="BC661">
        <v>30</v>
      </c>
      <c r="BD661">
        <v>20</v>
      </c>
      <c r="BE661">
        <v>20</v>
      </c>
      <c r="BF661">
        <v>40</v>
      </c>
      <c r="BG661">
        <v>30</v>
      </c>
      <c r="BH661">
        <v>70</v>
      </c>
      <c r="BI661" s="9">
        <f>AVERAGE(keyword_stats[[#This Row],[Searches: Apr 2015]:[Searches: Mar 2016]])</f>
        <v>207.5</v>
      </c>
      <c r="BJ661" s="9">
        <f>AVERAGE(keyword_stats[[#This Row],[Searches: Apr 2016]:[Searches: Mar 2017]])</f>
        <v>114.16666666666667</v>
      </c>
      <c r="BK661" s="9">
        <f>AVERAGE(keyword_stats[[#This Row],[Searches: Apr 2017]:[Searches: Mar 2018]])</f>
        <v>112.5</v>
      </c>
      <c r="BL661" s="9">
        <f>AVERAGE(keyword_stats[[#This Row],[Searches: Apr 2018]:[Searches: Mar 2019]])</f>
        <v>91.666666666666671</v>
      </c>
      <c r="BM661" s="9">
        <f>SUM(keyword_stats[[#This Row],[Searches: Apr 2018]:[Searches: Mar 2019]])</f>
        <v>1100</v>
      </c>
      <c r="BN661" s="9">
        <f>keyword_stats[[#This Row],[R1]]-keyword_stats[[#This Row],[R4]]</f>
        <v>-115.83333333333333</v>
      </c>
      <c r="BO661" s="9" t="str">
        <f>INDEX('keyword-forecasts'!G:K,MATCH(keyword_stats[[#This Row],[Keyword]],'keyword-forecasts'!K:K,0),1)</f>
        <v>Stroje Kąpielowe</v>
      </c>
    </row>
    <row r="662" spans="1:67" x14ac:dyDescent="0.25">
      <c r="A662" t="s">
        <v>772</v>
      </c>
      <c r="B662" t="s">
        <v>15</v>
      </c>
      <c r="D662" s="8">
        <v>10</v>
      </c>
      <c r="E662" t="s">
        <v>17</v>
      </c>
      <c r="F662">
        <v>100</v>
      </c>
      <c r="G662">
        <v>0.33</v>
      </c>
      <c r="H662">
        <v>0.7</v>
      </c>
      <c r="M662">
        <v>10</v>
      </c>
      <c r="N662">
        <v>10</v>
      </c>
      <c r="O662">
        <v>10</v>
      </c>
      <c r="P662">
        <v>10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10</v>
      </c>
      <c r="W662">
        <v>10</v>
      </c>
      <c r="X662">
        <v>10</v>
      </c>
      <c r="Y662">
        <v>10</v>
      </c>
      <c r="Z662">
        <v>30</v>
      </c>
      <c r="AA662">
        <v>10</v>
      </c>
      <c r="AB662">
        <v>10</v>
      </c>
      <c r="AC662">
        <v>10</v>
      </c>
      <c r="AD662">
        <v>10</v>
      </c>
      <c r="AE662">
        <v>0</v>
      </c>
      <c r="AF662">
        <v>0</v>
      </c>
      <c r="AG662">
        <v>0</v>
      </c>
      <c r="AH662">
        <v>10</v>
      </c>
      <c r="AI662">
        <v>10</v>
      </c>
      <c r="AJ662">
        <v>10</v>
      </c>
      <c r="AK662">
        <v>10</v>
      </c>
      <c r="AL662">
        <v>10</v>
      </c>
      <c r="AM662">
        <v>10</v>
      </c>
      <c r="AN662">
        <v>10</v>
      </c>
      <c r="AO662">
        <v>0</v>
      </c>
      <c r="AP662">
        <v>0</v>
      </c>
      <c r="AQ662">
        <v>0</v>
      </c>
      <c r="AR662">
        <v>0</v>
      </c>
      <c r="AS662">
        <v>10</v>
      </c>
      <c r="AT662">
        <v>10</v>
      </c>
      <c r="AU662">
        <v>10</v>
      </c>
      <c r="AV662">
        <v>10</v>
      </c>
      <c r="AW662">
        <v>10</v>
      </c>
      <c r="AX662">
        <v>10</v>
      </c>
      <c r="AY662">
        <v>10</v>
      </c>
      <c r="AZ662">
        <v>20</v>
      </c>
      <c r="BA662">
        <v>10</v>
      </c>
      <c r="BB662">
        <v>0</v>
      </c>
      <c r="BC662">
        <v>0</v>
      </c>
      <c r="BD662">
        <v>0</v>
      </c>
      <c r="BE662">
        <v>0</v>
      </c>
      <c r="BF662">
        <v>10</v>
      </c>
      <c r="BG662">
        <v>20</v>
      </c>
      <c r="BH662">
        <v>10</v>
      </c>
      <c r="BI662" s="9">
        <f>AVERAGE(keyword_stats[[#This Row],[Searches: Apr 2015]:[Searches: Mar 2016]])</f>
        <v>5.833333333333333</v>
      </c>
      <c r="BJ662" s="9">
        <f>AVERAGE(keyword_stats[[#This Row],[Searches: Apr 2016]:[Searches: Mar 2017]])</f>
        <v>9.1666666666666661</v>
      </c>
      <c r="BK662" s="9">
        <f>AVERAGE(keyword_stats[[#This Row],[Searches: Apr 2017]:[Searches: Mar 2018]])</f>
        <v>6.666666666666667</v>
      </c>
      <c r="BL662" s="9">
        <f>AVERAGE(keyword_stats[[#This Row],[Searches: Apr 2018]:[Searches: Mar 2019]])</f>
        <v>8.3333333333333339</v>
      </c>
      <c r="BM662" s="9">
        <f>SUM(keyword_stats[[#This Row],[Searches: Apr 2018]:[Searches: Mar 2019]])</f>
        <v>100</v>
      </c>
      <c r="BN662" s="9">
        <f>keyword_stats[[#This Row],[R1]]-keyword_stats[[#This Row],[R4]]</f>
        <v>2.5000000000000009</v>
      </c>
      <c r="BO662" s="9" t="str">
        <f>INDEX('keyword-forecasts'!G:K,MATCH(keyword_stats[[#This Row],[Keyword]],'keyword-forecasts'!K:K,0),1)</f>
        <v>Strojów Kąpielowych</v>
      </c>
    </row>
    <row r="663" spans="1:67" x14ac:dyDescent="0.25">
      <c r="A663" t="s">
        <v>773</v>
      </c>
      <c r="B663" t="s">
        <v>15</v>
      </c>
      <c r="D663" s="8">
        <v>30</v>
      </c>
      <c r="E663" t="s">
        <v>17</v>
      </c>
      <c r="F663">
        <v>100</v>
      </c>
      <c r="G663">
        <v>0.28999999999999998</v>
      </c>
      <c r="H663">
        <v>0.79</v>
      </c>
      <c r="M663">
        <v>40</v>
      </c>
      <c r="N663">
        <v>30</v>
      </c>
      <c r="O663">
        <v>70</v>
      </c>
      <c r="P663">
        <v>70</v>
      </c>
      <c r="Q663">
        <v>30</v>
      </c>
      <c r="R663">
        <v>10</v>
      </c>
      <c r="S663">
        <v>10</v>
      </c>
      <c r="T663">
        <v>10</v>
      </c>
      <c r="U663">
        <v>10</v>
      </c>
      <c r="V663">
        <v>20</v>
      </c>
      <c r="W663">
        <v>30</v>
      </c>
      <c r="X663">
        <v>20</v>
      </c>
      <c r="Y663">
        <v>40</v>
      </c>
      <c r="Z663">
        <v>30</v>
      </c>
      <c r="AA663">
        <v>30</v>
      </c>
      <c r="AB663">
        <v>40</v>
      </c>
      <c r="AC663">
        <v>30</v>
      </c>
      <c r="AD663">
        <v>10</v>
      </c>
      <c r="AE663">
        <v>10</v>
      </c>
      <c r="AF663">
        <v>10</v>
      </c>
      <c r="AG663">
        <v>10</v>
      </c>
      <c r="AH663">
        <v>10</v>
      </c>
      <c r="AI663">
        <v>20</v>
      </c>
      <c r="AJ663">
        <v>40</v>
      </c>
      <c r="AK663">
        <v>30</v>
      </c>
      <c r="AL663">
        <v>70</v>
      </c>
      <c r="AM663">
        <v>70</v>
      </c>
      <c r="AN663">
        <v>40</v>
      </c>
      <c r="AO663">
        <v>40</v>
      </c>
      <c r="AP663">
        <v>10</v>
      </c>
      <c r="AQ663">
        <v>10</v>
      </c>
      <c r="AR663">
        <v>10</v>
      </c>
      <c r="AS663">
        <v>10</v>
      </c>
      <c r="AT663">
        <v>30</v>
      </c>
      <c r="AU663">
        <v>30</v>
      </c>
      <c r="AV663">
        <v>30</v>
      </c>
      <c r="AW663">
        <v>50</v>
      </c>
      <c r="AX663">
        <v>50</v>
      </c>
      <c r="AY663">
        <v>50</v>
      </c>
      <c r="AZ663">
        <v>50</v>
      </c>
      <c r="BA663">
        <v>50</v>
      </c>
      <c r="BB663">
        <v>10</v>
      </c>
      <c r="BC663">
        <v>20</v>
      </c>
      <c r="BD663">
        <v>10</v>
      </c>
      <c r="BE663">
        <v>10</v>
      </c>
      <c r="BF663">
        <v>30</v>
      </c>
      <c r="BG663">
        <v>20</v>
      </c>
      <c r="BH663">
        <v>50</v>
      </c>
      <c r="BI663" s="9">
        <f>AVERAGE(keyword_stats[[#This Row],[Searches: Apr 2015]:[Searches: Mar 2016]])</f>
        <v>29.166666666666668</v>
      </c>
      <c r="BJ663" s="9">
        <f>AVERAGE(keyword_stats[[#This Row],[Searches: Apr 2016]:[Searches: Mar 2017]])</f>
        <v>23.333333333333332</v>
      </c>
      <c r="BK663" s="9">
        <f>AVERAGE(keyword_stats[[#This Row],[Searches: Apr 2017]:[Searches: Mar 2018]])</f>
        <v>31.666666666666668</v>
      </c>
      <c r="BL663" s="9">
        <f>AVERAGE(keyword_stats[[#This Row],[Searches: Apr 2018]:[Searches: Mar 2019]])</f>
        <v>33.333333333333336</v>
      </c>
      <c r="BM663" s="9">
        <f>SUM(keyword_stats[[#This Row],[Searches: Apr 2018]:[Searches: Mar 2019]])</f>
        <v>400</v>
      </c>
      <c r="BN663" s="9">
        <f>keyword_stats[[#This Row],[R1]]-keyword_stats[[#This Row],[R4]]</f>
        <v>4.1666666666666679</v>
      </c>
      <c r="BO663" s="9" t="str">
        <f>INDEX('keyword-forecasts'!G:K,MATCH(keyword_stats[[#This Row],[Keyword]],'keyword-forecasts'!K:K,0),1)</f>
        <v>Stroje Kąpielowe</v>
      </c>
    </row>
    <row r="664" spans="1:67" x14ac:dyDescent="0.25">
      <c r="A664" t="s">
        <v>774</v>
      </c>
      <c r="B664" t="s">
        <v>15</v>
      </c>
      <c r="D664" s="8">
        <v>50</v>
      </c>
      <c r="E664" t="s">
        <v>17</v>
      </c>
      <c r="F664">
        <v>89</v>
      </c>
      <c r="G664">
        <v>0.11</v>
      </c>
      <c r="H664">
        <v>0.24</v>
      </c>
      <c r="M664">
        <v>20</v>
      </c>
      <c r="N664">
        <v>40</v>
      </c>
      <c r="O664">
        <v>20</v>
      </c>
      <c r="P664">
        <v>20</v>
      </c>
      <c r="Q664">
        <v>10</v>
      </c>
      <c r="R664">
        <v>20</v>
      </c>
      <c r="S664">
        <v>20</v>
      </c>
      <c r="T664">
        <v>20</v>
      </c>
      <c r="U664">
        <v>20</v>
      </c>
      <c r="V664">
        <v>10</v>
      </c>
      <c r="W664">
        <v>20</v>
      </c>
      <c r="X664">
        <v>20</v>
      </c>
      <c r="Y664">
        <v>30</v>
      </c>
      <c r="Z664">
        <v>30</v>
      </c>
      <c r="AA664">
        <v>20</v>
      </c>
      <c r="AB664">
        <v>10</v>
      </c>
      <c r="AC664">
        <v>30</v>
      </c>
      <c r="AD664">
        <v>20</v>
      </c>
      <c r="AE664">
        <v>20</v>
      </c>
      <c r="AF664">
        <v>20</v>
      </c>
      <c r="AG664">
        <v>20</v>
      </c>
      <c r="AH664">
        <v>30</v>
      </c>
      <c r="AI664">
        <v>40</v>
      </c>
      <c r="AJ664">
        <v>20</v>
      </c>
      <c r="AK664">
        <v>20</v>
      </c>
      <c r="AL664">
        <v>20</v>
      </c>
      <c r="AM664">
        <v>30</v>
      </c>
      <c r="AN664">
        <v>40</v>
      </c>
      <c r="AO664">
        <v>30</v>
      </c>
      <c r="AP664">
        <v>30</v>
      </c>
      <c r="AQ664">
        <v>40</v>
      </c>
      <c r="AR664">
        <v>50</v>
      </c>
      <c r="AS664">
        <v>40</v>
      </c>
      <c r="AT664">
        <v>50</v>
      </c>
      <c r="AU664">
        <v>50</v>
      </c>
      <c r="AV664">
        <v>50</v>
      </c>
      <c r="AW664">
        <v>50</v>
      </c>
      <c r="AX664">
        <v>50</v>
      </c>
      <c r="AY664">
        <v>50</v>
      </c>
      <c r="AZ664">
        <v>50</v>
      </c>
      <c r="BA664">
        <v>50</v>
      </c>
      <c r="BB664">
        <v>40</v>
      </c>
      <c r="BC664">
        <v>70</v>
      </c>
      <c r="BD664">
        <v>50</v>
      </c>
      <c r="BE664">
        <v>50</v>
      </c>
      <c r="BF664">
        <v>40</v>
      </c>
      <c r="BG664">
        <v>70</v>
      </c>
      <c r="BH664">
        <v>70</v>
      </c>
      <c r="BI664" s="9">
        <f>AVERAGE(keyword_stats[[#This Row],[Searches: Apr 2015]:[Searches: Mar 2016]])</f>
        <v>20</v>
      </c>
      <c r="BJ664" s="9">
        <f>AVERAGE(keyword_stats[[#This Row],[Searches: Apr 2016]:[Searches: Mar 2017]])</f>
        <v>24.166666666666668</v>
      </c>
      <c r="BK664" s="9">
        <f>AVERAGE(keyword_stats[[#This Row],[Searches: Apr 2017]:[Searches: Mar 2018]])</f>
        <v>37.5</v>
      </c>
      <c r="BL664" s="9">
        <f>AVERAGE(keyword_stats[[#This Row],[Searches: Apr 2018]:[Searches: Mar 2019]])</f>
        <v>53.333333333333336</v>
      </c>
      <c r="BM664" s="9">
        <f>SUM(keyword_stats[[#This Row],[Searches: Apr 2018]:[Searches: Mar 2019]])</f>
        <v>640</v>
      </c>
      <c r="BN664" s="9">
        <f>keyword_stats[[#This Row],[R1]]-keyword_stats[[#This Row],[R4]]</f>
        <v>33.333333333333336</v>
      </c>
      <c r="BO664" s="9" t="str">
        <f>INDEX('keyword-forecasts'!G:K,MATCH(keyword_stats[[#This Row],[Keyword]],'keyword-forecasts'!K:K,0),1)</f>
        <v>Damska</v>
      </c>
    </row>
    <row r="665" spans="1:67" x14ac:dyDescent="0.25">
      <c r="A665" t="s">
        <v>775</v>
      </c>
      <c r="B665" t="s">
        <v>15</v>
      </c>
      <c r="D665" s="8">
        <v>10</v>
      </c>
      <c r="E665" t="s">
        <v>17</v>
      </c>
      <c r="F665">
        <v>100</v>
      </c>
      <c r="G665">
        <v>0.57999999999999996</v>
      </c>
      <c r="H665">
        <v>2.77</v>
      </c>
      <c r="M665">
        <v>10</v>
      </c>
      <c r="N665">
        <v>10</v>
      </c>
      <c r="O665">
        <v>20</v>
      </c>
      <c r="P665">
        <v>10</v>
      </c>
      <c r="Q665">
        <v>10</v>
      </c>
      <c r="R665">
        <v>10</v>
      </c>
      <c r="S665">
        <v>10</v>
      </c>
      <c r="T665">
        <v>10</v>
      </c>
      <c r="U665">
        <v>10</v>
      </c>
      <c r="V665">
        <v>10</v>
      </c>
      <c r="W665">
        <v>10</v>
      </c>
      <c r="X665">
        <v>10</v>
      </c>
      <c r="Y665">
        <v>10</v>
      </c>
      <c r="Z665">
        <v>10</v>
      </c>
      <c r="AA665">
        <v>20</v>
      </c>
      <c r="AB665">
        <v>10</v>
      </c>
      <c r="AC665">
        <v>10</v>
      </c>
      <c r="AD665">
        <v>10</v>
      </c>
      <c r="AE665">
        <v>10</v>
      </c>
      <c r="AF665">
        <v>10</v>
      </c>
      <c r="AG665">
        <v>10</v>
      </c>
      <c r="AH665">
        <v>10</v>
      </c>
      <c r="AI665">
        <v>10</v>
      </c>
      <c r="AJ665">
        <v>10</v>
      </c>
      <c r="AK665">
        <v>10</v>
      </c>
      <c r="AL665">
        <v>20</v>
      </c>
      <c r="AM665">
        <v>10</v>
      </c>
      <c r="AN665">
        <v>10</v>
      </c>
      <c r="AO665">
        <v>10</v>
      </c>
      <c r="AP665">
        <v>10</v>
      </c>
      <c r="AQ665">
        <v>10</v>
      </c>
      <c r="AR665">
        <v>10</v>
      </c>
      <c r="AS665">
        <v>10</v>
      </c>
      <c r="AT665">
        <v>10</v>
      </c>
      <c r="AU665">
        <v>10</v>
      </c>
      <c r="AV665">
        <v>10</v>
      </c>
      <c r="AW665">
        <v>10</v>
      </c>
      <c r="AX665">
        <v>20</v>
      </c>
      <c r="AY665">
        <v>10</v>
      </c>
      <c r="AZ665">
        <v>10</v>
      </c>
      <c r="BA665">
        <v>20</v>
      </c>
      <c r="BB665">
        <v>10</v>
      </c>
      <c r="BC665">
        <v>10</v>
      </c>
      <c r="BD665">
        <v>10</v>
      </c>
      <c r="BE665">
        <v>10</v>
      </c>
      <c r="BF665">
        <v>10</v>
      </c>
      <c r="BG665">
        <v>10</v>
      </c>
      <c r="BH665">
        <v>20</v>
      </c>
      <c r="BI665" s="9">
        <f>AVERAGE(keyword_stats[[#This Row],[Searches: Apr 2015]:[Searches: Mar 2016]])</f>
        <v>10.833333333333334</v>
      </c>
      <c r="BJ665" s="9">
        <f>AVERAGE(keyword_stats[[#This Row],[Searches: Apr 2016]:[Searches: Mar 2017]])</f>
        <v>10.833333333333334</v>
      </c>
      <c r="BK665" s="9">
        <f>AVERAGE(keyword_stats[[#This Row],[Searches: Apr 2017]:[Searches: Mar 2018]])</f>
        <v>10.833333333333334</v>
      </c>
      <c r="BL665" s="9">
        <f>AVERAGE(keyword_stats[[#This Row],[Searches: Apr 2018]:[Searches: Mar 2019]])</f>
        <v>12.5</v>
      </c>
      <c r="BM665" s="9">
        <f>SUM(keyword_stats[[#This Row],[Searches: Apr 2018]:[Searches: Mar 2019]])</f>
        <v>150</v>
      </c>
      <c r="BN665" s="9">
        <f>keyword_stats[[#This Row],[R1]]-keyword_stats[[#This Row],[R4]]</f>
        <v>1.6666666666666661</v>
      </c>
      <c r="BO665" s="9" t="str">
        <f>INDEX('keyword-forecasts'!G:K,MATCH(keyword_stats[[#This Row],[Keyword]],'keyword-forecasts'!K:K,0),1)</f>
        <v>Kąpielowa</v>
      </c>
    </row>
    <row r="666" spans="1:67" x14ac:dyDescent="0.25">
      <c r="A666" t="s">
        <v>776</v>
      </c>
      <c r="B666" t="s">
        <v>15</v>
      </c>
      <c r="D666" s="8">
        <v>10</v>
      </c>
      <c r="E666" t="s">
        <v>18</v>
      </c>
      <c r="F666">
        <v>1</v>
      </c>
      <c r="M666">
        <v>10</v>
      </c>
      <c r="N666">
        <v>10</v>
      </c>
      <c r="O666">
        <v>10</v>
      </c>
      <c r="P666">
        <v>10</v>
      </c>
      <c r="Q666">
        <v>10</v>
      </c>
      <c r="R666">
        <v>10</v>
      </c>
      <c r="S666">
        <v>0</v>
      </c>
      <c r="T666">
        <v>10</v>
      </c>
      <c r="U666">
        <v>10</v>
      </c>
      <c r="V666">
        <v>10</v>
      </c>
      <c r="W666">
        <v>10</v>
      </c>
      <c r="X666">
        <v>10</v>
      </c>
      <c r="Y666">
        <v>10</v>
      </c>
      <c r="Z666">
        <v>0</v>
      </c>
      <c r="AA666">
        <v>0</v>
      </c>
      <c r="AB666">
        <v>0</v>
      </c>
      <c r="AC666">
        <v>10</v>
      </c>
      <c r="AD666">
        <v>10</v>
      </c>
      <c r="AE666">
        <v>10</v>
      </c>
      <c r="AF666">
        <v>0</v>
      </c>
      <c r="AG666">
        <v>10</v>
      </c>
      <c r="AH666">
        <v>0</v>
      </c>
      <c r="AI666">
        <v>10</v>
      </c>
      <c r="AJ666">
        <v>10</v>
      </c>
      <c r="AK666">
        <v>10</v>
      </c>
      <c r="AL666">
        <v>10</v>
      </c>
      <c r="AM666">
        <v>10</v>
      </c>
      <c r="AN666">
        <v>10</v>
      </c>
      <c r="AO666">
        <v>10</v>
      </c>
      <c r="AP666">
        <v>10</v>
      </c>
      <c r="AQ666">
        <v>10</v>
      </c>
      <c r="AR666">
        <v>10</v>
      </c>
      <c r="AS666">
        <v>10</v>
      </c>
      <c r="AT666">
        <v>20</v>
      </c>
      <c r="AU666">
        <v>20</v>
      </c>
      <c r="AV666">
        <v>10</v>
      </c>
      <c r="AW666">
        <v>10</v>
      </c>
      <c r="AX666">
        <v>10</v>
      </c>
      <c r="AY666">
        <v>10</v>
      </c>
      <c r="AZ666">
        <v>0</v>
      </c>
      <c r="BA666">
        <v>10</v>
      </c>
      <c r="BB666">
        <v>40</v>
      </c>
      <c r="BC666">
        <v>20</v>
      </c>
      <c r="BD666">
        <v>20</v>
      </c>
      <c r="BE666">
        <v>10</v>
      </c>
      <c r="BF666">
        <v>10</v>
      </c>
      <c r="BG666">
        <v>10</v>
      </c>
      <c r="BH666">
        <v>10</v>
      </c>
      <c r="BI666" s="9">
        <f>AVERAGE(keyword_stats[[#This Row],[Searches: Apr 2015]:[Searches: Mar 2016]])</f>
        <v>9.1666666666666661</v>
      </c>
      <c r="BJ666" s="9">
        <f>AVERAGE(keyword_stats[[#This Row],[Searches: Apr 2016]:[Searches: Mar 2017]])</f>
        <v>5.833333333333333</v>
      </c>
      <c r="BK666" s="9">
        <f>AVERAGE(keyword_stats[[#This Row],[Searches: Apr 2017]:[Searches: Mar 2018]])</f>
        <v>11.666666666666666</v>
      </c>
      <c r="BL666" s="9">
        <f>AVERAGE(keyword_stats[[#This Row],[Searches: Apr 2018]:[Searches: Mar 2019]])</f>
        <v>13.333333333333334</v>
      </c>
      <c r="BM666" s="9">
        <f>SUM(keyword_stats[[#This Row],[Searches: Apr 2018]:[Searches: Mar 2019]])</f>
        <v>160</v>
      </c>
      <c r="BN666" s="9">
        <f>keyword_stats[[#This Row],[R1]]-keyword_stats[[#This Row],[R4]]</f>
        <v>4.1666666666666679</v>
      </c>
      <c r="BO666" s="9" t="str">
        <f>INDEX('keyword-forecasts'!G:K,MATCH(keyword_stats[[#This Row],[Keyword]],'keyword-forecasts'!K:K,0),1)</f>
        <v>Hm</v>
      </c>
    </row>
    <row r="667" spans="1:67" x14ac:dyDescent="0.25">
      <c r="A667" t="s">
        <v>777</v>
      </c>
      <c r="B667" t="s">
        <v>15</v>
      </c>
      <c r="D667" s="8">
        <v>40</v>
      </c>
      <c r="E667" t="s">
        <v>17</v>
      </c>
      <c r="F667">
        <v>100</v>
      </c>
      <c r="G667">
        <v>0.34</v>
      </c>
      <c r="H667">
        <v>1.28</v>
      </c>
      <c r="M667">
        <v>20</v>
      </c>
      <c r="N667">
        <v>40</v>
      </c>
      <c r="O667">
        <v>50</v>
      </c>
      <c r="P667">
        <v>70</v>
      </c>
      <c r="Q667">
        <v>30</v>
      </c>
      <c r="R667">
        <v>10</v>
      </c>
      <c r="S667">
        <v>10</v>
      </c>
      <c r="T667">
        <v>10</v>
      </c>
      <c r="U667">
        <v>10</v>
      </c>
      <c r="V667">
        <v>10</v>
      </c>
      <c r="W667">
        <v>10</v>
      </c>
      <c r="X667">
        <v>10</v>
      </c>
      <c r="Y667">
        <v>10</v>
      </c>
      <c r="Z667">
        <v>10</v>
      </c>
      <c r="AA667">
        <v>10</v>
      </c>
      <c r="AB667">
        <v>40</v>
      </c>
      <c r="AC667">
        <v>30</v>
      </c>
      <c r="AD667">
        <v>20</v>
      </c>
      <c r="AE667">
        <v>10</v>
      </c>
      <c r="AF667">
        <v>10</v>
      </c>
      <c r="AG667">
        <v>10</v>
      </c>
      <c r="AH667">
        <v>20</v>
      </c>
      <c r="AI667">
        <v>30</v>
      </c>
      <c r="AJ667">
        <v>50</v>
      </c>
      <c r="AK667">
        <v>70</v>
      </c>
      <c r="AL667">
        <v>140</v>
      </c>
      <c r="AM667">
        <v>210</v>
      </c>
      <c r="AN667">
        <v>50</v>
      </c>
      <c r="AO667">
        <v>20</v>
      </c>
      <c r="AP667">
        <v>0</v>
      </c>
      <c r="AQ667">
        <v>10</v>
      </c>
      <c r="AR667">
        <v>10</v>
      </c>
      <c r="AS667">
        <v>10</v>
      </c>
      <c r="AT667">
        <v>10</v>
      </c>
      <c r="AU667">
        <v>10</v>
      </c>
      <c r="AV667">
        <v>10</v>
      </c>
      <c r="AW667">
        <v>40</v>
      </c>
      <c r="AX667">
        <v>90</v>
      </c>
      <c r="AY667">
        <v>170</v>
      </c>
      <c r="AZ667">
        <v>70</v>
      </c>
      <c r="BA667">
        <v>20</v>
      </c>
      <c r="BB667">
        <v>10</v>
      </c>
      <c r="BC667">
        <v>10</v>
      </c>
      <c r="BD667">
        <v>0</v>
      </c>
      <c r="BE667">
        <v>0</v>
      </c>
      <c r="BF667">
        <v>10</v>
      </c>
      <c r="BG667">
        <v>10</v>
      </c>
      <c r="BH667">
        <v>40</v>
      </c>
      <c r="BI667" s="9">
        <f>AVERAGE(keyword_stats[[#This Row],[Searches: Apr 2015]:[Searches: Mar 2016]])</f>
        <v>23.333333333333332</v>
      </c>
      <c r="BJ667" s="9">
        <f>AVERAGE(keyword_stats[[#This Row],[Searches: Apr 2016]:[Searches: Mar 2017]])</f>
        <v>20.833333333333332</v>
      </c>
      <c r="BK667" s="9">
        <f>AVERAGE(keyword_stats[[#This Row],[Searches: Apr 2017]:[Searches: Mar 2018]])</f>
        <v>45.833333333333336</v>
      </c>
      <c r="BL667" s="9">
        <f>AVERAGE(keyword_stats[[#This Row],[Searches: Apr 2018]:[Searches: Mar 2019]])</f>
        <v>39.166666666666664</v>
      </c>
      <c r="BM667" s="9">
        <f>SUM(keyword_stats[[#This Row],[Searches: Apr 2018]:[Searches: Mar 2019]])</f>
        <v>470</v>
      </c>
      <c r="BN667" s="9">
        <f>keyword_stats[[#This Row],[R1]]-keyword_stats[[#This Row],[R4]]</f>
        <v>15.833333333333332</v>
      </c>
      <c r="BO667" s="9" t="str">
        <f>INDEX('keyword-forecasts'!G:K,MATCH(keyword_stats[[#This Row],[Keyword]],'keyword-forecasts'!K:K,0),1)</f>
        <v>Niezgrupowane słowa kluczowe</v>
      </c>
    </row>
    <row r="668" spans="1:67" x14ac:dyDescent="0.25">
      <c r="A668" t="s">
        <v>778</v>
      </c>
      <c r="B668" t="s">
        <v>15</v>
      </c>
      <c r="D668" s="8">
        <v>10</v>
      </c>
      <c r="M668">
        <v>10</v>
      </c>
      <c r="N668">
        <v>10</v>
      </c>
      <c r="O668">
        <v>20</v>
      </c>
      <c r="P668">
        <v>50</v>
      </c>
      <c r="Q668">
        <v>20</v>
      </c>
      <c r="R668">
        <v>10</v>
      </c>
      <c r="S668">
        <v>10</v>
      </c>
      <c r="T668">
        <v>10</v>
      </c>
      <c r="U668">
        <v>10</v>
      </c>
      <c r="V668">
        <v>10</v>
      </c>
      <c r="W668">
        <v>10</v>
      </c>
      <c r="X668">
        <v>10</v>
      </c>
      <c r="Y668">
        <v>10</v>
      </c>
      <c r="Z668">
        <v>20</v>
      </c>
      <c r="AA668">
        <v>20</v>
      </c>
      <c r="AB668">
        <v>10</v>
      </c>
      <c r="AC668">
        <v>10</v>
      </c>
      <c r="AD668">
        <v>10</v>
      </c>
      <c r="AE668">
        <v>10</v>
      </c>
      <c r="AF668">
        <v>0</v>
      </c>
      <c r="AG668">
        <v>10</v>
      </c>
      <c r="AH668">
        <v>10</v>
      </c>
      <c r="AI668">
        <v>20</v>
      </c>
      <c r="AJ668">
        <v>10</v>
      </c>
      <c r="AK668">
        <v>10</v>
      </c>
      <c r="AL668">
        <v>10</v>
      </c>
      <c r="AM668">
        <v>10</v>
      </c>
      <c r="AN668">
        <v>10</v>
      </c>
      <c r="AO668">
        <v>10</v>
      </c>
      <c r="AP668">
        <v>10</v>
      </c>
      <c r="AQ668">
        <v>10</v>
      </c>
      <c r="AR668">
        <v>0</v>
      </c>
      <c r="AS668">
        <v>10</v>
      </c>
      <c r="AT668">
        <v>10</v>
      </c>
      <c r="AU668">
        <v>10</v>
      </c>
      <c r="AV668">
        <v>10</v>
      </c>
      <c r="AW668">
        <v>10</v>
      </c>
      <c r="AX668">
        <v>10</v>
      </c>
      <c r="AY668">
        <v>10</v>
      </c>
      <c r="AZ668">
        <v>10</v>
      </c>
      <c r="BA668">
        <v>10</v>
      </c>
      <c r="BB668">
        <v>0</v>
      </c>
      <c r="BC668">
        <v>0</v>
      </c>
      <c r="BD668">
        <v>0</v>
      </c>
      <c r="BE668">
        <v>0</v>
      </c>
      <c r="BF668">
        <v>10</v>
      </c>
      <c r="BG668">
        <v>10</v>
      </c>
      <c r="BH668">
        <v>0</v>
      </c>
      <c r="BI668" s="9">
        <f>AVERAGE(keyword_stats[[#This Row],[Searches: Apr 2015]:[Searches: Mar 2016]])</f>
        <v>15</v>
      </c>
      <c r="BJ668" s="9">
        <f>AVERAGE(keyword_stats[[#This Row],[Searches: Apr 2016]:[Searches: Mar 2017]])</f>
        <v>11.666666666666666</v>
      </c>
      <c r="BK668" s="9">
        <f>AVERAGE(keyword_stats[[#This Row],[Searches: Apr 2017]:[Searches: Mar 2018]])</f>
        <v>9.1666666666666661</v>
      </c>
      <c r="BL668" s="9">
        <f>AVERAGE(keyword_stats[[#This Row],[Searches: Apr 2018]:[Searches: Mar 2019]])</f>
        <v>5.833333333333333</v>
      </c>
      <c r="BM668" s="9">
        <f>SUM(keyword_stats[[#This Row],[Searches: Apr 2018]:[Searches: Mar 2019]])</f>
        <v>70</v>
      </c>
      <c r="BN668" s="9">
        <f>keyword_stats[[#This Row],[R1]]-keyword_stats[[#This Row],[R4]]</f>
        <v>-9.1666666666666679</v>
      </c>
      <c r="BO668" s="9" t="str">
        <f>INDEX('keyword-forecasts'!G:K,MATCH(keyword_stats[[#This Row],[Keyword]],'keyword-forecasts'!K:K,0),1)</f>
        <v>Stroje Kąpielowe</v>
      </c>
    </row>
    <row r="669" spans="1:67" x14ac:dyDescent="0.25">
      <c r="A669" t="s">
        <v>779</v>
      </c>
      <c r="B669" t="s">
        <v>15</v>
      </c>
      <c r="D669" s="8">
        <v>50</v>
      </c>
      <c r="E669" t="s">
        <v>17</v>
      </c>
      <c r="F669">
        <v>100</v>
      </c>
      <c r="G669">
        <v>0.31</v>
      </c>
      <c r="H669">
        <v>1.1399999999999999</v>
      </c>
      <c r="M669">
        <v>70</v>
      </c>
      <c r="N669">
        <v>90</v>
      </c>
      <c r="O669">
        <v>140</v>
      </c>
      <c r="P669">
        <v>90</v>
      </c>
      <c r="Q669">
        <v>50</v>
      </c>
      <c r="R669">
        <v>10</v>
      </c>
      <c r="S669">
        <v>10</v>
      </c>
      <c r="T669">
        <v>30</v>
      </c>
      <c r="U669">
        <v>30</v>
      </c>
      <c r="V669">
        <v>50</v>
      </c>
      <c r="W669">
        <v>70</v>
      </c>
      <c r="X669">
        <v>70</v>
      </c>
      <c r="Y669">
        <v>90</v>
      </c>
      <c r="Z669">
        <v>70</v>
      </c>
      <c r="AA669">
        <v>110</v>
      </c>
      <c r="AB669">
        <v>110</v>
      </c>
      <c r="AC669">
        <v>30</v>
      </c>
      <c r="AD669">
        <v>20</v>
      </c>
      <c r="AE669">
        <v>10</v>
      </c>
      <c r="AF669">
        <v>20</v>
      </c>
      <c r="AG669">
        <v>20</v>
      </c>
      <c r="AH669">
        <v>50</v>
      </c>
      <c r="AI669">
        <v>40</v>
      </c>
      <c r="AJ669">
        <v>70</v>
      </c>
      <c r="AK669">
        <v>90</v>
      </c>
      <c r="AL669">
        <v>50</v>
      </c>
      <c r="AM669">
        <v>90</v>
      </c>
      <c r="AN669">
        <v>90</v>
      </c>
      <c r="AO669">
        <v>70</v>
      </c>
      <c r="AP669">
        <v>10</v>
      </c>
      <c r="AQ669">
        <v>10</v>
      </c>
      <c r="AR669">
        <v>10</v>
      </c>
      <c r="AS669">
        <v>10</v>
      </c>
      <c r="AT669">
        <v>70</v>
      </c>
      <c r="AU669">
        <v>90</v>
      </c>
      <c r="AV669">
        <v>50</v>
      </c>
      <c r="AW669">
        <v>70</v>
      </c>
      <c r="AX669">
        <v>110</v>
      </c>
      <c r="AY669">
        <v>110</v>
      </c>
      <c r="AZ669">
        <v>110</v>
      </c>
      <c r="BA669">
        <v>40</v>
      </c>
      <c r="BB669">
        <v>20</v>
      </c>
      <c r="BC669">
        <v>10</v>
      </c>
      <c r="BD669">
        <v>10</v>
      </c>
      <c r="BE669">
        <v>20</v>
      </c>
      <c r="BF669">
        <v>70</v>
      </c>
      <c r="BG669">
        <v>50</v>
      </c>
      <c r="BH669">
        <v>90</v>
      </c>
      <c r="BI669" s="9">
        <f>AVERAGE(keyword_stats[[#This Row],[Searches: Apr 2015]:[Searches: Mar 2016]])</f>
        <v>59.166666666666664</v>
      </c>
      <c r="BJ669" s="9">
        <f>AVERAGE(keyword_stats[[#This Row],[Searches: Apr 2016]:[Searches: Mar 2017]])</f>
        <v>53.333333333333336</v>
      </c>
      <c r="BK669" s="9">
        <f>AVERAGE(keyword_stats[[#This Row],[Searches: Apr 2017]:[Searches: Mar 2018]])</f>
        <v>53.333333333333336</v>
      </c>
      <c r="BL669" s="9">
        <f>AVERAGE(keyword_stats[[#This Row],[Searches: Apr 2018]:[Searches: Mar 2019]])</f>
        <v>59.166666666666664</v>
      </c>
      <c r="BM669" s="9">
        <f>SUM(keyword_stats[[#This Row],[Searches: Apr 2018]:[Searches: Mar 2019]])</f>
        <v>710</v>
      </c>
      <c r="BN669" s="9">
        <f>keyword_stats[[#This Row],[R1]]-keyword_stats[[#This Row],[R4]]</f>
        <v>0</v>
      </c>
      <c r="BO669" s="9" t="str">
        <f>INDEX('keyword-forecasts'!G:K,MATCH(keyword_stats[[#This Row],[Keyword]],'keyword-forecasts'!K:K,0),1)</f>
        <v>Stroje Kąpielowe</v>
      </c>
    </row>
    <row r="670" spans="1:67" x14ac:dyDescent="0.25">
      <c r="A670" t="s">
        <v>780</v>
      </c>
      <c r="B670" t="s">
        <v>15</v>
      </c>
      <c r="D670" s="8">
        <v>260</v>
      </c>
      <c r="E670" t="s">
        <v>17</v>
      </c>
      <c r="F670">
        <v>100</v>
      </c>
      <c r="G670">
        <v>0.32</v>
      </c>
      <c r="H670">
        <v>0.91</v>
      </c>
      <c r="M670">
        <v>90</v>
      </c>
      <c r="N670">
        <v>210</v>
      </c>
      <c r="O670">
        <v>480</v>
      </c>
      <c r="P670">
        <v>720</v>
      </c>
      <c r="Q670">
        <v>480</v>
      </c>
      <c r="R670">
        <v>90</v>
      </c>
      <c r="S670">
        <v>70</v>
      </c>
      <c r="T670">
        <v>50</v>
      </c>
      <c r="U670">
        <v>50</v>
      </c>
      <c r="V670">
        <v>110</v>
      </c>
      <c r="W670">
        <v>170</v>
      </c>
      <c r="X670">
        <v>260</v>
      </c>
      <c r="Y670">
        <v>260</v>
      </c>
      <c r="Z670">
        <v>210</v>
      </c>
      <c r="AA670">
        <v>390</v>
      </c>
      <c r="AB670">
        <v>390</v>
      </c>
      <c r="AC670">
        <v>390</v>
      </c>
      <c r="AD670">
        <v>170</v>
      </c>
      <c r="AE670">
        <v>70</v>
      </c>
      <c r="AF670">
        <v>50</v>
      </c>
      <c r="AG670">
        <v>50</v>
      </c>
      <c r="AH670">
        <v>90</v>
      </c>
      <c r="AI670">
        <v>140</v>
      </c>
      <c r="AJ670">
        <v>260</v>
      </c>
      <c r="AK670">
        <v>260</v>
      </c>
      <c r="AL670">
        <v>320</v>
      </c>
      <c r="AM670">
        <v>390</v>
      </c>
      <c r="AN670">
        <v>480</v>
      </c>
      <c r="AO670">
        <v>320</v>
      </c>
      <c r="AP670">
        <v>140</v>
      </c>
      <c r="AQ670">
        <v>70</v>
      </c>
      <c r="AR670">
        <v>50</v>
      </c>
      <c r="AS670">
        <v>30</v>
      </c>
      <c r="AT670">
        <v>110</v>
      </c>
      <c r="AU670">
        <v>110</v>
      </c>
      <c r="AV670">
        <v>140</v>
      </c>
      <c r="AW670">
        <v>210</v>
      </c>
      <c r="AX670">
        <v>590</v>
      </c>
      <c r="AY670">
        <v>480</v>
      </c>
      <c r="AZ670">
        <v>590</v>
      </c>
      <c r="BA670">
        <v>170</v>
      </c>
      <c r="BB670">
        <v>110</v>
      </c>
      <c r="BC670">
        <v>140</v>
      </c>
      <c r="BD670">
        <v>110</v>
      </c>
      <c r="BE670">
        <v>90</v>
      </c>
      <c r="BF670">
        <v>110</v>
      </c>
      <c r="BG670">
        <v>110</v>
      </c>
      <c r="BH670">
        <v>140</v>
      </c>
      <c r="BI670" s="9">
        <f>AVERAGE(keyword_stats[[#This Row],[Searches: Apr 2015]:[Searches: Mar 2016]])</f>
        <v>231.66666666666666</v>
      </c>
      <c r="BJ670" s="9">
        <f>AVERAGE(keyword_stats[[#This Row],[Searches: Apr 2016]:[Searches: Mar 2017]])</f>
        <v>205.83333333333334</v>
      </c>
      <c r="BK670" s="9">
        <f>AVERAGE(keyword_stats[[#This Row],[Searches: Apr 2017]:[Searches: Mar 2018]])</f>
        <v>201.66666666666666</v>
      </c>
      <c r="BL670" s="9">
        <f>AVERAGE(keyword_stats[[#This Row],[Searches: Apr 2018]:[Searches: Mar 2019]])</f>
        <v>237.5</v>
      </c>
      <c r="BM670" s="9">
        <f>SUM(keyword_stats[[#This Row],[Searches: Apr 2018]:[Searches: Mar 2019]])</f>
        <v>2850</v>
      </c>
      <c r="BN670" s="9">
        <f>keyword_stats[[#This Row],[R1]]-keyword_stats[[#This Row],[R4]]</f>
        <v>5.8333333333333428</v>
      </c>
      <c r="BO670" s="9" t="str">
        <f>INDEX('keyword-forecasts'!G:K,MATCH(keyword_stats[[#This Row],[Keyword]],'keyword-forecasts'!K:K,0),1)</f>
        <v>Stroje Kąpielowe</v>
      </c>
    </row>
    <row r="671" spans="1:67" x14ac:dyDescent="0.25">
      <c r="A671" t="s">
        <v>781</v>
      </c>
      <c r="B671" t="s">
        <v>15</v>
      </c>
      <c r="D671" s="8">
        <v>30</v>
      </c>
      <c r="E671" t="s">
        <v>17</v>
      </c>
      <c r="F671">
        <v>100</v>
      </c>
      <c r="G671">
        <v>0.48</v>
      </c>
      <c r="H671">
        <v>1.46</v>
      </c>
      <c r="M671">
        <v>30</v>
      </c>
      <c r="N671">
        <v>40</v>
      </c>
      <c r="O671">
        <v>50</v>
      </c>
      <c r="P671">
        <v>70</v>
      </c>
      <c r="Q671">
        <v>30</v>
      </c>
      <c r="R671">
        <v>10</v>
      </c>
      <c r="S671">
        <v>10</v>
      </c>
      <c r="T671">
        <v>10</v>
      </c>
      <c r="U671">
        <v>10</v>
      </c>
      <c r="V671">
        <v>30</v>
      </c>
      <c r="W671">
        <v>20</v>
      </c>
      <c r="X671">
        <v>20</v>
      </c>
      <c r="Y671">
        <v>40</v>
      </c>
      <c r="Z671">
        <v>40</v>
      </c>
      <c r="AA671">
        <v>50</v>
      </c>
      <c r="AB671">
        <v>50</v>
      </c>
      <c r="AC671">
        <v>40</v>
      </c>
      <c r="AD671">
        <v>10</v>
      </c>
      <c r="AE671">
        <v>10</v>
      </c>
      <c r="AF671">
        <v>10</v>
      </c>
      <c r="AG671">
        <v>10</v>
      </c>
      <c r="AH671">
        <v>20</v>
      </c>
      <c r="AI671">
        <v>20</v>
      </c>
      <c r="AJ671">
        <v>30</v>
      </c>
      <c r="AK671">
        <v>30</v>
      </c>
      <c r="AL671">
        <v>50</v>
      </c>
      <c r="AM671">
        <v>50</v>
      </c>
      <c r="AN671">
        <v>50</v>
      </c>
      <c r="AO671">
        <v>30</v>
      </c>
      <c r="AP671">
        <v>10</v>
      </c>
      <c r="AQ671">
        <v>10</v>
      </c>
      <c r="AR671">
        <v>10</v>
      </c>
      <c r="AS671">
        <v>10</v>
      </c>
      <c r="AT671">
        <v>20</v>
      </c>
      <c r="AU671">
        <v>30</v>
      </c>
      <c r="AV671">
        <v>30</v>
      </c>
      <c r="AW671">
        <v>40</v>
      </c>
      <c r="AX671">
        <v>50</v>
      </c>
      <c r="AY671">
        <v>50</v>
      </c>
      <c r="AZ671">
        <v>50</v>
      </c>
      <c r="BA671">
        <v>70</v>
      </c>
      <c r="BB671">
        <v>10</v>
      </c>
      <c r="BC671">
        <v>10</v>
      </c>
      <c r="BD671">
        <v>10</v>
      </c>
      <c r="BE671">
        <v>10</v>
      </c>
      <c r="BF671">
        <v>30</v>
      </c>
      <c r="BG671">
        <v>30</v>
      </c>
      <c r="BH671">
        <v>30</v>
      </c>
      <c r="BI671" s="9">
        <f>AVERAGE(keyword_stats[[#This Row],[Searches: Apr 2015]:[Searches: Mar 2016]])</f>
        <v>27.5</v>
      </c>
      <c r="BJ671" s="9">
        <f>AVERAGE(keyword_stats[[#This Row],[Searches: Apr 2016]:[Searches: Mar 2017]])</f>
        <v>27.5</v>
      </c>
      <c r="BK671" s="9">
        <f>AVERAGE(keyword_stats[[#This Row],[Searches: Apr 2017]:[Searches: Mar 2018]])</f>
        <v>27.5</v>
      </c>
      <c r="BL671" s="9">
        <f>AVERAGE(keyword_stats[[#This Row],[Searches: Apr 2018]:[Searches: Mar 2019]])</f>
        <v>32.5</v>
      </c>
      <c r="BM671" s="9">
        <f>SUM(keyword_stats[[#This Row],[Searches: Apr 2018]:[Searches: Mar 2019]])</f>
        <v>390</v>
      </c>
      <c r="BN671" s="9">
        <f>keyword_stats[[#This Row],[R1]]-keyword_stats[[#This Row],[R4]]</f>
        <v>5</v>
      </c>
      <c r="BO671" s="9" t="str">
        <f>INDEX('keyword-forecasts'!G:K,MATCH(keyword_stats[[#This Row],[Keyword]],'keyword-forecasts'!K:K,0),1)</f>
        <v>Kostiumy Kąpielowe</v>
      </c>
    </row>
    <row r="672" spans="1:67" x14ac:dyDescent="0.25">
      <c r="A672" t="s">
        <v>782</v>
      </c>
      <c r="B672" t="s">
        <v>15</v>
      </c>
      <c r="D672" s="8">
        <v>170</v>
      </c>
      <c r="E672" t="s">
        <v>17</v>
      </c>
      <c r="F672">
        <v>100</v>
      </c>
      <c r="G672">
        <v>0.34</v>
      </c>
      <c r="H672">
        <v>1.17</v>
      </c>
      <c r="M672">
        <v>90</v>
      </c>
      <c r="N672">
        <v>170</v>
      </c>
      <c r="O672">
        <v>140</v>
      </c>
      <c r="P672">
        <v>210</v>
      </c>
      <c r="Q672">
        <v>90</v>
      </c>
      <c r="R672">
        <v>40</v>
      </c>
      <c r="S672">
        <v>40</v>
      </c>
      <c r="T672">
        <v>30</v>
      </c>
      <c r="U672">
        <v>30</v>
      </c>
      <c r="V672">
        <v>70</v>
      </c>
      <c r="W672">
        <v>110</v>
      </c>
      <c r="X672">
        <v>110</v>
      </c>
      <c r="Y672">
        <v>170</v>
      </c>
      <c r="Z672">
        <v>210</v>
      </c>
      <c r="AA672">
        <v>260</v>
      </c>
      <c r="AB672">
        <v>210</v>
      </c>
      <c r="AC672">
        <v>90</v>
      </c>
      <c r="AD672">
        <v>30</v>
      </c>
      <c r="AE672">
        <v>40</v>
      </c>
      <c r="AF672">
        <v>50</v>
      </c>
      <c r="AG672">
        <v>30</v>
      </c>
      <c r="AH672">
        <v>90</v>
      </c>
      <c r="AI672">
        <v>110</v>
      </c>
      <c r="AJ672">
        <v>140</v>
      </c>
      <c r="AK672">
        <v>170</v>
      </c>
      <c r="AL672">
        <v>210</v>
      </c>
      <c r="AM672">
        <v>260</v>
      </c>
      <c r="AN672">
        <v>260</v>
      </c>
      <c r="AO672">
        <v>140</v>
      </c>
      <c r="AP672">
        <v>30</v>
      </c>
      <c r="AQ672">
        <v>30</v>
      </c>
      <c r="AR672">
        <v>50</v>
      </c>
      <c r="AS672">
        <v>70</v>
      </c>
      <c r="AT672">
        <v>170</v>
      </c>
      <c r="AU672">
        <v>140</v>
      </c>
      <c r="AV672">
        <v>170</v>
      </c>
      <c r="AW672">
        <v>170</v>
      </c>
      <c r="AX672">
        <v>320</v>
      </c>
      <c r="AY672">
        <v>210</v>
      </c>
      <c r="AZ672">
        <v>260</v>
      </c>
      <c r="BA672">
        <v>170</v>
      </c>
      <c r="BB672">
        <v>50</v>
      </c>
      <c r="BC672">
        <v>40</v>
      </c>
      <c r="BD672">
        <v>40</v>
      </c>
      <c r="BE672">
        <v>70</v>
      </c>
      <c r="BF672">
        <v>170</v>
      </c>
      <c r="BG672">
        <v>170</v>
      </c>
      <c r="BH672">
        <v>170</v>
      </c>
      <c r="BI672" s="9">
        <f>AVERAGE(keyword_stats[[#This Row],[Searches: Apr 2015]:[Searches: Mar 2016]])</f>
        <v>94.166666666666671</v>
      </c>
      <c r="BJ672" s="9">
        <f>AVERAGE(keyword_stats[[#This Row],[Searches: Apr 2016]:[Searches: Mar 2017]])</f>
        <v>119.16666666666667</v>
      </c>
      <c r="BK672" s="9">
        <f>AVERAGE(keyword_stats[[#This Row],[Searches: Apr 2017]:[Searches: Mar 2018]])</f>
        <v>141.66666666666666</v>
      </c>
      <c r="BL672" s="9">
        <f>AVERAGE(keyword_stats[[#This Row],[Searches: Apr 2018]:[Searches: Mar 2019]])</f>
        <v>153.33333333333334</v>
      </c>
      <c r="BM672" s="9">
        <f>SUM(keyword_stats[[#This Row],[Searches: Apr 2018]:[Searches: Mar 2019]])</f>
        <v>1840</v>
      </c>
      <c r="BN672" s="9">
        <f>keyword_stats[[#This Row],[R1]]-keyword_stats[[#This Row],[R4]]</f>
        <v>59.166666666666671</v>
      </c>
      <c r="BO672" s="9" t="str">
        <f>INDEX('keyword-forecasts'!G:K,MATCH(keyword_stats[[#This Row],[Keyword]],'keyword-forecasts'!K:K,0),1)</f>
        <v>Stroje Kąpielowe</v>
      </c>
    </row>
    <row r="673" spans="1:67" x14ac:dyDescent="0.25">
      <c r="A673" t="s">
        <v>783</v>
      </c>
      <c r="B673" t="s">
        <v>15</v>
      </c>
      <c r="D673" s="8">
        <v>20</v>
      </c>
      <c r="E673" t="s">
        <v>17</v>
      </c>
      <c r="F673">
        <v>100</v>
      </c>
      <c r="G673">
        <v>0.48</v>
      </c>
      <c r="H673">
        <v>1.73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20</v>
      </c>
      <c r="AB673">
        <v>40</v>
      </c>
      <c r="AC673">
        <v>10</v>
      </c>
      <c r="AD673">
        <v>10</v>
      </c>
      <c r="AE673">
        <v>10</v>
      </c>
      <c r="AF673">
        <v>10</v>
      </c>
      <c r="AG673">
        <v>10</v>
      </c>
      <c r="AH673">
        <v>10</v>
      </c>
      <c r="AI673">
        <v>10</v>
      </c>
      <c r="AJ673">
        <v>10</v>
      </c>
      <c r="AK673">
        <v>10</v>
      </c>
      <c r="AL673">
        <v>20</v>
      </c>
      <c r="AM673">
        <v>30</v>
      </c>
      <c r="AN673">
        <v>20</v>
      </c>
      <c r="AO673">
        <v>30</v>
      </c>
      <c r="AP673">
        <v>10</v>
      </c>
      <c r="AQ673">
        <v>10</v>
      </c>
      <c r="AR673">
        <v>10</v>
      </c>
      <c r="AS673">
        <v>10</v>
      </c>
      <c r="AT673">
        <v>20</v>
      </c>
      <c r="AU673">
        <v>10</v>
      </c>
      <c r="AV673">
        <v>10</v>
      </c>
      <c r="AW673">
        <v>10</v>
      </c>
      <c r="AX673">
        <v>30</v>
      </c>
      <c r="AY673">
        <v>70</v>
      </c>
      <c r="AZ673">
        <v>30</v>
      </c>
      <c r="BA673">
        <v>20</v>
      </c>
      <c r="BB673">
        <v>10</v>
      </c>
      <c r="BC673">
        <v>10</v>
      </c>
      <c r="BD673">
        <v>10</v>
      </c>
      <c r="BE673">
        <v>20</v>
      </c>
      <c r="BF673">
        <v>30</v>
      </c>
      <c r="BG673">
        <v>20</v>
      </c>
      <c r="BH673">
        <v>30</v>
      </c>
      <c r="BI673" s="9">
        <f>AVERAGE(keyword_stats[[#This Row],[Searches: Apr 2015]:[Searches: Mar 2016]])</f>
        <v>0</v>
      </c>
      <c r="BJ673" s="9">
        <f>AVERAGE(keyword_stats[[#This Row],[Searches: Apr 2016]:[Searches: Mar 2017]])</f>
        <v>11.666666666666666</v>
      </c>
      <c r="BK673" s="9">
        <f>AVERAGE(keyword_stats[[#This Row],[Searches: Apr 2017]:[Searches: Mar 2018]])</f>
        <v>15.833333333333334</v>
      </c>
      <c r="BL673" s="9">
        <f>AVERAGE(keyword_stats[[#This Row],[Searches: Apr 2018]:[Searches: Mar 2019]])</f>
        <v>24.166666666666668</v>
      </c>
      <c r="BM673" s="9">
        <f>SUM(keyword_stats[[#This Row],[Searches: Apr 2018]:[Searches: Mar 2019]])</f>
        <v>290</v>
      </c>
      <c r="BN673" s="9">
        <f>keyword_stats[[#This Row],[R1]]-keyword_stats[[#This Row],[R4]]</f>
        <v>24.166666666666668</v>
      </c>
      <c r="BO673" s="9" t="str">
        <f>INDEX('keyword-forecasts'!G:K,MATCH(keyword_stats[[#This Row],[Keyword]],'keyword-forecasts'!K:K,0),1)</f>
        <v>Stroje Jednoczęściowe</v>
      </c>
    </row>
    <row r="674" spans="1:67" x14ac:dyDescent="0.25">
      <c r="A674" t="s">
        <v>784</v>
      </c>
      <c r="B674" t="s">
        <v>15</v>
      </c>
      <c r="D674" s="8">
        <v>40</v>
      </c>
      <c r="E674" t="s">
        <v>17</v>
      </c>
      <c r="F674">
        <v>100</v>
      </c>
      <c r="G674">
        <v>0.39</v>
      </c>
      <c r="H674">
        <v>1.34</v>
      </c>
      <c r="M674">
        <v>40</v>
      </c>
      <c r="N674">
        <v>40</v>
      </c>
      <c r="O674">
        <v>50</v>
      </c>
      <c r="P674">
        <v>50</v>
      </c>
      <c r="Q674">
        <v>20</v>
      </c>
      <c r="R674">
        <v>10</v>
      </c>
      <c r="S674">
        <v>10</v>
      </c>
      <c r="T674">
        <v>10</v>
      </c>
      <c r="U674">
        <v>10</v>
      </c>
      <c r="V674">
        <v>30</v>
      </c>
      <c r="W674">
        <v>20</v>
      </c>
      <c r="X674">
        <v>20</v>
      </c>
      <c r="Y674">
        <v>20</v>
      </c>
      <c r="Z674">
        <v>30</v>
      </c>
      <c r="AA674">
        <v>40</v>
      </c>
      <c r="AB674">
        <v>50</v>
      </c>
      <c r="AC674">
        <v>30</v>
      </c>
      <c r="AD674">
        <v>10</v>
      </c>
      <c r="AE674">
        <v>10</v>
      </c>
      <c r="AF674">
        <v>10</v>
      </c>
      <c r="AG674">
        <v>10</v>
      </c>
      <c r="AH674">
        <v>30</v>
      </c>
      <c r="AI674">
        <v>30</v>
      </c>
      <c r="AJ674">
        <v>10</v>
      </c>
      <c r="AK674">
        <v>20</v>
      </c>
      <c r="AL674">
        <v>30</v>
      </c>
      <c r="AM674">
        <v>40</v>
      </c>
      <c r="AN674">
        <v>40</v>
      </c>
      <c r="AO674">
        <v>20</v>
      </c>
      <c r="AP674">
        <v>10</v>
      </c>
      <c r="AQ674">
        <v>10</v>
      </c>
      <c r="AR674">
        <v>10</v>
      </c>
      <c r="AS674">
        <v>10</v>
      </c>
      <c r="AT674">
        <v>40</v>
      </c>
      <c r="AU674">
        <v>20</v>
      </c>
      <c r="AV674">
        <v>30</v>
      </c>
      <c r="AW674">
        <v>40</v>
      </c>
      <c r="AX674">
        <v>70</v>
      </c>
      <c r="AY674">
        <v>90</v>
      </c>
      <c r="AZ674">
        <v>90</v>
      </c>
      <c r="BA674">
        <v>50</v>
      </c>
      <c r="BB674">
        <v>20</v>
      </c>
      <c r="BC674">
        <v>10</v>
      </c>
      <c r="BD674">
        <v>10</v>
      </c>
      <c r="BE674">
        <v>10</v>
      </c>
      <c r="BF674">
        <v>40</v>
      </c>
      <c r="BG674">
        <v>20</v>
      </c>
      <c r="BH674">
        <v>30</v>
      </c>
      <c r="BI674" s="9">
        <f>AVERAGE(keyword_stats[[#This Row],[Searches: Apr 2015]:[Searches: Mar 2016]])</f>
        <v>25.833333333333332</v>
      </c>
      <c r="BJ674" s="9">
        <f>AVERAGE(keyword_stats[[#This Row],[Searches: Apr 2016]:[Searches: Mar 2017]])</f>
        <v>23.333333333333332</v>
      </c>
      <c r="BK674" s="9">
        <f>AVERAGE(keyword_stats[[#This Row],[Searches: Apr 2017]:[Searches: Mar 2018]])</f>
        <v>23.333333333333332</v>
      </c>
      <c r="BL674" s="9">
        <f>AVERAGE(keyword_stats[[#This Row],[Searches: Apr 2018]:[Searches: Mar 2019]])</f>
        <v>40</v>
      </c>
      <c r="BM674" s="9">
        <f>SUM(keyword_stats[[#This Row],[Searches: Apr 2018]:[Searches: Mar 2019]])</f>
        <v>480</v>
      </c>
      <c r="BN674" s="9">
        <f>keyword_stats[[#This Row],[R1]]-keyword_stats[[#This Row],[R4]]</f>
        <v>14.166666666666668</v>
      </c>
      <c r="BO674" s="9" t="str">
        <f>INDEX('keyword-forecasts'!G:K,MATCH(keyword_stats[[#This Row],[Keyword]],'keyword-forecasts'!K:K,0),1)</f>
        <v>Strój Kąpielowy</v>
      </c>
    </row>
    <row r="675" spans="1:67" x14ac:dyDescent="0.25">
      <c r="A675" t="s">
        <v>785</v>
      </c>
      <c r="B675" t="s">
        <v>15</v>
      </c>
      <c r="D675" s="8">
        <v>20</v>
      </c>
      <c r="E675" t="s">
        <v>18</v>
      </c>
      <c r="F675">
        <v>9</v>
      </c>
      <c r="M675">
        <v>10</v>
      </c>
      <c r="N675">
        <v>10</v>
      </c>
      <c r="O675">
        <v>10</v>
      </c>
      <c r="P675">
        <v>10</v>
      </c>
      <c r="Q675">
        <v>10</v>
      </c>
      <c r="R675">
        <v>10</v>
      </c>
      <c r="S675">
        <v>20</v>
      </c>
      <c r="T675">
        <v>20</v>
      </c>
      <c r="U675">
        <v>10</v>
      </c>
      <c r="V675">
        <v>10</v>
      </c>
      <c r="W675">
        <v>10</v>
      </c>
      <c r="X675">
        <v>10</v>
      </c>
      <c r="Y675">
        <v>10</v>
      </c>
      <c r="Z675">
        <v>10</v>
      </c>
      <c r="AA675">
        <v>10</v>
      </c>
      <c r="AB675">
        <v>10</v>
      </c>
      <c r="AC675">
        <v>20</v>
      </c>
      <c r="AD675">
        <v>20</v>
      </c>
      <c r="AE675">
        <v>10</v>
      </c>
      <c r="AF675">
        <v>20</v>
      </c>
      <c r="AG675">
        <v>20</v>
      </c>
      <c r="AH675">
        <v>20</v>
      </c>
      <c r="AI675">
        <v>10</v>
      </c>
      <c r="AJ675">
        <v>10</v>
      </c>
      <c r="AK675">
        <v>10</v>
      </c>
      <c r="AL675">
        <v>20</v>
      </c>
      <c r="AM675">
        <v>20</v>
      </c>
      <c r="AN675">
        <v>10</v>
      </c>
      <c r="AO675">
        <v>10</v>
      </c>
      <c r="AP675">
        <v>30</v>
      </c>
      <c r="AQ675">
        <v>20</v>
      </c>
      <c r="AR675">
        <v>20</v>
      </c>
      <c r="AS675">
        <v>20</v>
      </c>
      <c r="AT675">
        <v>20</v>
      </c>
      <c r="AU675">
        <v>10</v>
      </c>
      <c r="AV675">
        <v>10</v>
      </c>
      <c r="AW675">
        <v>10</v>
      </c>
      <c r="AX675">
        <v>10</v>
      </c>
      <c r="AY675">
        <v>30</v>
      </c>
      <c r="AZ675">
        <v>30</v>
      </c>
      <c r="BA675">
        <v>30</v>
      </c>
      <c r="BB675">
        <v>10</v>
      </c>
      <c r="BC675">
        <v>20</v>
      </c>
      <c r="BD675">
        <v>30</v>
      </c>
      <c r="BE675">
        <v>20</v>
      </c>
      <c r="BF675">
        <v>20</v>
      </c>
      <c r="BG675">
        <v>10</v>
      </c>
      <c r="BH675">
        <v>10</v>
      </c>
      <c r="BI675" s="9">
        <f>AVERAGE(keyword_stats[[#This Row],[Searches: Apr 2015]:[Searches: Mar 2016]])</f>
        <v>11.666666666666666</v>
      </c>
      <c r="BJ675" s="9">
        <f>AVERAGE(keyword_stats[[#This Row],[Searches: Apr 2016]:[Searches: Mar 2017]])</f>
        <v>14.166666666666666</v>
      </c>
      <c r="BK675" s="9">
        <f>AVERAGE(keyword_stats[[#This Row],[Searches: Apr 2017]:[Searches: Mar 2018]])</f>
        <v>16.666666666666668</v>
      </c>
      <c r="BL675" s="9">
        <f>AVERAGE(keyword_stats[[#This Row],[Searches: Apr 2018]:[Searches: Mar 2019]])</f>
        <v>19.166666666666668</v>
      </c>
      <c r="BM675" s="9">
        <f>SUM(keyword_stats[[#This Row],[Searches: Apr 2018]:[Searches: Mar 2019]])</f>
        <v>230</v>
      </c>
      <c r="BN675" s="9">
        <f>keyword_stats[[#This Row],[R1]]-keyword_stats[[#This Row],[R4]]</f>
        <v>7.5000000000000018</v>
      </c>
      <c r="BO675" s="9" t="str">
        <f>INDEX('keyword-forecasts'!G:K,MATCH(keyword_stats[[#This Row],[Keyword]],'keyword-forecasts'!K:K,0),1)</f>
        <v>Hm</v>
      </c>
    </row>
    <row r="676" spans="1:67" x14ac:dyDescent="0.25">
      <c r="A676" t="s">
        <v>798</v>
      </c>
      <c r="B676" t="s">
        <v>15</v>
      </c>
      <c r="D676" s="8">
        <v>30</v>
      </c>
      <c r="E676" t="s">
        <v>17</v>
      </c>
      <c r="F676">
        <v>100</v>
      </c>
      <c r="G676">
        <v>0.32</v>
      </c>
      <c r="H676">
        <v>0.96</v>
      </c>
      <c r="M676">
        <v>10</v>
      </c>
      <c r="N676">
        <v>20</v>
      </c>
      <c r="O676">
        <v>10</v>
      </c>
      <c r="P676">
        <v>10</v>
      </c>
      <c r="Q676">
        <v>20</v>
      </c>
      <c r="R676">
        <v>10</v>
      </c>
      <c r="S676">
        <v>20</v>
      </c>
      <c r="T676">
        <v>40</v>
      </c>
      <c r="U676">
        <v>70</v>
      </c>
      <c r="V676">
        <v>30</v>
      </c>
      <c r="W676">
        <v>30</v>
      </c>
      <c r="X676">
        <v>20</v>
      </c>
      <c r="Y676">
        <v>20</v>
      </c>
      <c r="Z676">
        <v>10</v>
      </c>
      <c r="AA676">
        <v>20</v>
      </c>
      <c r="AB676">
        <v>10</v>
      </c>
      <c r="AC676">
        <v>10</v>
      </c>
      <c r="AD676">
        <v>20</v>
      </c>
      <c r="AE676">
        <v>30</v>
      </c>
      <c r="AF676">
        <v>70</v>
      </c>
      <c r="AG676">
        <v>110</v>
      </c>
      <c r="AH676">
        <v>90</v>
      </c>
      <c r="AI676">
        <v>50</v>
      </c>
      <c r="AJ676">
        <v>30</v>
      </c>
      <c r="AK676">
        <v>40</v>
      </c>
      <c r="AL676">
        <v>10</v>
      </c>
      <c r="AM676">
        <v>20</v>
      </c>
      <c r="AN676">
        <v>20</v>
      </c>
      <c r="AO676">
        <v>20</v>
      </c>
      <c r="AP676">
        <v>30</v>
      </c>
      <c r="AQ676">
        <v>20</v>
      </c>
      <c r="AR676">
        <v>50</v>
      </c>
      <c r="AS676">
        <v>70</v>
      </c>
      <c r="AT676">
        <v>50</v>
      </c>
      <c r="AU676">
        <v>30</v>
      </c>
      <c r="AV676">
        <v>30</v>
      </c>
      <c r="AW676">
        <v>20</v>
      </c>
      <c r="AX676">
        <v>20</v>
      </c>
      <c r="AY676">
        <v>30</v>
      </c>
      <c r="AZ676">
        <v>20</v>
      </c>
      <c r="BA676">
        <v>10</v>
      </c>
      <c r="BB676">
        <v>40</v>
      </c>
      <c r="BC676">
        <v>20</v>
      </c>
      <c r="BD676">
        <v>50</v>
      </c>
      <c r="BE676">
        <v>70</v>
      </c>
      <c r="BF676">
        <v>40</v>
      </c>
      <c r="BG676">
        <v>50</v>
      </c>
      <c r="BH676">
        <v>40</v>
      </c>
      <c r="BI676" s="9">
        <f>AVERAGE(keyword_stats[[#This Row],[Searches: Apr 2015]:[Searches: Mar 2016]])</f>
        <v>24.166666666666668</v>
      </c>
      <c r="BJ676" s="9">
        <f>AVERAGE(keyword_stats[[#This Row],[Searches: Apr 2016]:[Searches: Mar 2017]])</f>
        <v>39.166666666666664</v>
      </c>
      <c r="BK676" s="9">
        <f>AVERAGE(keyword_stats[[#This Row],[Searches: Apr 2017]:[Searches: Mar 2018]])</f>
        <v>32.5</v>
      </c>
      <c r="BL676" s="9">
        <f>AVERAGE(keyword_stats[[#This Row],[Searches: Apr 2018]:[Searches: Mar 2019]])</f>
        <v>34.166666666666664</v>
      </c>
      <c r="BM676" s="9">
        <f>SUM(keyword_stats[[#This Row],[Searches: Apr 2018]:[Searches: Mar 2019]])</f>
        <v>410</v>
      </c>
      <c r="BN676" s="9">
        <f>keyword_stats[[#This Row],[R1]]-keyword_stats[[#This Row],[R4]]</f>
        <v>9.9999999999999964</v>
      </c>
      <c r="BO676" s="9" t="str">
        <f>INDEX('keyword-forecasts'!G:K,MATCH(keyword_stats[[#This Row],[Keyword]],'keyword-forecasts'!K:K,0),1)</f>
        <v>Kąpielowe Damskie</v>
      </c>
    </row>
    <row r="677" spans="1:67" x14ac:dyDescent="0.25">
      <c r="A677" t="s">
        <v>786</v>
      </c>
      <c r="B677" t="s">
        <v>15</v>
      </c>
      <c r="D677" s="8">
        <v>70</v>
      </c>
      <c r="E677" t="s">
        <v>17</v>
      </c>
      <c r="F677">
        <v>100</v>
      </c>
      <c r="G677">
        <v>0.64</v>
      </c>
      <c r="H677">
        <v>1.52</v>
      </c>
      <c r="M677">
        <v>20</v>
      </c>
      <c r="N677">
        <v>70</v>
      </c>
      <c r="O677">
        <v>70</v>
      </c>
      <c r="P677">
        <v>70</v>
      </c>
      <c r="Q677">
        <v>30</v>
      </c>
      <c r="R677">
        <v>10</v>
      </c>
      <c r="S677">
        <v>10</v>
      </c>
      <c r="T677">
        <v>10</v>
      </c>
      <c r="U677">
        <v>20</v>
      </c>
      <c r="V677">
        <v>20</v>
      </c>
      <c r="W677">
        <v>10</v>
      </c>
      <c r="X677">
        <v>10</v>
      </c>
      <c r="Y677">
        <v>70</v>
      </c>
      <c r="Z677">
        <v>70</v>
      </c>
      <c r="AA677">
        <v>140</v>
      </c>
      <c r="AB677">
        <v>90</v>
      </c>
      <c r="AC677">
        <v>50</v>
      </c>
      <c r="AD677">
        <v>20</v>
      </c>
      <c r="AE677">
        <v>10</v>
      </c>
      <c r="AF677">
        <v>10</v>
      </c>
      <c r="AG677">
        <v>20</v>
      </c>
      <c r="AH677">
        <v>40</v>
      </c>
      <c r="AI677">
        <v>20</v>
      </c>
      <c r="AJ677">
        <v>50</v>
      </c>
      <c r="AK677">
        <v>30</v>
      </c>
      <c r="AL677">
        <v>90</v>
      </c>
      <c r="AM677">
        <v>90</v>
      </c>
      <c r="AN677">
        <v>110</v>
      </c>
      <c r="AO677">
        <v>50</v>
      </c>
      <c r="AP677">
        <v>20</v>
      </c>
      <c r="AQ677">
        <v>10</v>
      </c>
      <c r="AR677">
        <v>10</v>
      </c>
      <c r="AS677">
        <v>10</v>
      </c>
      <c r="AT677">
        <v>30</v>
      </c>
      <c r="AU677">
        <v>30</v>
      </c>
      <c r="AV677">
        <v>50</v>
      </c>
      <c r="AW677">
        <v>70</v>
      </c>
      <c r="AX677">
        <v>110</v>
      </c>
      <c r="AY677">
        <v>110</v>
      </c>
      <c r="AZ677">
        <v>110</v>
      </c>
      <c r="BA677">
        <v>70</v>
      </c>
      <c r="BB677">
        <v>10</v>
      </c>
      <c r="BC677">
        <v>20</v>
      </c>
      <c r="BD677">
        <v>20</v>
      </c>
      <c r="BE677">
        <v>20</v>
      </c>
      <c r="BF677">
        <v>70</v>
      </c>
      <c r="BG677">
        <v>50</v>
      </c>
      <c r="BH677">
        <v>50</v>
      </c>
      <c r="BI677" s="9">
        <f>AVERAGE(keyword_stats[[#This Row],[Searches: Apr 2015]:[Searches: Mar 2016]])</f>
        <v>29.166666666666668</v>
      </c>
      <c r="BJ677" s="9">
        <f>AVERAGE(keyword_stats[[#This Row],[Searches: Apr 2016]:[Searches: Mar 2017]])</f>
        <v>49.166666666666664</v>
      </c>
      <c r="BK677" s="9">
        <f>AVERAGE(keyword_stats[[#This Row],[Searches: Apr 2017]:[Searches: Mar 2018]])</f>
        <v>44.166666666666664</v>
      </c>
      <c r="BL677" s="9">
        <f>AVERAGE(keyword_stats[[#This Row],[Searches: Apr 2018]:[Searches: Mar 2019]])</f>
        <v>59.166666666666664</v>
      </c>
      <c r="BM677" s="9">
        <f>SUM(keyword_stats[[#This Row],[Searches: Apr 2018]:[Searches: Mar 2019]])</f>
        <v>710</v>
      </c>
      <c r="BN677" s="9">
        <f>keyword_stats[[#This Row],[R1]]-keyword_stats[[#This Row],[R4]]</f>
        <v>29.999999999999996</v>
      </c>
      <c r="BO677" s="9" t="str">
        <f>INDEX('keyword-forecasts'!G:K,MATCH(keyword_stats[[#This Row],[Keyword]],'keyword-forecasts'!K:K,0),1)</f>
        <v>Kostiumy Kąpielowe</v>
      </c>
    </row>
    <row r="678" spans="1:67" x14ac:dyDescent="0.25">
      <c r="A678" t="s">
        <v>787</v>
      </c>
      <c r="B678" t="s">
        <v>15</v>
      </c>
      <c r="D678" s="8">
        <v>210</v>
      </c>
      <c r="E678" t="s">
        <v>17</v>
      </c>
      <c r="F678">
        <v>100</v>
      </c>
      <c r="G678">
        <v>0.31</v>
      </c>
      <c r="H678">
        <v>1.17</v>
      </c>
      <c r="M678">
        <v>90</v>
      </c>
      <c r="N678">
        <v>140</v>
      </c>
      <c r="O678">
        <v>210</v>
      </c>
      <c r="P678">
        <v>210</v>
      </c>
      <c r="Q678">
        <v>90</v>
      </c>
      <c r="R678">
        <v>20</v>
      </c>
      <c r="S678">
        <v>20</v>
      </c>
      <c r="T678">
        <v>30</v>
      </c>
      <c r="U678">
        <v>20</v>
      </c>
      <c r="V678">
        <v>50</v>
      </c>
      <c r="W678">
        <v>90</v>
      </c>
      <c r="X678">
        <v>70</v>
      </c>
      <c r="Y678">
        <v>90</v>
      </c>
      <c r="Z678">
        <v>210</v>
      </c>
      <c r="AA678">
        <v>320</v>
      </c>
      <c r="AB678">
        <v>260</v>
      </c>
      <c r="AC678">
        <v>110</v>
      </c>
      <c r="AD678">
        <v>20</v>
      </c>
      <c r="AE678">
        <v>10</v>
      </c>
      <c r="AF678">
        <v>30</v>
      </c>
      <c r="AG678">
        <v>30</v>
      </c>
      <c r="AH678">
        <v>90</v>
      </c>
      <c r="AI678">
        <v>70</v>
      </c>
      <c r="AJ678">
        <v>90</v>
      </c>
      <c r="AK678">
        <v>140</v>
      </c>
      <c r="AL678">
        <v>210</v>
      </c>
      <c r="AM678">
        <v>320</v>
      </c>
      <c r="AN678">
        <v>320</v>
      </c>
      <c r="AO678">
        <v>170</v>
      </c>
      <c r="AP678">
        <v>50</v>
      </c>
      <c r="AQ678">
        <v>20</v>
      </c>
      <c r="AR678">
        <v>30</v>
      </c>
      <c r="AS678">
        <v>50</v>
      </c>
      <c r="AT678">
        <v>70</v>
      </c>
      <c r="AU678">
        <v>110</v>
      </c>
      <c r="AV678">
        <v>140</v>
      </c>
      <c r="AW678">
        <v>210</v>
      </c>
      <c r="AX678">
        <v>320</v>
      </c>
      <c r="AY678">
        <v>480</v>
      </c>
      <c r="AZ678">
        <v>480</v>
      </c>
      <c r="BA678">
        <v>260</v>
      </c>
      <c r="BB678">
        <v>70</v>
      </c>
      <c r="BC678">
        <v>50</v>
      </c>
      <c r="BD678">
        <v>40</v>
      </c>
      <c r="BE678">
        <v>40</v>
      </c>
      <c r="BF678">
        <v>110</v>
      </c>
      <c r="BG678">
        <v>170</v>
      </c>
      <c r="BH678">
        <v>260</v>
      </c>
      <c r="BI678" s="9">
        <f>AVERAGE(keyword_stats[[#This Row],[Searches: Apr 2015]:[Searches: Mar 2016]])</f>
        <v>86.666666666666671</v>
      </c>
      <c r="BJ678" s="9">
        <f>AVERAGE(keyword_stats[[#This Row],[Searches: Apr 2016]:[Searches: Mar 2017]])</f>
        <v>110.83333333333333</v>
      </c>
      <c r="BK678" s="9">
        <f>AVERAGE(keyword_stats[[#This Row],[Searches: Apr 2017]:[Searches: Mar 2018]])</f>
        <v>135.83333333333334</v>
      </c>
      <c r="BL678" s="9">
        <f>AVERAGE(keyword_stats[[#This Row],[Searches: Apr 2018]:[Searches: Mar 2019]])</f>
        <v>207.5</v>
      </c>
      <c r="BM678" s="9">
        <f>SUM(keyword_stats[[#This Row],[Searches: Apr 2018]:[Searches: Mar 2019]])</f>
        <v>2490</v>
      </c>
      <c r="BN678" s="9">
        <f>keyword_stats[[#This Row],[R1]]-keyword_stats[[#This Row],[R4]]</f>
        <v>120.83333333333333</v>
      </c>
      <c r="BO678" s="9" t="str">
        <f>INDEX('keyword-forecasts'!G:K,MATCH(keyword_stats[[#This Row],[Keyword]],'keyword-forecasts'!K:K,0),1)</f>
        <v>Stroje Kąpielowe</v>
      </c>
    </row>
    <row r="679" spans="1:67" x14ac:dyDescent="0.25">
      <c r="A679" t="s">
        <v>788</v>
      </c>
      <c r="B679" t="s">
        <v>15</v>
      </c>
      <c r="D679" s="8">
        <v>50</v>
      </c>
      <c r="E679" t="s">
        <v>17</v>
      </c>
      <c r="F679">
        <v>100</v>
      </c>
      <c r="G679">
        <v>0.23</v>
      </c>
      <c r="H679">
        <v>0.95</v>
      </c>
      <c r="M679">
        <v>30</v>
      </c>
      <c r="N679">
        <v>50</v>
      </c>
      <c r="O679">
        <v>50</v>
      </c>
      <c r="P679">
        <v>110</v>
      </c>
      <c r="Q679">
        <v>50</v>
      </c>
      <c r="R679">
        <v>10</v>
      </c>
      <c r="S679">
        <v>10</v>
      </c>
      <c r="T679">
        <v>10</v>
      </c>
      <c r="U679">
        <v>10</v>
      </c>
      <c r="V679">
        <v>10</v>
      </c>
      <c r="W679">
        <v>20</v>
      </c>
      <c r="X679">
        <v>20</v>
      </c>
      <c r="Y679">
        <v>20</v>
      </c>
      <c r="Z679">
        <v>30</v>
      </c>
      <c r="AA679">
        <v>70</v>
      </c>
      <c r="AB679">
        <v>70</v>
      </c>
      <c r="AC679">
        <v>20</v>
      </c>
      <c r="AD679">
        <v>10</v>
      </c>
      <c r="AE679">
        <v>20</v>
      </c>
      <c r="AF679">
        <v>10</v>
      </c>
      <c r="AG679">
        <v>10</v>
      </c>
      <c r="AH679">
        <v>10</v>
      </c>
      <c r="AI679">
        <v>20</v>
      </c>
      <c r="AJ679">
        <v>10</v>
      </c>
      <c r="AK679">
        <v>30</v>
      </c>
      <c r="AL679">
        <v>50</v>
      </c>
      <c r="AM679">
        <v>70</v>
      </c>
      <c r="AN679">
        <v>50</v>
      </c>
      <c r="AO679">
        <v>30</v>
      </c>
      <c r="AP679">
        <v>10</v>
      </c>
      <c r="AQ679">
        <v>10</v>
      </c>
      <c r="AR679">
        <v>10</v>
      </c>
      <c r="AS679">
        <v>10</v>
      </c>
      <c r="AT679">
        <v>30</v>
      </c>
      <c r="AU679">
        <v>20</v>
      </c>
      <c r="AV679">
        <v>30</v>
      </c>
      <c r="AW679">
        <v>70</v>
      </c>
      <c r="AX679">
        <v>50</v>
      </c>
      <c r="AY679">
        <v>90</v>
      </c>
      <c r="AZ679">
        <v>90</v>
      </c>
      <c r="BA679">
        <v>50</v>
      </c>
      <c r="BB679">
        <v>10</v>
      </c>
      <c r="BC679">
        <v>10</v>
      </c>
      <c r="BD679">
        <v>20</v>
      </c>
      <c r="BE679">
        <v>20</v>
      </c>
      <c r="BF679">
        <v>40</v>
      </c>
      <c r="BG679">
        <v>30</v>
      </c>
      <c r="BH679">
        <v>70</v>
      </c>
      <c r="BI679" s="9">
        <f>AVERAGE(keyword_stats[[#This Row],[Searches: Apr 2015]:[Searches: Mar 2016]])</f>
        <v>31.666666666666668</v>
      </c>
      <c r="BJ679" s="9">
        <f>AVERAGE(keyword_stats[[#This Row],[Searches: Apr 2016]:[Searches: Mar 2017]])</f>
        <v>25</v>
      </c>
      <c r="BK679" s="9">
        <f>AVERAGE(keyword_stats[[#This Row],[Searches: Apr 2017]:[Searches: Mar 2018]])</f>
        <v>29.166666666666668</v>
      </c>
      <c r="BL679" s="9">
        <f>AVERAGE(keyword_stats[[#This Row],[Searches: Apr 2018]:[Searches: Mar 2019]])</f>
        <v>45.833333333333336</v>
      </c>
      <c r="BM679" s="9">
        <f>SUM(keyword_stats[[#This Row],[Searches: Apr 2018]:[Searches: Mar 2019]])</f>
        <v>550</v>
      </c>
      <c r="BN679" s="9">
        <f>keyword_stats[[#This Row],[R1]]-keyword_stats[[#This Row],[R4]]</f>
        <v>14.166666666666668</v>
      </c>
      <c r="BO679" s="9" t="str">
        <f>INDEX('keyword-forecasts'!G:K,MATCH(keyword_stats[[#This Row],[Keyword]],'keyword-forecasts'!K:K,0),1)</f>
        <v>Strój Kąpielowy</v>
      </c>
    </row>
    <row r="680" spans="1:67" x14ac:dyDescent="0.25">
      <c r="A680" t="s">
        <v>789</v>
      </c>
      <c r="B680" t="s">
        <v>15</v>
      </c>
      <c r="D680" s="8">
        <v>10</v>
      </c>
      <c r="E680" t="s">
        <v>17</v>
      </c>
      <c r="F680">
        <v>100</v>
      </c>
      <c r="M680">
        <v>10</v>
      </c>
      <c r="N680">
        <v>10</v>
      </c>
      <c r="O680">
        <v>20</v>
      </c>
      <c r="P680">
        <v>20</v>
      </c>
      <c r="Q680">
        <v>10</v>
      </c>
      <c r="R680">
        <v>10</v>
      </c>
      <c r="S680">
        <v>0</v>
      </c>
      <c r="T680">
        <v>10</v>
      </c>
      <c r="U680">
        <v>10</v>
      </c>
      <c r="V680">
        <v>10</v>
      </c>
      <c r="W680">
        <v>10</v>
      </c>
      <c r="X680">
        <v>10</v>
      </c>
      <c r="Y680">
        <v>10</v>
      </c>
      <c r="Z680">
        <v>20</v>
      </c>
      <c r="AA680">
        <v>10</v>
      </c>
      <c r="AB680">
        <v>20</v>
      </c>
      <c r="AC680">
        <v>10</v>
      </c>
      <c r="AD680">
        <v>10</v>
      </c>
      <c r="AE680">
        <v>10</v>
      </c>
      <c r="AF680">
        <v>10</v>
      </c>
      <c r="AG680">
        <v>10</v>
      </c>
      <c r="AH680">
        <v>10</v>
      </c>
      <c r="AI680">
        <v>10</v>
      </c>
      <c r="AJ680">
        <v>10</v>
      </c>
      <c r="AK680">
        <v>10</v>
      </c>
      <c r="AL680">
        <v>10</v>
      </c>
      <c r="AM680">
        <v>10</v>
      </c>
      <c r="AN680">
        <v>10</v>
      </c>
      <c r="AO680">
        <v>10</v>
      </c>
      <c r="AP680">
        <v>10</v>
      </c>
      <c r="AQ680">
        <v>10</v>
      </c>
      <c r="AR680">
        <v>10</v>
      </c>
      <c r="AS680">
        <v>10</v>
      </c>
      <c r="AT680">
        <v>10</v>
      </c>
      <c r="AU680">
        <v>10</v>
      </c>
      <c r="AV680">
        <v>10</v>
      </c>
      <c r="AW680">
        <v>10</v>
      </c>
      <c r="AX680">
        <v>10</v>
      </c>
      <c r="AY680">
        <v>10</v>
      </c>
      <c r="AZ680">
        <v>10</v>
      </c>
      <c r="BA680">
        <v>10</v>
      </c>
      <c r="BB680">
        <v>10</v>
      </c>
      <c r="BC680">
        <v>10</v>
      </c>
      <c r="BD680">
        <v>10</v>
      </c>
      <c r="BE680">
        <v>10</v>
      </c>
      <c r="BF680">
        <v>10</v>
      </c>
      <c r="BG680">
        <v>10</v>
      </c>
      <c r="BH680">
        <v>10</v>
      </c>
      <c r="BI680" s="9">
        <f>AVERAGE(keyword_stats[[#This Row],[Searches: Apr 2015]:[Searches: Mar 2016]])</f>
        <v>10.833333333333334</v>
      </c>
      <c r="BJ680" s="9">
        <f>AVERAGE(keyword_stats[[#This Row],[Searches: Apr 2016]:[Searches: Mar 2017]])</f>
        <v>11.666666666666666</v>
      </c>
      <c r="BK680" s="9">
        <f>AVERAGE(keyword_stats[[#This Row],[Searches: Apr 2017]:[Searches: Mar 2018]])</f>
        <v>10</v>
      </c>
      <c r="BL680" s="9">
        <f>AVERAGE(keyword_stats[[#This Row],[Searches: Apr 2018]:[Searches: Mar 2019]])</f>
        <v>10</v>
      </c>
      <c r="BM680" s="9">
        <f>SUM(keyword_stats[[#This Row],[Searches: Apr 2018]:[Searches: Mar 2019]])</f>
        <v>120</v>
      </c>
      <c r="BN680" s="9">
        <f>keyword_stats[[#This Row],[R1]]-keyword_stats[[#This Row],[R4]]</f>
        <v>-0.83333333333333393</v>
      </c>
      <c r="BO680" s="9" t="str">
        <f>INDEX('keyword-forecasts'!G:K,MATCH(keyword_stats[[#This Row],[Keyword]],'keyword-forecasts'!K:K,0),1)</f>
        <v>Stroje Kąpielowe</v>
      </c>
    </row>
    <row r="681" spans="1:67" x14ac:dyDescent="0.25">
      <c r="A681" t="s">
        <v>790</v>
      </c>
      <c r="B681" t="s">
        <v>15</v>
      </c>
      <c r="D681" s="8">
        <v>20</v>
      </c>
      <c r="E681" t="s">
        <v>17</v>
      </c>
      <c r="F681">
        <v>100</v>
      </c>
      <c r="G681">
        <v>0.18</v>
      </c>
      <c r="H681">
        <v>0.53</v>
      </c>
      <c r="M681">
        <v>10</v>
      </c>
      <c r="N681">
        <v>30</v>
      </c>
      <c r="O681">
        <v>20</v>
      </c>
      <c r="P681">
        <v>50</v>
      </c>
      <c r="Q681">
        <v>20</v>
      </c>
      <c r="R681">
        <v>10</v>
      </c>
      <c r="S681">
        <v>10</v>
      </c>
      <c r="T681">
        <v>10</v>
      </c>
      <c r="U681">
        <v>10</v>
      </c>
      <c r="V681">
        <v>10</v>
      </c>
      <c r="W681">
        <v>10</v>
      </c>
      <c r="X681">
        <v>20</v>
      </c>
      <c r="Y681">
        <v>10</v>
      </c>
      <c r="Z681">
        <v>20</v>
      </c>
      <c r="AA681">
        <v>40</v>
      </c>
      <c r="AB681">
        <v>30</v>
      </c>
      <c r="AC681">
        <v>10</v>
      </c>
      <c r="AD681">
        <v>20</v>
      </c>
      <c r="AE681">
        <v>10</v>
      </c>
      <c r="AF681">
        <v>10</v>
      </c>
      <c r="AG681">
        <v>10</v>
      </c>
      <c r="AH681">
        <v>10</v>
      </c>
      <c r="AI681">
        <v>10</v>
      </c>
      <c r="AJ681">
        <v>20</v>
      </c>
      <c r="AK681">
        <v>10</v>
      </c>
      <c r="AL681">
        <v>10</v>
      </c>
      <c r="AM681">
        <v>30</v>
      </c>
      <c r="AN681">
        <v>30</v>
      </c>
      <c r="AO681">
        <v>40</v>
      </c>
      <c r="AP681">
        <v>10</v>
      </c>
      <c r="AQ681">
        <v>10</v>
      </c>
      <c r="AR681">
        <v>10</v>
      </c>
      <c r="AS681">
        <v>10</v>
      </c>
      <c r="AT681">
        <v>10</v>
      </c>
      <c r="AU681">
        <v>20</v>
      </c>
      <c r="AV681">
        <v>10</v>
      </c>
      <c r="AW681">
        <v>20</v>
      </c>
      <c r="AX681">
        <v>30</v>
      </c>
      <c r="AY681">
        <v>50</v>
      </c>
      <c r="AZ681">
        <v>40</v>
      </c>
      <c r="BA681">
        <v>50</v>
      </c>
      <c r="BB681">
        <v>20</v>
      </c>
      <c r="BC681">
        <v>40</v>
      </c>
      <c r="BD681">
        <v>10</v>
      </c>
      <c r="BE681">
        <v>10</v>
      </c>
      <c r="BF681">
        <v>10</v>
      </c>
      <c r="BG681">
        <v>10</v>
      </c>
      <c r="BH681">
        <v>10</v>
      </c>
      <c r="BI681" s="9">
        <f>AVERAGE(keyword_stats[[#This Row],[Searches: Apr 2015]:[Searches: Mar 2016]])</f>
        <v>17.5</v>
      </c>
      <c r="BJ681" s="9">
        <f>AVERAGE(keyword_stats[[#This Row],[Searches: Apr 2016]:[Searches: Mar 2017]])</f>
        <v>16.666666666666668</v>
      </c>
      <c r="BK681" s="9">
        <f>AVERAGE(keyword_stats[[#This Row],[Searches: Apr 2017]:[Searches: Mar 2018]])</f>
        <v>16.666666666666668</v>
      </c>
      <c r="BL681" s="9">
        <f>AVERAGE(keyword_stats[[#This Row],[Searches: Apr 2018]:[Searches: Mar 2019]])</f>
        <v>25</v>
      </c>
      <c r="BM681" s="9">
        <f>SUM(keyword_stats[[#This Row],[Searches: Apr 2018]:[Searches: Mar 2019]])</f>
        <v>300</v>
      </c>
      <c r="BN681" s="9">
        <f>keyword_stats[[#This Row],[R1]]-keyword_stats[[#This Row],[R4]]</f>
        <v>7.5</v>
      </c>
      <c r="BO681" s="9" t="str">
        <f>INDEX('keyword-forecasts'!G:K,MATCH(keyword_stats[[#This Row],[Keyword]],'keyword-forecasts'!K:K,0),1)</f>
        <v>Stroje Kąpielowe</v>
      </c>
    </row>
    <row r="682" spans="1:67" x14ac:dyDescent="0.25">
      <c r="A682" t="s">
        <v>791</v>
      </c>
      <c r="B682" t="s">
        <v>15</v>
      </c>
      <c r="D682" s="8">
        <v>50</v>
      </c>
      <c r="E682" t="s">
        <v>17</v>
      </c>
      <c r="F682">
        <v>100</v>
      </c>
      <c r="G682">
        <v>0.47</v>
      </c>
      <c r="H682">
        <v>1.23</v>
      </c>
      <c r="M682">
        <v>110</v>
      </c>
      <c r="N682">
        <v>170</v>
      </c>
      <c r="O682">
        <v>140</v>
      </c>
      <c r="P682">
        <v>140</v>
      </c>
      <c r="Q682">
        <v>50</v>
      </c>
      <c r="R682">
        <v>50</v>
      </c>
      <c r="S682">
        <v>40</v>
      </c>
      <c r="T682">
        <v>50</v>
      </c>
      <c r="U682">
        <v>10</v>
      </c>
      <c r="V682">
        <v>50</v>
      </c>
      <c r="W682">
        <v>110</v>
      </c>
      <c r="X682">
        <v>70</v>
      </c>
      <c r="Y682">
        <v>110</v>
      </c>
      <c r="Z682">
        <v>110</v>
      </c>
      <c r="AA682">
        <v>110</v>
      </c>
      <c r="AB682">
        <v>140</v>
      </c>
      <c r="AC682">
        <v>110</v>
      </c>
      <c r="AD682">
        <v>70</v>
      </c>
      <c r="AE682">
        <v>90</v>
      </c>
      <c r="AF682">
        <v>70</v>
      </c>
      <c r="AG682">
        <v>70</v>
      </c>
      <c r="AH682">
        <v>70</v>
      </c>
      <c r="AI682">
        <v>90</v>
      </c>
      <c r="AJ682">
        <v>90</v>
      </c>
      <c r="AK682">
        <v>110</v>
      </c>
      <c r="AL682">
        <v>140</v>
      </c>
      <c r="AM682">
        <v>140</v>
      </c>
      <c r="AN682">
        <v>110</v>
      </c>
      <c r="AO682">
        <v>90</v>
      </c>
      <c r="AP682">
        <v>30</v>
      </c>
      <c r="AQ682">
        <v>50</v>
      </c>
      <c r="AR682">
        <v>70</v>
      </c>
      <c r="AS682">
        <v>30</v>
      </c>
      <c r="AT682">
        <v>40</v>
      </c>
      <c r="AU682">
        <v>50</v>
      </c>
      <c r="AV682">
        <v>40</v>
      </c>
      <c r="AW682">
        <v>70</v>
      </c>
      <c r="AX682">
        <v>90</v>
      </c>
      <c r="AY682">
        <v>110</v>
      </c>
      <c r="AZ682">
        <v>70</v>
      </c>
      <c r="BA682">
        <v>40</v>
      </c>
      <c r="BB682">
        <v>30</v>
      </c>
      <c r="BC682">
        <v>50</v>
      </c>
      <c r="BD682">
        <v>50</v>
      </c>
      <c r="BE682">
        <v>10</v>
      </c>
      <c r="BF682">
        <v>40</v>
      </c>
      <c r="BG682">
        <v>70</v>
      </c>
      <c r="BH682">
        <v>50</v>
      </c>
      <c r="BI682" s="9">
        <f>AVERAGE(keyword_stats[[#This Row],[Searches: Apr 2015]:[Searches: Mar 2016]])</f>
        <v>82.5</v>
      </c>
      <c r="BJ682" s="9">
        <f>AVERAGE(keyword_stats[[#This Row],[Searches: Apr 2016]:[Searches: Mar 2017]])</f>
        <v>94.166666666666671</v>
      </c>
      <c r="BK682" s="9">
        <f>AVERAGE(keyword_stats[[#This Row],[Searches: Apr 2017]:[Searches: Mar 2018]])</f>
        <v>75</v>
      </c>
      <c r="BL682" s="9">
        <f>AVERAGE(keyword_stats[[#This Row],[Searches: Apr 2018]:[Searches: Mar 2019]])</f>
        <v>56.666666666666664</v>
      </c>
      <c r="BM682" s="9">
        <f>SUM(keyword_stats[[#This Row],[Searches: Apr 2018]:[Searches: Mar 2019]])</f>
        <v>680</v>
      </c>
      <c r="BN682" s="9">
        <f>keyword_stats[[#This Row],[R1]]-keyword_stats[[#This Row],[R4]]</f>
        <v>-25.833333333333336</v>
      </c>
      <c r="BO682" s="9" t="str">
        <f>INDEX('keyword-forecasts'!G:K,MATCH(keyword_stats[[#This Row],[Keyword]],'keyword-forecasts'!K:K,0),1)</f>
        <v>Kąpielowych</v>
      </c>
    </row>
    <row r="683" spans="1:67" x14ac:dyDescent="0.25">
      <c r="A683" t="s">
        <v>792</v>
      </c>
      <c r="B683" t="s">
        <v>15</v>
      </c>
      <c r="D683" s="8">
        <v>210</v>
      </c>
      <c r="E683" t="s">
        <v>17</v>
      </c>
      <c r="F683">
        <v>99</v>
      </c>
      <c r="G683">
        <v>0.41</v>
      </c>
      <c r="H683">
        <v>1.21</v>
      </c>
      <c r="M683">
        <v>260</v>
      </c>
      <c r="N683">
        <v>210</v>
      </c>
      <c r="O683">
        <v>320</v>
      </c>
      <c r="P683">
        <v>320</v>
      </c>
      <c r="Q683">
        <v>170</v>
      </c>
      <c r="R683">
        <v>50</v>
      </c>
      <c r="S683">
        <v>70</v>
      </c>
      <c r="T683">
        <v>90</v>
      </c>
      <c r="U683">
        <v>40</v>
      </c>
      <c r="V683">
        <v>90</v>
      </c>
      <c r="W683">
        <v>170</v>
      </c>
      <c r="X683">
        <v>260</v>
      </c>
      <c r="Y683">
        <v>260</v>
      </c>
      <c r="Z683">
        <v>320</v>
      </c>
      <c r="AA683">
        <v>480</v>
      </c>
      <c r="AB683">
        <v>480</v>
      </c>
      <c r="AC683">
        <v>320</v>
      </c>
      <c r="AD683">
        <v>260</v>
      </c>
      <c r="AE683">
        <v>260</v>
      </c>
      <c r="AF683">
        <v>210</v>
      </c>
      <c r="AG683">
        <v>210</v>
      </c>
      <c r="AH683">
        <v>260</v>
      </c>
      <c r="AI683">
        <v>260</v>
      </c>
      <c r="AJ683">
        <v>320</v>
      </c>
      <c r="AK683">
        <v>390</v>
      </c>
      <c r="AL683">
        <v>320</v>
      </c>
      <c r="AM683">
        <v>390</v>
      </c>
      <c r="AN683">
        <v>210</v>
      </c>
      <c r="AO683">
        <v>170</v>
      </c>
      <c r="AP683">
        <v>90</v>
      </c>
      <c r="AQ683">
        <v>70</v>
      </c>
      <c r="AR683">
        <v>70</v>
      </c>
      <c r="AS683">
        <v>110</v>
      </c>
      <c r="AT683">
        <v>140</v>
      </c>
      <c r="AU683">
        <v>170</v>
      </c>
      <c r="AV683">
        <v>170</v>
      </c>
      <c r="AW683">
        <v>210</v>
      </c>
      <c r="AX683">
        <v>320</v>
      </c>
      <c r="AY683">
        <v>390</v>
      </c>
      <c r="AZ683">
        <v>260</v>
      </c>
      <c r="BA683">
        <v>170</v>
      </c>
      <c r="BB683">
        <v>70</v>
      </c>
      <c r="BC683">
        <v>140</v>
      </c>
      <c r="BD683">
        <v>110</v>
      </c>
      <c r="BE683">
        <v>140</v>
      </c>
      <c r="BF683">
        <v>170</v>
      </c>
      <c r="BG683">
        <v>210</v>
      </c>
      <c r="BH683">
        <v>210</v>
      </c>
      <c r="BI683" s="9">
        <f>AVERAGE(keyword_stats[[#This Row],[Searches: Apr 2015]:[Searches: Mar 2016]])</f>
        <v>170.83333333333334</v>
      </c>
      <c r="BJ683" s="9">
        <f>AVERAGE(keyword_stats[[#This Row],[Searches: Apr 2016]:[Searches: Mar 2017]])</f>
        <v>303.33333333333331</v>
      </c>
      <c r="BK683" s="9">
        <f>AVERAGE(keyword_stats[[#This Row],[Searches: Apr 2017]:[Searches: Mar 2018]])</f>
        <v>191.66666666666666</v>
      </c>
      <c r="BL683" s="9">
        <f>AVERAGE(keyword_stats[[#This Row],[Searches: Apr 2018]:[Searches: Mar 2019]])</f>
        <v>200</v>
      </c>
      <c r="BM683" s="9">
        <f>SUM(keyword_stats[[#This Row],[Searches: Apr 2018]:[Searches: Mar 2019]])</f>
        <v>2400</v>
      </c>
      <c r="BN683" s="9">
        <f>keyword_stats[[#This Row],[R1]]-keyword_stats[[#This Row],[R4]]</f>
        <v>29.166666666666657</v>
      </c>
      <c r="BO683" s="9" t="str">
        <f>INDEX('keyword-forecasts'!G:K,MATCH(keyword_stats[[#This Row],[Keyword]],'keyword-forecasts'!K:K,0),1)</f>
        <v>Strojów Kąpielowych</v>
      </c>
    </row>
    <row r="684" spans="1:67" x14ac:dyDescent="0.25">
      <c r="A684" t="s">
        <v>793</v>
      </c>
      <c r="B684" t="s">
        <v>15</v>
      </c>
      <c r="D684" s="8">
        <v>20</v>
      </c>
      <c r="E684" t="s">
        <v>17</v>
      </c>
      <c r="F684">
        <v>100</v>
      </c>
      <c r="G684">
        <v>0.34</v>
      </c>
      <c r="H684">
        <v>1.21</v>
      </c>
      <c r="M684">
        <v>10</v>
      </c>
      <c r="N684">
        <v>20</v>
      </c>
      <c r="O684">
        <v>30</v>
      </c>
      <c r="P684">
        <v>40</v>
      </c>
      <c r="Q684">
        <v>40</v>
      </c>
      <c r="R684">
        <v>10</v>
      </c>
      <c r="S684">
        <v>10</v>
      </c>
      <c r="T684">
        <v>10</v>
      </c>
      <c r="U684">
        <v>0</v>
      </c>
      <c r="V684">
        <v>10</v>
      </c>
      <c r="W684">
        <v>10</v>
      </c>
      <c r="X684">
        <v>10</v>
      </c>
      <c r="Y684">
        <v>10</v>
      </c>
      <c r="Z684">
        <v>10</v>
      </c>
      <c r="AA684">
        <v>20</v>
      </c>
      <c r="AB684">
        <v>50</v>
      </c>
      <c r="AC684">
        <v>30</v>
      </c>
      <c r="AD684">
        <v>10</v>
      </c>
      <c r="AE684">
        <v>10</v>
      </c>
      <c r="AF684">
        <v>10</v>
      </c>
      <c r="AG684">
        <v>0</v>
      </c>
      <c r="AH684">
        <v>10</v>
      </c>
      <c r="AI684">
        <v>10</v>
      </c>
      <c r="AJ684">
        <v>10</v>
      </c>
      <c r="AK684">
        <v>10</v>
      </c>
      <c r="AL684">
        <v>10</v>
      </c>
      <c r="AM684">
        <v>20</v>
      </c>
      <c r="AN684">
        <v>30</v>
      </c>
      <c r="AO684">
        <v>20</v>
      </c>
      <c r="AP684">
        <v>10</v>
      </c>
      <c r="AQ684">
        <v>10</v>
      </c>
      <c r="AR684">
        <v>10</v>
      </c>
      <c r="AS684">
        <v>10</v>
      </c>
      <c r="AT684">
        <v>10</v>
      </c>
      <c r="AU684">
        <v>10</v>
      </c>
      <c r="AV684">
        <v>10</v>
      </c>
      <c r="AW684">
        <v>10</v>
      </c>
      <c r="AX684">
        <v>20</v>
      </c>
      <c r="AY684">
        <v>50</v>
      </c>
      <c r="AZ684">
        <v>70</v>
      </c>
      <c r="BA684">
        <v>50</v>
      </c>
      <c r="BB684">
        <v>20</v>
      </c>
      <c r="BC684">
        <v>10</v>
      </c>
      <c r="BD684">
        <v>10</v>
      </c>
      <c r="BE684">
        <v>10</v>
      </c>
      <c r="BF684">
        <v>10</v>
      </c>
      <c r="BG684">
        <v>20</v>
      </c>
      <c r="BH684">
        <v>30</v>
      </c>
      <c r="BI684" s="9">
        <f>AVERAGE(keyword_stats[[#This Row],[Searches: Apr 2015]:[Searches: Mar 2016]])</f>
        <v>16.666666666666668</v>
      </c>
      <c r="BJ684" s="9">
        <f>AVERAGE(keyword_stats[[#This Row],[Searches: Apr 2016]:[Searches: Mar 2017]])</f>
        <v>15</v>
      </c>
      <c r="BK684" s="9">
        <f>AVERAGE(keyword_stats[[#This Row],[Searches: Apr 2017]:[Searches: Mar 2018]])</f>
        <v>13.333333333333334</v>
      </c>
      <c r="BL684" s="9">
        <f>AVERAGE(keyword_stats[[#This Row],[Searches: Apr 2018]:[Searches: Mar 2019]])</f>
        <v>25.833333333333332</v>
      </c>
      <c r="BM684" s="9">
        <f>SUM(keyword_stats[[#This Row],[Searches: Apr 2018]:[Searches: Mar 2019]])</f>
        <v>310</v>
      </c>
      <c r="BN684" s="9">
        <f>keyword_stats[[#This Row],[R1]]-keyword_stats[[#This Row],[R4]]</f>
        <v>9.1666666666666643</v>
      </c>
      <c r="BO684" s="9" t="str">
        <f>INDEX('keyword-forecasts'!G:K,MATCH(keyword_stats[[#This Row],[Keyword]],'keyword-forecasts'!K:K,0),1)</f>
        <v>Stroje Kąpielowe</v>
      </c>
    </row>
    <row r="685" spans="1:67" x14ac:dyDescent="0.25">
      <c r="A685" t="s">
        <v>794</v>
      </c>
      <c r="B685" t="s">
        <v>15</v>
      </c>
      <c r="D685" s="8">
        <v>110</v>
      </c>
      <c r="E685" t="s">
        <v>17</v>
      </c>
      <c r="F685">
        <v>91</v>
      </c>
      <c r="G685">
        <v>0.28000000000000003</v>
      </c>
      <c r="H685">
        <v>1.18</v>
      </c>
      <c r="M685">
        <v>90</v>
      </c>
      <c r="N685">
        <v>50</v>
      </c>
      <c r="O685">
        <v>70</v>
      </c>
      <c r="P685">
        <v>70</v>
      </c>
      <c r="Q685">
        <v>70</v>
      </c>
      <c r="R685">
        <v>50</v>
      </c>
      <c r="S685">
        <v>50</v>
      </c>
      <c r="T685">
        <v>50</v>
      </c>
      <c r="U685">
        <v>70</v>
      </c>
      <c r="V685">
        <v>90</v>
      </c>
      <c r="W685">
        <v>90</v>
      </c>
      <c r="X685">
        <v>50</v>
      </c>
      <c r="Y685">
        <v>70</v>
      </c>
      <c r="Z685">
        <v>50</v>
      </c>
      <c r="AA685">
        <v>70</v>
      </c>
      <c r="AB685">
        <v>110</v>
      </c>
      <c r="AC685">
        <v>110</v>
      </c>
      <c r="AD685">
        <v>140</v>
      </c>
      <c r="AE685">
        <v>110</v>
      </c>
      <c r="AF685">
        <v>70</v>
      </c>
      <c r="AG685">
        <v>50</v>
      </c>
      <c r="AH685">
        <v>90</v>
      </c>
      <c r="AI685">
        <v>70</v>
      </c>
      <c r="AJ685">
        <v>70</v>
      </c>
      <c r="AK685">
        <v>70</v>
      </c>
      <c r="AL685">
        <v>70</v>
      </c>
      <c r="AM685">
        <v>70</v>
      </c>
      <c r="AN685">
        <v>90</v>
      </c>
      <c r="AO685">
        <v>70</v>
      </c>
      <c r="AP685">
        <v>50</v>
      </c>
      <c r="AQ685">
        <v>90</v>
      </c>
      <c r="AR685">
        <v>90</v>
      </c>
      <c r="AS685">
        <v>90</v>
      </c>
      <c r="AT685">
        <v>70</v>
      </c>
      <c r="AU685">
        <v>70</v>
      </c>
      <c r="AV685">
        <v>90</v>
      </c>
      <c r="AW685">
        <v>50</v>
      </c>
      <c r="AX685">
        <v>90</v>
      </c>
      <c r="AY685">
        <v>140</v>
      </c>
      <c r="AZ685">
        <v>140</v>
      </c>
      <c r="BA685">
        <v>140</v>
      </c>
      <c r="BB685">
        <v>70</v>
      </c>
      <c r="BC685">
        <v>110</v>
      </c>
      <c r="BD685">
        <v>70</v>
      </c>
      <c r="BE685">
        <v>90</v>
      </c>
      <c r="BF685">
        <v>110</v>
      </c>
      <c r="BG685">
        <v>70</v>
      </c>
      <c r="BH685">
        <v>140</v>
      </c>
      <c r="BI685" s="9">
        <f>AVERAGE(keyword_stats[[#This Row],[Searches: Apr 2015]:[Searches: Mar 2016]])</f>
        <v>66.666666666666671</v>
      </c>
      <c r="BJ685" s="9">
        <f>AVERAGE(keyword_stats[[#This Row],[Searches: Apr 2016]:[Searches: Mar 2017]])</f>
        <v>84.166666666666671</v>
      </c>
      <c r="BK685" s="9">
        <f>AVERAGE(keyword_stats[[#This Row],[Searches: Apr 2017]:[Searches: Mar 2018]])</f>
        <v>76.666666666666671</v>
      </c>
      <c r="BL685" s="9">
        <f>AVERAGE(keyword_stats[[#This Row],[Searches: Apr 2018]:[Searches: Mar 2019]])</f>
        <v>101.66666666666667</v>
      </c>
      <c r="BM685" s="9">
        <f>SUM(keyword_stats[[#This Row],[Searches: Apr 2018]:[Searches: Mar 2019]])</f>
        <v>1220</v>
      </c>
      <c r="BN685" s="9">
        <f>keyword_stats[[#This Row],[R1]]-keyword_stats[[#This Row],[R4]]</f>
        <v>35</v>
      </c>
      <c r="BO685" s="9" t="str">
        <f>INDEX('keyword-forecasts'!G:K,MATCH(keyword_stats[[#This Row],[Keyword]],'keyword-forecasts'!K:K,0),1)</f>
        <v>Stroje Kąpielowe</v>
      </c>
    </row>
    <row r="686" spans="1:67" x14ac:dyDescent="0.25">
      <c r="A686" t="s">
        <v>795</v>
      </c>
      <c r="B686" t="s">
        <v>15</v>
      </c>
      <c r="D686" s="8">
        <v>50</v>
      </c>
      <c r="E686" t="s">
        <v>17</v>
      </c>
      <c r="F686">
        <v>100</v>
      </c>
      <c r="G686">
        <v>0.49</v>
      </c>
      <c r="H686">
        <v>1.44</v>
      </c>
      <c r="M686">
        <v>50</v>
      </c>
      <c r="N686">
        <v>50</v>
      </c>
      <c r="O686">
        <v>170</v>
      </c>
      <c r="P686">
        <v>170</v>
      </c>
      <c r="Q686">
        <v>140</v>
      </c>
      <c r="R686">
        <v>50</v>
      </c>
      <c r="S686">
        <v>50</v>
      </c>
      <c r="T686">
        <v>40</v>
      </c>
      <c r="U686">
        <v>30</v>
      </c>
      <c r="V686">
        <v>40</v>
      </c>
      <c r="W686">
        <v>30</v>
      </c>
      <c r="X686">
        <v>30</v>
      </c>
      <c r="Y686">
        <v>90</v>
      </c>
      <c r="Z686">
        <v>260</v>
      </c>
      <c r="AA686">
        <v>70</v>
      </c>
      <c r="AB686">
        <v>50</v>
      </c>
      <c r="AC686">
        <v>90</v>
      </c>
      <c r="AD686">
        <v>90</v>
      </c>
      <c r="AE686">
        <v>70</v>
      </c>
      <c r="AF686">
        <v>30</v>
      </c>
      <c r="AG686">
        <v>50</v>
      </c>
      <c r="AH686">
        <v>50</v>
      </c>
      <c r="AI686">
        <v>30</v>
      </c>
      <c r="AJ686">
        <v>90</v>
      </c>
      <c r="AK686">
        <v>70</v>
      </c>
      <c r="AL686">
        <v>70</v>
      </c>
      <c r="AM686">
        <v>40</v>
      </c>
      <c r="AN686">
        <v>70</v>
      </c>
      <c r="AO686">
        <v>70</v>
      </c>
      <c r="AP686">
        <v>50</v>
      </c>
      <c r="AQ686">
        <v>30</v>
      </c>
      <c r="AR686">
        <v>50</v>
      </c>
      <c r="AS686">
        <v>50</v>
      </c>
      <c r="AT686">
        <v>70</v>
      </c>
      <c r="AU686">
        <v>50</v>
      </c>
      <c r="AV686">
        <v>50</v>
      </c>
      <c r="AW686">
        <v>30</v>
      </c>
      <c r="AX686">
        <v>50</v>
      </c>
      <c r="AY686">
        <v>70</v>
      </c>
      <c r="AZ686">
        <v>50</v>
      </c>
      <c r="BA686">
        <v>50</v>
      </c>
      <c r="BB686">
        <v>30</v>
      </c>
      <c r="BC686">
        <v>30</v>
      </c>
      <c r="BD686">
        <v>40</v>
      </c>
      <c r="BE686">
        <v>50</v>
      </c>
      <c r="BF686">
        <v>40</v>
      </c>
      <c r="BG686">
        <v>70</v>
      </c>
      <c r="BH686">
        <v>50</v>
      </c>
      <c r="BI686" s="9">
        <f>AVERAGE(keyword_stats[[#This Row],[Searches: Apr 2015]:[Searches: Mar 2016]])</f>
        <v>70.833333333333329</v>
      </c>
      <c r="BJ686" s="9">
        <f>AVERAGE(keyword_stats[[#This Row],[Searches: Apr 2016]:[Searches: Mar 2017]])</f>
        <v>80.833333333333329</v>
      </c>
      <c r="BK686" s="9">
        <f>AVERAGE(keyword_stats[[#This Row],[Searches: Apr 2017]:[Searches: Mar 2018]])</f>
        <v>55.833333333333336</v>
      </c>
      <c r="BL686" s="9">
        <f>AVERAGE(keyword_stats[[#This Row],[Searches: Apr 2018]:[Searches: Mar 2019]])</f>
        <v>46.666666666666664</v>
      </c>
      <c r="BM686" s="9">
        <f>SUM(keyword_stats[[#This Row],[Searches: Apr 2018]:[Searches: Mar 2019]])</f>
        <v>560</v>
      </c>
      <c r="BN686" s="9">
        <f>keyword_stats[[#This Row],[R1]]-keyword_stats[[#This Row],[R4]]</f>
        <v>-24.166666666666664</v>
      </c>
      <c r="BO686" s="9" t="str">
        <f>INDEX('keyword-forecasts'!G:K,MATCH(keyword_stats[[#This Row],[Keyword]],'keyword-forecasts'!K:K,0),1)</f>
        <v>Push Up</v>
      </c>
    </row>
    <row r="687" spans="1:67" x14ac:dyDescent="0.25">
      <c r="A687" t="s">
        <v>796</v>
      </c>
      <c r="B687" t="s">
        <v>15</v>
      </c>
      <c r="D687" s="8">
        <v>50</v>
      </c>
      <c r="E687" t="s">
        <v>17</v>
      </c>
      <c r="F687">
        <v>100</v>
      </c>
      <c r="G687">
        <v>0.27</v>
      </c>
      <c r="H687">
        <v>0.88</v>
      </c>
      <c r="M687">
        <v>10</v>
      </c>
      <c r="N687">
        <v>20</v>
      </c>
      <c r="O687">
        <v>20</v>
      </c>
      <c r="P687">
        <v>40</v>
      </c>
      <c r="Q687">
        <v>20</v>
      </c>
      <c r="R687">
        <v>10</v>
      </c>
      <c r="S687">
        <v>10</v>
      </c>
      <c r="T687">
        <v>10</v>
      </c>
      <c r="U687">
        <v>10</v>
      </c>
      <c r="V687">
        <v>10</v>
      </c>
      <c r="W687">
        <v>20</v>
      </c>
      <c r="X687">
        <v>20</v>
      </c>
      <c r="Y687">
        <v>20</v>
      </c>
      <c r="Z687">
        <v>20</v>
      </c>
      <c r="AA687">
        <v>40</v>
      </c>
      <c r="AB687">
        <v>40</v>
      </c>
      <c r="AC687">
        <v>10</v>
      </c>
      <c r="AD687">
        <v>10</v>
      </c>
      <c r="AE687">
        <v>10</v>
      </c>
      <c r="AF687">
        <v>10</v>
      </c>
      <c r="AG687">
        <v>10</v>
      </c>
      <c r="AH687">
        <v>10</v>
      </c>
      <c r="AI687">
        <v>10</v>
      </c>
      <c r="AJ687">
        <v>20</v>
      </c>
      <c r="AK687">
        <v>10</v>
      </c>
      <c r="AL687">
        <v>40</v>
      </c>
      <c r="AM687">
        <v>30</v>
      </c>
      <c r="AN687">
        <v>30</v>
      </c>
      <c r="AO687">
        <v>20</v>
      </c>
      <c r="AP687">
        <v>10</v>
      </c>
      <c r="AQ687">
        <v>10</v>
      </c>
      <c r="AR687">
        <v>10</v>
      </c>
      <c r="AS687">
        <v>10</v>
      </c>
      <c r="AT687">
        <v>30</v>
      </c>
      <c r="AU687">
        <v>20</v>
      </c>
      <c r="AV687">
        <v>20</v>
      </c>
      <c r="AW687">
        <v>70</v>
      </c>
      <c r="AX687">
        <v>70</v>
      </c>
      <c r="AY687">
        <v>110</v>
      </c>
      <c r="AZ687">
        <v>110</v>
      </c>
      <c r="BA687">
        <v>40</v>
      </c>
      <c r="BB687">
        <v>10</v>
      </c>
      <c r="BC687">
        <v>20</v>
      </c>
      <c r="BD687">
        <v>10</v>
      </c>
      <c r="BE687">
        <v>10</v>
      </c>
      <c r="BF687">
        <v>50</v>
      </c>
      <c r="BG687">
        <v>30</v>
      </c>
      <c r="BH687">
        <v>30</v>
      </c>
      <c r="BI687" s="9">
        <f>AVERAGE(keyword_stats[[#This Row],[Searches: Apr 2015]:[Searches: Mar 2016]])</f>
        <v>16.666666666666668</v>
      </c>
      <c r="BJ687" s="9">
        <f>AVERAGE(keyword_stats[[#This Row],[Searches: Apr 2016]:[Searches: Mar 2017]])</f>
        <v>17.5</v>
      </c>
      <c r="BK687" s="9">
        <f>AVERAGE(keyword_stats[[#This Row],[Searches: Apr 2017]:[Searches: Mar 2018]])</f>
        <v>20</v>
      </c>
      <c r="BL687" s="9">
        <f>AVERAGE(keyword_stats[[#This Row],[Searches: Apr 2018]:[Searches: Mar 2019]])</f>
        <v>46.666666666666664</v>
      </c>
      <c r="BM687" s="9">
        <f>SUM(keyword_stats[[#This Row],[Searches: Apr 2018]:[Searches: Mar 2019]])</f>
        <v>560</v>
      </c>
      <c r="BN687" s="9">
        <f>keyword_stats[[#This Row],[R1]]-keyword_stats[[#This Row],[R4]]</f>
        <v>29.999999999999996</v>
      </c>
      <c r="BO687" s="9" t="str">
        <f>INDEX('keyword-forecasts'!G:K,MATCH(keyword_stats[[#This Row],[Keyword]],'keyword-forecasts'!K:K,0),1)</f>
        <v>Kąpielowe Push</v>
      </c>
    </row>
    <row r="688" spans="1:67" x14ac:dyDescent="0.25">
      <c r="A688" t="s">
        <v>797</v>
      </c>
      <c r="B688" t="s">
        <v>15</v>
      </c>
      <c r="D688" s="8">
        <v>40</v>
      </c>
      <c r="E688" t="s">
        <v>17</v>
      </c>
      <c r="F688">
        <v>100</v>
      </c>
      <c r="G688">
        <v>0.19</v>
      </c>
      <c r="H688">
        <v>0.44</v>
      </c>
      <c r="M688">
        <v>40</v>
      </c>
      <c r="N688">
        <v>40</v>
      </c>
      <c r="O688">
        <v>90</v>
      </c>
      <c r="P688">
        <v>70</v>
      </c>
      <c r="Q688">
        <v>20</v>
      </c>
      <c r="R688">
        <v>10</v>
      </c>
      <c r="S688">
        <v>10</v>
      </c>
      <c r="T688">
        <v>10</v>
      </c>
      <c r="U688">
        <v>10</v>
      </c>
      <c r="V688">
        <v>10</v>
      </c>
      <c r="W688">
        <v>10</v>
      </c>
      <c r="X688">
        <v>20</v>
      </c>
      <c r="Y688">
        <v>20</v>
      </c>
      <c r="Z688">
        <v>50</v>
      </c>
      <c r="AA688">
        <v>90</v>
      </c>
      <c r="AB688">
        <v>70</v>
      </c>
      <c r="AC688">
        <v>20</v>
      </c>
      <c r="AD688">
        <v>10</v>
      </c>
      <c r="AE688">
        <v>10</v>
      </c>
      <c r="AF688">
        <v>10</v>
      </c>
      <c r="AG688">
        <v>10</v>
      </c>
      <c r="AH688">
        <v>30</v>
      </c>
      <c r="AI688">
        <v>40</v>
      </c>
      <c r="AJ688">
        <v>30</v>
      </c>
      <c r="AK688">
        <v>30</v>
      </c>
      <c r="AL688">
        <v>50</v>
      </c>
      <c r="AM688">
        <v>110</v>
      </c>
      <c r="AN688">
        <v>110</v>
      </c>
      <c r="AO688">
        <v>70</v>
      </c>
      <c r="AP688">
        <v>10</v>
      </c>
      <c r="AQ688">
        <v>0</v>
      </c>
      <c r="AR688">
        <v>10</v>
      </c>
      <c r="AS688">
        <v>10</v>
      </c>
      <c r="AT688">
        <v>20</v>
      </c>
      <c r="AU688">
        <v>20</v>
      </c>
      <c r="AV688">
        <v>10</v>
      </c>
      <c r="AW688">
        <v>40</v>
      </c>
      <c r="AX688">
        <v>40</v>
      </c>
      <c r="AY688">
        <v>50</v>
      </c>
      <c r="AZ688">
        <v>140</v>
      </c>
      <c r="BA688">
        <v>40</v>
      </c>
      <c r="BB688">
        <v>10</v>
      </c>
      <c r="BC688">
        <v>10</v>
      </c>
      <c r="BD688">
        <v>30</v>
      </c>
      <c r="BE688">
        <v>30</v>
      </c>
      <c r="BF688">
        <v>50</v>
      </c>
      <c r="BG688">
        <v>20</v>
      </c>
      <c r="BH688">
        <v>40</v>
      </c>
      <c r="BI688" s="9">
        <f>AVERAGE(keyword_stats[[#This Row],[Searches: Apr 2015]:[Searches: Mar 2016]])</f>
        <v>28.333333333333332</v>
      </c>
      <c r="BJ688" s="9">
        <f>AVERAGE(keyword_stats[[#This Row],[Searches: Apr 2016]:[Searches: Mar 2017]])</f>
        <v>32.5</v>
      </c>
      <c r="BK688" s="9">
        <f>AVERAGE(keyword_stats[[#This Row],[Searches: Apr 2017]:[Searches: Mar 2018]])</f>
        <v>37.5</v>
      </c>
      <c r="BL688" s="9">
        <f>AVERAGE(keyword_stats[[#This Row],[Searches: Apr 2018]:[Searches: Mar 2019]])</f>
        <v>41.666666666666664</v>
      </c>
      <c r="BM688" s="9">
        <f>SUM(keyword_stats[[#This Row],[Searches: Apr 2018]:[Searches: Mar 2019]])</f>
        <v>500</v>
      </c>
      <c r="BN688" s="9">
        <f>keyword_stats[[#This Row],[R1]]-keyword_stats[[#This Row],[R4]]</f>
        <v>13.333333333333332</v>
      </c>
      <c r="BO688" s="9" t="str">
        <f>INDEX('keyword-forecasts'!G:K,MATCH(keyword_stats[[#This Row],[Keyword]],'keyword-forecasts'!K:K,0),1)</f>
        <v>Kąpielowy Push</v>
      </c>
    </row>
    <row r="689" spans="1:67" x14ac:dyDescent="0.25">
      <c r="A689" t="s">
        <v>799</v>
      </c>
      <c r="B689" t="s">
        <v>15</v>
      </c>
      <c r="D689" s="8">
        <v>2900</v>
      </c>
      <c r="E689" t="s">
        <v>17</v>
      </c>
      <c r="F689">
        <v>83</v>
      </c>
      <c r="G689">
        <v>0.24</v>
      </c>
      <c r="H689">
        <v>0.48</v>
      </c>
      <c r="M689">
        <v>590</v>
      </c>
      <c r="N689">
        <v>1000</v>
      </c>
      <c r="O689">
        <v>2400</v>
      </c>
      <c r="P689">
        <v>2400</v>
      </c>
      <c r="Q689">
        <v>880</v>
      </c>
      <c r="R689">
        <v>110</v>
      </c>
      <c r="S689">
        <v>90</v>
      </c>
      <c r="T689">
        <v>50</v>
      </c>
      <c r="U689">
        <v>50</v>
      </c>
      <c r="V689">
        <v>170</v>
      </c>
      <c r="W689">
        <v>260</v>
      </c>
      <c r="X689">
        <v>390</v>
      </c>
      <c r="Y689">
        <v>1000</v>
      </c>
      <c r="Z689">
        <v>1900</v>
      </c>
      <c r="AA689">
        <v>2900</v>
      </c>
      <c r="AB689">
        <v>3600</v>
      </c>
      <c r="AC689">
        <v>1600</v>
      </c>
      <c r="AD689">
        <v>480</v>
      </c>
      <c r="AE689">
        <v>170</v>
      </c>
      <c r="AF689">
        <v>110</v>
      </c>
      <c r="AG689">
        <v>90</v>
      </c>
      <c r="AH689">
        <v>260</v>
      </c>
      <c r="AI689">
        <v>320</v>
      </c>
      <c r="AJ689">
        <v>590</v>
      </c>
      <c r="AK689">
        <v>1300</v>
      </c>
      <c r="AL689">
        <v>2900</v>
      </c>
      <c r="AM689">
        <v>4400</v>
      </c>
      <c r="AN689">
        <v>5400</v>
      </c>
      <c r="AO689">
        <v>1900</v>
      </c>
      <c r="AP689">
        <v>390</v>
      </c>
      <c r="AQ689">
        <v>140</v>
      </c>
      <c r="AR689">
        <v>210</v>
      </c>
      <c r="AS689">
        <v>210</v>
      </c>
      <c r="AT689">
        <v>260</v>
      </c>
      <c r="AU689">
        <v>720</v>
      </c>
      <c r="AV689">
        <v>1000</v>
      </c>
      <c r="AW689">
        <v>2400</v>
      </c>
      <c r="AX689">
        <v>5400</v>
      </c>
      <c r="AY689">
        <v>8100</v>
      </c>
      <c r="AZ689">
        <v>9900</v>
      </c>
      <c r="BA689">
        <v>3600</v>
      </c>
      <c r="BB689">
        <v>390</v>
      </c>
      <c r="BC689">
        <v>320</v>
      </c>
      <c r="BD689">
        <v>260</v>
      </c>
      <c r="BE689">
        <v>320</v>
      </c>
      <c r="BF689">
        <v>880</v>
      </c>
      <c r="BG689">
        <v>590</v>
      </c>
      <c r="BH689">
        <v>1000</v>
      </c>
      <c r="BI689" s="9">
        <f>AVERAGE(keyword_stats[[#This Row],[Searches: Apr 2015]:[Searches: Mar 2016]])</f>
        <v>699.16666666666663</v>
      </c>
      <c r="BJ689" s="9">
        <f>AVERAGE(keyword_stats[[#This Row],[Searches: Apr 2016]:[Searches: Mar 2017]])</f>
        <v>1085</v>
      </c>
      <c r="BK689" s="9">
        <f>AVERAGE(keyword_stats[[#This Row],[Searches: Apr 2017]:[Searches: Mar 2018]])</f>
        <v>1569.1666666666667</v>
      </c>
      <c r="BL689" s="9">
        <f>AVERAGE(keyword_stats[[#This Row],[Searches: Apr 2018]:[Searches: Mar 2019]])</f>
        <v>2763.3333333333335</v>
      </c>
      <c r="BM689" s="9">
        <f>SUM(keyword_stats[[#This Row],[Searches: Apr 2018]:[Searches: Mar 2019]])</f>
        <v>33160</v>
      </c>
      <c r="BN689" s="9">
        <f>keyword_stats[[#This Row],[R1]]-keyword_stats[[#This Row],[R4]]</f>
        <v>2064.166666666667</v>
      </c>
      <c r="BO689" s="9" t="str">
        <f>INDEX('keyword-forecasts'!G:K,MATCH(keyword_stats[[#This Row],[Keyword]],'keyword-forecasts'!K:K,0),1)</f>
        <v>Stroje Kąpielowe</v>
      </c>
    </row>
    <row r="690" spans="1:67" x14ac:dyDescent="0.25">
      <c r="A690" t="s">
        <v>800</v>
      </c>
      <c r="B690" t="s">
        <v>15</v>
      </c>
      <c r="D690" s="8">
        <v>50</v>
      </c>
      <c r="E690" t="s">
        <v>16</v>
      </c>
      <c r="F690">
        <v>62</v>
      </c>
      <c r="G690">
        <v>0.28999999999999998</v>
      </c>
      <c r="H690">
        <v>0.89</v>
      </c>
      <c r="M690">
        <v>50</v>
      </c>
      <c r="N690">
        <v>50</v>
      </c>
      <c r="O690">
        <v>70</v>
      </c>
      <c r="P690">
        <v>110</v>
      </c>
      <c r="Q690">
        <v>70</v>
      </c>
      <c r="R690">
        <v>10</v>
      </c>
      <c r="S690">
        <v>10</v>
      </c>
      <c r="T690">
        <v>10</v>
      </c>
      <c r="U690">
        <v>10</v>
      </c>
      <c r="V690">
        <v>30</v>
      </c>
      <c r="W690">
        <v>30</v>
      </c>
      <c r="X690">
        <v>30</v>
      </c>
      <c r="Y690">
        <v>50</v>
      </c>
      <c r="Z690">
        <v>50</v>
      </c>
      <c r="AA690">
        <v>110</v>
      </c>
      <c r="AB690">
        <v>110</v>
      </c>
      <c r="AC690">
        <v>50</v>
      </c>
      <c r="AD690">
        <v>30</v>
      </c>
      <c r="AE690">
        <v>10</v>
      </c>
      <c r="AF690">
        <v>20</v>
      </c>
      <c r="AG690">
        <v>10</v>
      </c>
      <c r="AH690">
        <v>30</v>
      </c>
      <c r="AI690">
        <v>20</v>
      </c>
      <c r="AJ690">
        <v>30</v>
      </c>
      <c r="AK690">
        <v>40</v>
      </c>
      <c r="AL690">
        <v>50</v>
      </c>
      <c r="AM690">
        <v>210</v>
      </c>
      <c r="AN690">
        <v>260</v>
      </c>
      <c r="AO690">
        <v>260</v>
      </c>
      <c r="AP690">
        <v>210</v>
      </c>
      <c r="AQ690">
        <v>260</v>
      </c>
      <c r="AR690">
        <v>170</v>
      </c>
      <c r="AS690">
        <v>170</v>
      </c>
      <c r="AT690">
        <v>210</v>
      </c>
      <c r="AU690">
        <v>210</v>
      </c>
      <c r="AV690">
        <v>40</v>
      </c>
      <c r="AW690">
        <v>40</v>
      </c>
      <c r="AX690">
        <v>50</v>
      </c>
      <c r="AY690">
        <v>110</v>
      </c>
      <c r="AZ690">
        <v>140</v>
      </c>
      <c r="BA690">
        <v>90</v>
      </c>
      <c r="BB690">
        <v>30</v>
      </c>
      <c r="BC690">
        <v>40</v>
      </c>
      <c r="BD690">
        <v>40</v>
      </c>
      <c r="BE690">
        <v>20</v>
      </c>
      <c r="BF690">
        <v>30</v>
      </c>
      <c r="BG690">
        <v>50</v>
      </c>
      <c r="BH690">
        <v>40</v>
      </c>
      <c r="BI690" s="9">
        <f>AVERAGE(keyword_stats[[#This Row],[Searches: Apr 2015]:[Searches: Mar 2016]])</f>
        <v>40</v>
      </c>
      <c r="BJ690" s="9">
        <f>AVERAGE(keyword_stats[[#This Row],[Searches: Apr 2016]:[Searches: Mar 2017]])</f>
        <v>43.333333333333336</v>
      </c>
      <c r="BK690" s="9">
        <f>AVERAGE(keyword_stats[[#This Row],[Searches: Apr 2017]:[Searches: Mar 2018]])</f>
        <v>174.16666666666666</v>
      </c>
      <c r="BL690" s="9">
        <f>AVERAGE(keyword_stats[[#This Row],[Searches: Apr 2018]:[Searches: Mar 2019]])</f>
        <v>56.666666666666664</v>
      </c>
      <c r="BM690" s="9">
        <f>SUM(keyword_stats[[#This Row],[Searches: Apr 2018]:[Searches: Mar 2019]])</f>
        <v>680</v>
      </c>
      <c r="BN690" s="9">
        <f>keyword_stats[[#This Row],[R1]]-keyword_stats[[#This Row],[R4]]</f>
        <v>16.666666666666664</v>
      </c>
      <c r="BO690" s="9" t="str">
        <f>INDEX('keyword-forecasts'!G:K,MATCH(keyword_stats[[#This Row],[Keyword]],'keyword-forecasts'!K:K,0),1)</f>
        <v>Strojów Kąpielowych</v>
      </c>
    </row>
    <row r="691" spans="1:67" x14ac:dyDescent="0.25">
      <c r="A691" t="s">
        <v>801</v>
      </c>
      <c r="B691" t="s">
        <v>15</v>
      </c>
      <c r="D691" s="8">
        <v>260</v>
      </c>
      <c r="E691" t="s">
        <v>17</v>
      </c>
      <c r="F691">
        <v>80</v>
      </c>
      <c r="G691">
        <v>0.31</v>
      </c>
      <c r="H691">
        <v>1.17</v>
      </c>
      <c r="M691">
        <v>260</v>
      </c>
      <c r="N691">
        <v>260</v>
      </c>
      <c r="O691">
        <v>210</v>
      </c>
      <c r="P691">
        <v>260</v>
      </c>
      <c r="Q691">
        <v>210</v>
      </c>
      <c r="R691">
        <v>260</v>
      </c>
      <c r="S691">
        <v>320</v>
      </c>
      <c r="T691">
        <v>320</v>
      </c>
      <c r="U691">
        <v>480</v>
      </c>
      <c r="V691">
        <v>390</v>
      </c>
      <c r="W691">
        <v>480</v>
      </c>
      <c r="X691">
        <v>480</v>
      </c>
      <c r="Y691">
        <v>390</v>
      </c>
      <c r="Z691">
        <v>390</v>
      </c>
      <c r="AA691">
        <v>390</v>
      </c>
      <c r="AB691">
        <v>390</v>
      </c>
      <c r="AC691">
        <v>390</v>
      </c>
      <c r="AD691">
        <v>320</v>
      </c>
      <c r="AE691">
        <v>390</v>
      </c>
      <c r="AF691">
        <v>390</v>
      </c>
      <c r="AG691">
        <v>480</v>
      </c>
      <c r="AH691">
        <v>320</v>
      </c>
      <c r="AI691">
        <v>320</v>
      </c>
      <c r="AJ691">
        <v>320</v>
      </c>
      <c r="AK691">
        <v>320</v>
      </c>
      <c r="AL691">
        <v>320</v>
      </c>
      <c r="AM691">
        <v>320</v>
      </c>
      <c r="AN691">
        <v>320</v>
      </c>
      <c r="AO691">
        <v>320</v>
      </c>
      <c r="AP691">
        <v>320</v>
      </c>
      <c r="AQ691">
        <v>320</v>
      </c>
      <c r="AR691">
        <v>390</v>
      </c>
      <c r="AS691">
        <v>390</v>
      </c>
      <c r="AT691">
        <v>320</v>
      </c>
      <c r="AU691">
        <v>320</v>
      </c>
      <c r="AV691">
        <v>320</v>
      </c>
      <c r="AW691">
        <v>210</v>
      </c>
      <c r="AX691">
        <v>210</v>
      </c>
      <c r="AY691">
        <v>210</v>
      </c>
      <c r="AZ691">
        <v>260</v>
      </c>
      <c r="BA691">
        <v>210</v>
      </c>
      <c r="BB691">
        <v>210</v>
      </c>
      <c r="BC691">
        <v>320</v>
      </c>
      <c r="BD691">
        <v>260</v>
      </c>
      <c r="BE691">
        <v>320</v>
      </c>
      <c r="BF691">
        <v>260</v>
      </c>
      <c r="BG691">
        <v>260</v>
      </c>
      <c r="BH691">
        <v>260</v>
      </c>
      <c r="BI691" s="9">
        <f>AVERAGE(keyword_stats[[#This Row],[Searches: Apr 2015]:[Searches: Mar 2016]])</f>
        <v>327.5</v>
      </c>
      <c r="BJ691" s="9">
        <f>AVERAGE(keyword_stats[[#This Row],[Searches: Apr 2016]:[Searches: Mar 2017]])</f>
        <v>374.16666666666669</v>
      </c>
      <c r="BK691" s="9">
        <f>AVERAGE(keyword_stats[[#This Row],[Searches: Apr 2017]:[Searches: Mar 2018]])</f>
        <v>331.66666666666669</v>
      </c>
      <c r="BL691" s="9">
        <f>AVERAGE(keyword_stats[[#This Row],[Searches: Apr 2018]:[Searches: Mar 2019]])</f>
        <v>249.16666666666666</v>
      </c>
      <c r="BM691" s="9">
        <f>SUM(keyword_stats[[#This Row],[Searches: Apr 2018]:[Searches: Mar 2019]])</f>
        <v>2990</v>
      </c>
      <c r="BN691" s="9">
        <f>keyword_stats[[#This Row],[R1]]-keyword_stats[[#This Row],[R4]]</f>
        <v>-78.333333333333343</v>
      </c>
      <c r="BO691" s="9" t="str">
        <f>INDEX('keyword-forecasts'!G:K,MATCH(keyword_stats[[#This Row],[Keyword]],'keyword-forecasts'!K:K,0),1)</f>
        <v>Niezgrupowane słowa kluczowe</v>
      </c>
    </row>
    <row r="692" spans="1:67" x14ac:dyDescent="0.25">
      <c r="A692" t="s">
        <v>802</v>
      </c>
      <c r="B692" t="s">
        <v>15</v>
      </c>
      <c r="D692" s="8">
        <v>20</v>
      </c>
      <c r="E692" t="s">
        <v>17</v>
      </c>
      <c r="F692">
        <v>100</v>
      </c>
      <c r="G692">
        <v>0.57999999999999996</v>
      </c>
      <c r="H692">
        <v>1.21</v>
      </c>
      <c r="M692">
        <v>10</v>
      </c>
      <c r="N692">
        <v>20</v>
      </c>
      <c r="O692">
        <v>50</v>
      </c>
      <c r="P692">
        <v>40</v>
      </c>
      <c r="Q692">
        <v>30</v>
      </c>
      <c r="R692">
        <v>10</v>
      </c>
      <c r="S692">
        <v>10</v>
      </c>
      <c r="T692">
        <v>10</v>
      </c>
      <c r="U692">
        <v>10</v>
      </c>
      <c r="V692">
        <v>10</v>
      </c>
      <c r="W692">
        <v>10</v>
      </c>
      <c r="X692">
        <v>10</v>
      </c>
      <c r="Y692">
        <v>10</v>
      </c>
      <c r="Z692">
        <v>10</v>
      </c>
      <c r="AA692">
        <v>30</v>
      </c>
      <c r="AB692">
        <v>50</v>
      </c>
      <c r="AC692">
        <v>10</v>
      </c>
      <c r="AD692">
        <v>10</v>
      </c>
      <c r="AE692">
        <v>10</v>
      </c>
      <c r="AF692">
        <v>10</v>
      </c>
      <c r="AG692">
        <v>10</v>
      </c>
      <c r="AH692">
        <v>10</v>
      </c>
      <c r="AI692">
        <v>10</v>
      </c>
      <c r="AJ692">
        <v>10</v>
      </c>
      <c r="AK692">
        <v>20</v>
      </c>
      <c r="AL692">
        <v>20</v>
      </c>
      <c r="AM692">
        <v>30</v>
      </c>
      <c r="AN692">
        <v>30</v>
      </c>
      <c r="AO692">
        <v>10</v>
      </c>
      <c r="AP692">
        <v>10</v>
      </c>
      <c r="AQ692">
        <v>10</v>
      </c>
      <c r="AR692">
        <v>10</v>
      </c>
      <c r="AS692">
        <v>10</v>
      </c>
      <c r="AT692">
        <v>10</v>
      </c>
      <c r="AU692">
        <v>10</v>
      </c>
      <c r="AV692">
        <v>10</v>
      </c>
      <c r="AW692">
        <v>10</v>
      </c>
      <c r="AX692">
        <v>20</v>
      </c>
      <c r="AY692">
        <v>50</v>
      </c>
      <c r="AZ692">
        <v>40</v>
      </c>
      <c r="BA692">
        <v>30</v>
      </c>
      <c r="BB692">
        <v>10</v>
      </c>
      <c r="BC692">
        <v>10</v>
      </c>
      <c r="BD692">
        <v>10</v>
      </c>
      <c r="BE692">
        <v>10</v>
      </c>
      <c r="BF692">
        <v>10</v>
      </c>
      <c r="BG692">
        <v>10</v>
      </c>
      <c r="BH692">
        <v>20</v>
      </c>
      <c r="BI692" s="9">
        <f>AVERAGE(keyword_stats[[#This Row],[Searches: Apr 2015]:[Searches: Mar 2016]])</f>
        <v>18.333333333333332</v>
      </c>
      <c r="BJ692" s="9">
        <f>AVERAGE(keyword_stats[[#This Row],[Searches: Apr 2016]:[Searches: Mar 2017]])</f>
        <v>15</v>
      </c>
      <c r="BK692" s="9">
        <f>AVERAGE(keyword_stats[[#This Row],[Searches: Apr 2017]:[Searches: Mar 2018]])</f>
        <v>15</v>
      </c>
      <c r="BL692" s="9">
        <f>AVERAGE(keyword_stats[[#This Row],[Searches: Apr 2018]:[Searches: Mar 2019]])</f>
        <v>19.166666666666668</v>
      </c>
      <c r="BM692" s="9">
        <f>SUM(keyword_stats[[#This Row],[Searches: Apr 2018]:[Searches: Mar 2019]])</f>
        <v>230</v>
      </c>
      <c r="BN692" s="9">
        <f>keyword_stats[[#This Row],[R1]]-keyword_stats[[#This Row],[R4]]</f>
        <v>0.8333333333333357</v>
      </c>
      <c r="BO692" s="9" t="str">
        <f>INDEX('keyword-forecasts'!G:K,MATCH(keyword_stats[[#This Row],[Keyword]],'keyword-forecasts'!K:K,0),1)</f>
        <v>Stroje Kąpielowe</v>
      </c>
    </row>
    <row r="693" spans="1:67" x14ac:dyDescent="0.25">
      <c r="A693" t="s">
        <v>803</v>
      </c>
      <c r="B693" t="s">
        <v>15</v>
      </c>
      <c r="D693" s="8">
        <v>20</v>
      </c>
      <c r="E693" t="s">
        <v>17</v>
      </c>
      <c r="F693">
        <v>100</v>
      </c>
      <c r="G693">
        <v>0.68</v>
      </c>
      <c r="H693">
        <v>2.21</v>
      </c>
      <c r="M693">
        <v>10</v>
      </c>
      <c r="N693">
        <v>20</v>
      </c>
      <c r="O693">
        <v>30</v>
      </c>
      <c r="P693">
        <v>30</v>
      </c>
      <c r="Q693">
        <v>20</v>
      </c>
      <c r="R693">
        <v>10</v>
      </c>
      <c r="S693">
        <v>10</v>
      </c>
      <c r="T693">
        <v>10</v>
      </c>
      <c r="U693">
        <v>10</v>
      </c>
      <c r="V693">
        <v>10</v>
      </c>
      <c r="W693">
        <v>10</v>
      </c>
      <c r="X693">
        <v>10</v>
      </c>
      <c r="Y693">
        <v>10</v>
      </c>
      <c r="Z693">
        <v>20</v>
      </c>
      <c r="AA693">
        <v>40</v>
      </c>
      <c r="AB693">
        <v>30</v>
      </c>
      <c r="AC693">
        <v>20</v>
      </c>
      <c r="AD693">
        <v>10</v>
      </c>
      <c r="AE693">
        <v>10</v>
      </c>
      <c r="AF693">
        <v>10</v>
      </c>
      <c r="AG693">
        <v>10</v>
      </c>
      <c r="AH693">
        <v>10</v>
      </c>
      <c r="AI693">
        <v>10</v>
      </c>
      <c r="AJ693">
        <v>20</v>
      </c>
      <c r="AK693">
        <v>10</v>
      </c>
      <c r="AL693">
        <v>20</v>
      </c>
      <c r="AM693">
        <v>30</v>
      </c>
      <c r="AN693">
        <v>30</v>
      </c>
      <c r="AO693">
        <v>20</v>
      </c>
      <c r="AP693">
        <v>10</v>
      </c>
      <c r="AQ693">
        <v>10</v>
      </c>
      <c r="AR693">
        <v>10</v>
      </c>
      <c r="AS693">
        <v>10</v>
      </c>
      <c r="AT693">
        <v>10</v>
      </c>
      <c r="AU693">
        <v>10</v>
      </c>
      <c r="AV693">
        <v>10</v>
      </c>
      <c r="AW693">
        <v>10</v>
      </c>
      <c r="AX693">
        <v>40</v>
      </c>
      <c r="AY693">
        <v>40</v>
      </c>
      <c r="AZ693">
        <v>50</v>
      </c>
      <c r="BA693">
        <v>40</v>
      </c>
      <c r="BB693">
        <v>10</v>
      </c>
      <c r="BC693">
        <v>10</v>
      </c>
      <c r="BD693">
        <v>10</v>
      </c>
      <c r="BE693">
        <v>10</v>
      </c>
      <c r="BF693">
        <v>20</v>
      </c>
      <c r="BG693">
        <v>10</v>
      </c>
      <c r="BH693">
        <v>20</v>
      </c>
      <c r="BI693" s="9">
        <f>AVERAGE(keyword_stats[[#This Row],[Searches: Apr 2015]:[Searches: Mar 2016]])</f>
        <v>15</v>
      </c>
      <c r="BJ693" s="9">
        <f>AVERAGE(keyword_stats[[#This Row],[Searches: Apr 2016]:[Searches: Mar 2017]])</f>
        <v>16.666666666666668</v>
      </c>
      <c r="BK693" s="9">
        <f>AVERAGE(keyword_stats[[#This Row],[Searches: Apr 2017]:[Searches: Mar 2018]])</f>
        <v>15</v>
      </c>
      <c r="BL693" s="9">
        <f>AVERAGE(keyword_stats[[#This Row],[Searches: Apr 2018]:[Searches: Mar 2019]])</f>
        <v>22.5</v>
      </c>
      <c r="BM693" s="9">
        <f>SUM(keyword_stats[[#This Row],[Searches: Apr 2018]:[Searches: Mar 2019]])</f>
        <v>270</v>
      </c>
      <c r="BN693" s="9">
        <f>keyword_stats[[#This Row],[R1]]-keyword_stats[[#This Row],[R4]]</f>
        <v>7.5</v>
      </c>
      <c r="BO693" s="9" t="str">
        <f>INDEX('keyword-forecasts'!G:K,MATCH(keyword_stats[[#This Row],[Keyword]],'keyword-forecasts'!K:K,0),1)</f>
        <v>Kostium Kąpielowy</v>
      </c>
    </row>
    <row r="694" spans="1:67" x14ac:dyDescent="0.25">
      <c r="A694" t="s">
        <v>804</v>
      </c>
      <c r="B694" t="s">
        <v>15</v>
      </c>
      <c r="D694" s="8">
        <v>140</v>
      </c>
      <c r="E694" t="s">
        <v>17</v>
      </c>
      <c r="F694">
        <v>100</v>
      </c>
      <c r="G694">
        <v>0.61</v>
      </c>
      <c r="H694">
        <v>1.36</v>
      </c>
      <c r="M694">
        <v>90</v>
      </c>
      <c r="N694">
        <v>110</v>
      </c>
      <c r="O694">
        <v>170</v>
      </c>
      <c r="P694">
        <v>210</v>
      </c>
      <c r="Q694">
        <v>110</v>
      </c>
      <c r="R694">
        <v>20</v>
      </c>
      <c r="S694">
        <v>30</v>
      </c>
      <c r="T694">
        <v>10</v>
      </c>
      <c r="U694">
        <v>20</v>
      </c>
      <c r="V694">
        <v>40</v>
      </c>
      <c r="W694">
        <v>50</v>
      </c>
      <c r="X694">
        <v>70</v>
      </c>
      <c r="Y694">
        <v>90</v>
      </c>
      <c r="Z694">
        <v>110</v>
      </c>
      <c r="AA694">
        <v>170</v>
      </c>
      <c r="AB694">
        <v>210</v>
      </c>
      <c r="AC694">
        <v>70</v>
      </c>
      <c r="AD694">
        <v>30</v>
      </c>
      <c r="AE694">
        <v>20</v>
      </c>
      <c r="AF694">
        <v>20</v>
      </c>
      <c r="AG694">
        <v>30</v>
      </c>
      <c r="AH694">
        <v>50</v>
      </c>
      <c r="AI694">
        <v>50</v>
      </c>
      <c r="AJ694">
        <v>70</v>
      </c>
      <c r="AK694">
        <v>90</v>
      </c>
      <c r="AL694">
        <v>140</v>
      </c>
      <c r="AM694">
        <v>210</v>
      </c>
      <c r="AN694">
        <v>260</v>
      </c>
      <c r="AO694">
        <v>140</v>
      </c>
      <c r="AP694">
        <v>30</v>
      </c>
      <c r="AQ694">
        <v>20</v>
      </c>
      <c r="AR694">
        <v>30</v>
      </c>
      <c r="AS694">
        <v>40</v>
      </c>
      <c r="AT694">
        <v>70</v>
      </c>
      <c r="AU694">
        <v>70</v>
      </c>
      <c r="AV694">
        <v>70</v>
      </c>
      <c r="AW694">
        <v>110</v>
      </c>
      <c r="AX694">
        <v>210</v>
      </c>
      <c r="AY694">
        <v>260</v>
      </c>
      <c r="AZ694">
        <v>320</v>
      </c>
      <c r="BA694">
        <v>210</v>
      </c>
      <c r="BB694">
        <v>50</v>
      </c>
      <c r="BC694">
        <v>30</v>
      </c>
      <c r="BD694">
        <v>30</v>
      </c>
      <c r="BE694">
        <v>40</v>
      </c>
      <c r="BF694">
        <v>90</v>
      </c>
      <c r="BG694">
        <v>110</v>
      </c>
      <c r="BH694">
        <v>170</v>
      </c>
      <c r="BI694" s="9">
        <f>AVERAGE(keyword_stats[[#This Row],[Searches: Apr 2015]:[Searches: Mar 2016]])</f>
        <v>77.5</v>
      </c>
      <c r="BJ694" s="9">
        <f>AVERAGE(keyword_stats[[#This Row],[Searches: Apr 2016]:[Searches: Mar 2017]])</f>
        <v>76.666666666666671</v>
      </c>
      <c r="BK694" s="9">
        <f>AVERAGE(keyword_stats[[#This Row],[Searches: Apr 2017]:[Searches: Mar 2018]])</f>
        <v>97.5</v>
      </c>
      <c r="BL694" s="9">
        <f>AVERAGE(keyword_stats[[#This Row],[Searches: Apr 2018]:[Searches: Mar 2019]])</f>
        <v>135.83333333333334</v>
      </c>
      <c r="BM694" s="9">
        <f>SUM(keyword_stats[[#This Row],[Searches: Apr 2018]:[Searches: Mar 2019]])</f>
        <v>1630</v>
      </c>
      <c r="BN694" s="9">
        <f>keyword_stats[[#This Row],[R1]]-keyword_stats[[#This Row],[R4]]</f>
        <v>58.333333333333343</v>
      </c>
      <c r="BO694" s="9" t="str">
        <f>INDEX('keyword-forecasts'!G:K,MATCH(keyword_stats[[#This Row],[Keyword]],'keyword-forecasts'!K:K,0),1)</f>
        <v>Strój Kąpielowy</v>
      </c>
    </row>
    <row r="695" spans="1:67" x14ac:dyDescent="0.25">
      <c r="A695" t="s">
        <v>805</v>
      </c>
      <c r="B695" t="s">
        <v>15</v>
      </c>
      <c r="D695" s="8">
        <v>1300</v>
      </c>
      <c r="E695" t="s">
        <v>17</v>
      </c>
      <c r="F695">
        <v>95</v>
      </c>
      <c r="G695">
        <v>0.2</v>
      </c>
      <c r="H695">
        <v>1.18</v>
      </c>
      <c r="M695">
        <v>880</v>
      </c>
      <c r="N695">
        <v>880</v>
      </c>
      <c r="O695">
        <v>1300</v>
      </c>
      <c r="P695">
        <v>1300</v>
      </c>
      <c r="Q695">
        <v>1000</v>
      </c>
      <c r="R695">
        <v>880</v>
      </c>
      <c r="S695">
        <v>880</v>
      </c>
      <c r="T695">
        <v>1000</v>
      </c>
      <c r="U695">
        <v>1000</v>
      </c>
      <c r="V695">
        <v>1000</v>
      </c>
      <c r="W695">
        <v>1000</v>
      </c>
      <c r="X695">
        <v>1000</v>
      </c>
      <c r="Y695">
        <v>1000</v>
      </c>
      <c r="Z695">
        <v>1000</v>
      </c>
      <c r="AA695">
        <v>880</v>
      </c>
      <c r="AB695">
        <v>1000</v>
      </c>
      <c r="AC695">
        <v>1300</v>
      </c>
      <c r="AD695">
        <v>1000</v>
      </c>
      <c r="AE695">
        <v>880</v>
      </c>
      <c r="AF695">
        <v>880</v>
      </c>
      <c r="AG695">
        <v>880</v>
      </c>
      <c r="AH695">
        <v>880</v>
      </c>
      <c r="AI695">
        <v>1000</v>
      </c>
      <c r="AJ695">
        <v>1000</v>
      </c>
      <c r="AK695">
        <v>1000</v>
      </c>
      <c r="AL695">
        <v>1000</v>
      </c>
      <c r="AM695">
        <v>1000</v>
      </c>
      <c r="AN695">
        <v>1000</v>
      </c>
      <c r="AO695">
        <v>1300</v>
      </c>
      <c r="AP695">
        <v>1000</v>
      </c>
      <c r="AQ695">
        <v>1000</v>
      </c>
      <c r="AR695">
        <v>1300</v>
      </c>
      <c r="AS695">
        <v>1300</v>
      </c>
      <c r="AT695">
        <v>1300</v>
      </c>
      <c r="AU695">
        <v>1300</v>
      </c>
      <c r="AV695">
        <v>1000</v>
      </c>
      <c r="AW695">
        <v>1000</v>
      </c>
      <c r="AX695">
        <v>1300</v>
      </c>
      <c r="AY695">
        <v>1000</v>
      </c>
      <c r="AZ695">
        <v>1300</v>
      </c>
      <c r="BA695">
        <v>1000</v>
      </c>
      <c r="BB695">
        <v>880</v>
      </c>
      <c r="BC695">
        <v>880</v>
      </c>
      <c r="BD695">
        <v>1300</v>
      </c>
      <c r="BE695">
        <v>1300</v>
      </c>
      <c r="BF695">
        <v>1300</v>
      </c>
      <c r="BG695">
        <v>1600</v>
      </c>
      <c r="BH695">
        <v>1600</v>
      </c>
      <c r="BI695" s="9">
        <f>AVERAGE(keyword_stats[[#This Row],[Searches: Apr 2015]:[Searches: Mar 2016]])</f>
        <v>1010</v>
      </c>
      <c r="BJ695" s="9">
        <f>AVERAGE(keyword_stats[[#This Row],[Searches: Apr 2016]:[Searches: Mar 2017]])</f>
        <v>975</v>
      </c>
      <c r="BK695" s="9">
        <f>AVERAGE(keyword_stats[[#This Row],[Searches: Apr 2017]:[Searches: Mar 2018]])</f>
        <v>1125</v>
      </c>
      <c r="BL695" s="9">
        <f>AVERAGE(keyword_stats[[#This Row],[Searches: Apr 2018]:[Searches: Mar 2019]])</f>
        <v>1205</v>
      </c>
      <c r="BM695" s="9">
        <f>SUM(keyword_stats[[#This Row],[Searches: Apr 2018]:[Searches: Mar 2019]])</f>
        <v>14460</v>
      </c>
      <c r="BN695" s="9">
        <f>keyword_stats[[#This Row],[R1]]-keyword_stats[[#This Row],[R4]]</f>
        <v>195</v>
      </c>
      <c r="BO695" s="9" t="str">
        <f>INDEX('keyword-forecasts'!G:K,MATCH(keyword_stats[[#This Row],[Keyword]],'keyword-forecasts'!K:K,0),1)</f>
        <v>Niezgrupowane słowa kluczowe</v>
      </c>
    </row>
    <row r="696" spans="1:67" x14ac:dyDescent="0.25">
      <c r="A696" t="s">
        <v>806</v>
      </c>
      <c r="B696" t="s">
        <v>15</v>
      </c>
      <c r="D696" s="8">
        <v>70</v>
      </c>
      <c r="E696" t="s">
        <v>17</v>
      </c>
      <c r="F696">
        <v>92</v>
      </c>
      <c r="G696">
        <v>0.31</v>
      </c>
      <c r="H696">
        <v>0.84</v>
      </c>
      <c r="M696">
        <v>40</v>
      </c>
      <c r="N696">
        <v>50</v>
      </c>
      <c r="O696">
        <v>110</v>
      </c>
      <c r="P696">
        <v>110</v>
      </c>
      <c r="Q696">
        <v>30</v>
      </c>
      <c r="R696">
        <v>10</v>
      </c>
      <c r="S696">
        <v>0</v>
      </c>
      <c r="T696">
        <v>10</v>
      </c>
      <c r="U696">
        <v>10</v>
      </c>
      <c r="V696">
        <v>20</v>
      </c>
      <c r="W696">
        <v>10</v>
      </c>
      <c r="X696">
        <v>30</v>
      </c>
      <c r="Y696">
        <v>30</v>
      </c>
      <c r="Z696">
        <v>50</v>
      </c>
      <c r="AA696">
        <v>90</v>
      </c>
      <c r="AB696">
        <v>90</v>
      </c>
      <c r="AC696">
        <v>20</v>
      </c>
      <c r="AD696">
        <v>10</v>
      </c>
      <c r="AE696">
        <v>10</v>
      </c>
      <c r="AF696">
        <v>10</v>
      </c>
      <c r="AG696">
        <v>10</v>
      </c>
      <c r="AH696">
        <v>40</v>
      </c>
      <c r="AI696">
        <v>40</v>
      </c>
      <c r="AJ696">
        <v>50</v>
      </c>
      <c r="AK696">
        <v>90</v>
      </c>
      <c r="AL696">
        <v>140</v>
      </c>
      <c r="AM696">
        <v>170</v>
      </c>
      <c r="AN696">
        <v>170</v>
      </c>
      <c r="AO696">
        <v>90</v>
      </c>
      <c r="AP696">
        <v>20</v>
      </c>
      <c r="AQ696">
        <v>20</v>
      </c>
      <c r="AR696">
        <v>20</v>
      </c>
      <c r="AS696">
        <v>20</v>
      </c>
      <c r="AT696">
        <v>40</v>
      </c>
      <c r="AU696">
        <v>50</v>
      </c>
      <c r="AV696">
        <v>50</v>
      </c>
      <c r="AW696">
        <v>90</v>
      </c>
      <c r="AX696">
        <v>170</v>
      </c>
      <c r="AY696">
        <v>140</v>
      </c>
      <c r="AZ696">
        <v>140</v>
      </c>
      <c r="BA696">
        <v>70</v>
      </c>
      <c r="BB696">
        <v>20</v>
      </c>
      <c r="BC696">
        <v>20</v>
      </c>
      <c r="BD696">
        <v>20</v>
      </c>
      <c r="BE696">
        <v>10</v>
      </c>
      <c r="BF696">
        <v>50</v>
      </c>
      <c r="BG696">
        <v>70</v>
      </c>
      <c r="BH696">
        <v>70</v>
      </c>
      <c r="BI696" s="9">
        <f>AVERAGE(keyword_stats[[#This Row],[Searches: Apr 2015]:[Searches: Mar 2016]])</f>
        <v>35.833333333333336</v>
      </c>
      <c r="BJ696" s="9">
        <f>AVERAGE(keyword_stats[[#This Row],[Searches: Apr 2016]:[Searches: Mar 2017]])</f>
        <v>37.5</v>
      </c>
      <c r="BK696" s="9">
        <f>AVERAGE(keyword_stats[[#This Row],[Searches: Apr 2017]:[Searches: Mar 2018]])</f>
        <v>73.333333333333329</v>
      </c>
      <c r="BL696" s="9">
        <f>AVERAGE(keyword_stats[[#This Row],[Searches: Apr 2018]:[Searches: Mar 2019]])</f>
        <v>72.5</v>
      </c>
      <c r="BM696" s="9">
        <f>SUM(keyword_stats[[#This Row],[Searches: Apr 2018]:[Searches: Mar 2019]])</f>
        <v>870</v>
      </c>
      <c r="BN696" s="9">
        <f>keyword_stats[[#This Row],[R1]]-keyword_stats[[#This Row],[R4]]</f>
        <v>36.666666666666664</v>
      </c>
      <c r="BO696" s="9" t="str">
        <f>INDEX('keyword-forecasts'!G:K,MATCH(keyword_stats[[#This Row],[Keyword]],'keyword-forecasts'!K:K,0),1)</f>
        <v>Stroje Kąpielowe</v>
      </c>
    </row>
    <row r="697" spans="1:67" x14ac:dyDescent="0.25">
      <c r="A697" t="s">
        <v>807</v>
      </c>
      <c r="B697" t="s">
        <v>15</v>
      </c>
      <c r="D697" s="8">
        <v>50</v>
      </c>
      <c r="E697" t="s">
        <v>17</v>
      </c>
      <c r="F697">
        <v>89</v>
      </c>
      <c r="G697">
        <v>0.11</v>
      </c>
      <c r="H697">
        <v>0.31</v>
      </c>
      <c r="M697">
        <v>50</v>
      </c>
      <c r="N697">
        <v>40</v>
      </c>
      <c r="O697">
        <v>90</v>
      </c>
      <c r="P697">
        <v>90</v>
      </c>
      <c r="Q697">
        <v>30</v>
      </c>
      <c r="R697">
        <v>10</v>
      </c>
      <c r="S697">
        <v>10</v>
      </c>
      <c r="T697">
        <v>10</v>
      </c>
      <c r="U697">
        <v>10</v>
      </c>
      <c r="V697">
        <v>10</v>
      </c>
      <c r="W697">
        <v>20</v>
      </c>
      <c r="X697">
        <v>20</v>
      </c>
      <c r="Y697">
        <v>40</v>
      </c>
      <c r="Z697">
        <v>70</v>
      </c>
      <c r="AA697">
        <v>170</v>
      </c>
      <c r="AB697">
        <v>170</v>
      </c>
      <c r="AC697">
        <v>50</v>
      </c>
      <c r="AD697">
        <v>10</v>
      </c>
      <c r="AE697">
        <v>10</v>
      </c>
      <c r="AF697">
        <v>10</v>
      </c>
      <c r="AG697">
        <v>20</v>
      </c>
      <c r="AH697">
        <v>30</v>
      </c>
      <c r="AI697">
        <v>10</v>
      </c>
      <c r="AJ697">
        <v>90</v>
      </c>
      <c r="AK697">
        <v>30</v>
      </c>
      <c r="AL697">
        <v>50</v>
      </c>
      <c r="AM697">
        <v>110</v>
      </c>
      <c r="AN697">
        <v>110</v>
      </c>
      <c r="AO697">
        <v>50</v>
      </c>
      <c r="AP697">
        <v>10</v>
      </c>
      <c r="AQ697">
        <v>10</v>
      </c>
      <c r="AR697">
        <v>30</v>
      </c>
      <c r="AS697">
        <v>30</v>
      </c>
      <c r="AT697">
        <v>10</v>
      </c>
      <c r="AU697">
        <v>10</v>
      </c>
      <c r="AV697">
        <v>10</v>
      </c>
      <c r="AW697">
        <v>30</v>
      </c>
      <c r="AX697">
        <v>90</v>
      </c>
      <c r="AY697">
        <v>90</v>
      </c>
      <c r="AZ697">
        <v>170</v>
      </c>
      <c r="BA697">
        <v>70</v>
      </c>
      <c r="BB697">
        <v>20</v>
      </c>
      <c r="BC697">
        <v>10</v>
      </c>
      <c r="BD697">
        <v>10</v>
      </c>
      <c r="BE697">
        <v>10</v>
      </c>
      <c r="BF697">
        <v>40</v>
      </c>
      <c r="BG697">
        <v>20</v>
      </c>
      <c r="BH697">
        <v>30</v>
      </c>
      <c r="BI697" s="9">
        <f>AVERAGE(keyword_stats[[#This Row],[Searches: Apr 2015]:[Searches: Mar 2016]])</f>
        <v>32.5</v>
      </c>
      <c r="BJ697" s="9">
        <f>AVERAGE(keyword_stats[[#This Row],[Searches: Apr 2016]:[Searches: Mar 2017]])</f>
        <v>56.666666666666664</v>
      </c>
      <c r="BK697" s="9">
        <f>AVERAGE(keyword_stats[[#This Row],[Searches: Apr 2017]:[Searches: Mar 2018]])</f>
        <v>38.333333333333336</v>
      </c>
      <c r="BL697" s="9">
        <f>AVERAGE(keyword_stats[[#This Row],[Searches: Apr 2018]:[Searches: Mar 2019]])</f>
        <v>49.166666666666664</v>
      </c>
      <c r="BM697" s="9">
        <f>SUM(keyword_stats[[#This Row],[Searches: Apr 2018]:[Searches: Mar 2019]])</f>
        <v>590</v>
      </c>
      <c r="BN697" s="9">
        <f>keyword_stats[[#This Row],[R1]]-keyword_stats[[#This Row],[R4]]</f>
        <v>16.666666666666664</v>
      </c>
      <c r="BO697" s="9" t="str">
        <f>INDEX('keyword-forecasts'!G:K,MATCH(keyword_stats[[#This Row],[Keyword]],'keyword-forecasts'!K:K,0),1)</f>
        <v>Self Stroje</v>
      </c>
    </row>
    <row r="698" spans="1:67" x14ac:dyDescent="0.25">
      <c r="A698" t="s">
        <v>808</v>
      </c>
      <c r="B698" t="s">
        <v>15</v>
      </c>
      <c r="D698" s="8">
        <v>90</v>
      </c>
      <c r="E698" t="s">
        <v>17</v>
      </c>
      <c r="F698">
        <v>100</v>
      </c>
      <c r="G698">
        <v>0.27</v>
      </c>
      <c r="H698">
        <v>1.1200000000000001</v>
      </c>
      <c r="M698">
        <v>50</v>
      </c>
      <c r="N698">
        <v>50</v>
      </c>
      <c r="O698">
        <v>90</v>
      </c>
      <c r="P698">
        <v>90</v>
      </c>
      <c r="Q698">
        <v>50</v>
      </c>
      <c r="R698">
        <v>10</v>
      </c>
      <c r="S698">
        <v>10</v>
      </c>
      <c r="T698">
        <v>20</v>
      </c>
      <c r="U698">
        <v>10</v>
      </c>
      <c r="V698">
        <v>30</v>
      </c>
      <c r="W698">
        <v>90</v>
      </c>
      <c r="X698">
        <v>50</v>
      </c>
      <c r="Y698">
        <v>110</v>
      </c>
      <c r="Z698">
        <v>90</v>
      </c>
      <c r="AA698">
        <v>110</v>
      </c>
      <c r="AB698">
        <v>110</v>
      </c>
      <c r="AC698">
        <v>50</v>
      </c>
      <c r="AD698">
        <v>20</v>
      </c>
      <c r="AE698">
        <v>10</v>
      </c>
      <c r="AF698">
        <v>10</v>
      </c>
      <c r="AG698">
        <v>10</v>
      </c>
      <c r="AH698">
        <v>90</v>
      </c>
      <c r="AI698">
        <v>140</v>
      </c>
      <c r="AJ698">
        <v>50</v>
      </c>
      <c r="AK698">
        <v>20</v>
      </c>
      <c r="AL698">
        <v>90</v>
      </c>
      <c r="AM698">
        <v>110</v>
      </c>
      <c r="AN698">
        <v>90</v>
      </c>
      <c r="AO698">
        <v>30</v>
      </c>
      <c r="AP698">
        <v>10</v>
      </c>
      <c r="AQ698">
        <v>10</v>
      </c>
      <c r="AR698">
        <v>10</v>
      </c>
      <c r="AS698">
        <v>10</v>
      </c>
      <c r="AT698">
        <v>10</v>
      </c>
      <c r="AU698">
        <v>50</v>
      </c>
      <c r="AV698">
        <v>170</v>
      </c>
      <c r="AW698">
        <v>90</v>
      </c>
      <c r="AX698">
        <v>140</v>
      </c>
      <c r="AY698">
        <v>170</v>
      </c>
      <c r="AZ698">
        <v>260</v>
      </c>
      <c r="BA698">
        <v>170</v>
      </c>
      <c r="BB698">
        <v>30</v>
      </c>
      <c r="BC698">
        <v>10</v>
      </c>
      <c r="BD698">
        <v>10</v>
      </c>
      <c r="BE698">
        <v>20</v>
      </c>
      <c r="BF698">
        <v>30</v>
      </c>
      <c r="BG698">
        <v>50</v>
      </c>
      <c r="BH698">
        <v>40</v>
      </c>
      <c r="BI698" s="9">
        <f>AVERAGE(keyword_stats[[#This Row],[Searches: Apr 2015]:[Searches: Mar 2016]])</f>
        <v>45.833333333333336</v>
      </c>
      <c r="BJ698" s="9">
        <f>AVERAGE(keyword_stats[[#This Row],[Searches: Apr 2016]:[Searches: Mar 2017]])</f>
        <v>66.666666666666671</v>
      </c>
      <c r="BK698" s="9">
        <f>AVERAGE(keyword_stats[[#This Row],[Searches: Apr 2017]:[Searches: Mar 2018]])</f>
        <v>50.833333333333336</v>
      </c>
      <c r="BL698" s="9">
        <f>AVERAGE(keyword_stats[[#This Row],[Searches: Apr 2018]:[Searches: Mar 2019]])</f>
        <v>85</v>
      </c>
      <c r="BM698" s="9">
        <f>SUM(keyword_stats[[#This Row],[Searches: Apr 2018]:[Searches: Mar 2019]])</f>
        <v>1020</v>
      </c>
      <c r="BN698" s="9">
        <f>keyword_stats[[#This Row],[R1]]-keyword_stats[[#This Row],[R4]]</f>
        <v>39.166666666666664</v>
      </c>
      <c r="BO698" s="9" t="str">
        <f>INDEX('keyword-forecasts'!G:K,MATCH(keyword_stats[[#This Row],[Keyword]],'keyword-forecasts'!K:K,0),1)</f>
        <v>Kostiumy Kąpielowe</v>
      </c>
    </row>
    <row r="699" spans="1:67" x14ac:dyDescent="0.25">
      <c r="A699" t="s">
        <v>809</v>
      </c>
      <c r="B699" t="s">
        <v>15</v>
      </c>
      <c r="D699" s="8">
        <v>390</v>
      </c>
      <c r="E699" t="s">
        <v>17</v>
      </c>
      <c r="F699">
        <v>100</v>
      </c>
      <c r="G699">
        <v>0.2</v>
      </c>
      <c r="H699">
        <v>2.04</v>
      </c>
      <c r="M699">
        <v>590</v>
      </c>
      <c r="N699">
        <v>480</v>
      </c>
      <c r="O699">
        <v>590</v>
      </c>
      <c r="P699">
        <v>590</v>
      </c>
      <c r="Q699">
        <v>320</v>
      </c>
      <c r="R699">
        <v>90</v>
      </c>
      <c r="S699">
        <v>50</v>
      </c>
      <c r="T699">
        <v>50</v>
      </c>
      <c r="U699">
        <v>50</v>
      </c>
      <c r="V699">
        <v>110</v>
      </c>
      <c r="W699">
        <v>260</v>
      </c>
      <c r="X699">
        <v>320</v>
      </c>
      <c r="Y699">
        <v>320</v>
      </c>
      <c r="Z699">
        <v>320</v>
      </c>
      <c r="AA699">
        <v>880</v>
      </c>
      <c r="AB699">
        <v>1300</v>
      </c>
      <c r="AC699">
        <v>480</v>
      </c>
      <c r="AD699">
        <v>170</v>
      </c>
      <c r="AE699">
        <v>50</v>
      </c>
      <c r="AF699">
        <v>90</v>
      </c>
      <c r="AG699">
        <v>40</v>
      </c>
      <c r="AH699">
        <v>110</v>
      </c>
      <c r="AI699">
        <v>140</v>
      </c>
      <c r="AJ699">
        <v>210</v>
      </c>
      <c r="AK699">
        <v>320</v>
      </c>
      <c r="AL699">
        <v>590</v>
      </c>
      <c r="AM699">
        <v>880</v>
      </c>
      <c r="AN699">
        <v>590</v>
      </c>
      <c r="AO699">
        <v>320</v>
      </c>
      <c r="AP699">
        <v>70</v>
      </c>
      <c r="AQ699">
        <v>70</v>
      </c>
      <c r="AR699">
        <v>110</v>
      </c>
      <c r="AS699">
        <v>70</v>
      </c>
      <c r="AT699">
        <v>170</v>
      </c>
      <c r="AU699">
        <v>260</v>
      </c>
      <c r="AV699">
        <v>210</v>
      </c>
      <c r="AW699">
        <v>720</v>
      </c>
      <c r="AX699">
        <v>720</v>
      </c>
      <c r="AY699">
        <v>590</v>
      </c>
      <c r="AZ699">
        <v>590</v>
      </c>
      <c r="BA699">
        <v>480</v>
      </c>
      <c r="BB699">
        <v>170</v>
      </c>
      <c r="BC699">
        <v>140</v>
      </c>
      <c r="BD699">
        <v>110</v>
      </c>
      <c r="BE699">
        <v>90</v>
      </c>
      <c r="BF699">
        <v>260</v>
      </c>
      <c r="BG699">
        <v>260</v>
      </c>
      <c r="BH699">
        <v>260</v>
      </c>
      <c r="BI699" s="9">
        <f>AVERAGE(keyword_stats[[#This Row],[Searches: Apr 2015]:[Searches: Mar 2016]])</f>
        <v>291.66666666666669</v>
      </c>
      <c r="BJ699" s="9">
        <f>AVERAGE(keyword_stats[[#This Row],[Searches: Apr 2016]:[Searches: Mar 2017]])</f>
        <v>342.5</v>
      </c>
      <c r="BK699" s="9">
        <f>AVERAGE(keyword_stats[[#This Row],[Searches: Apr 2017]:[Searches: Mar 2018]])</f>
        <v>305</v>
      </c>
      <c r="BL699" s="9">
        <f>AVERAGE(keyword_stats[[#This Row],[Searches: Apr 2018]:[Searches: Mar 2019]])</f>
        <v>365.83333333333331</v>
      </c>
      <c r="BM699" s="9">
        <f>SUM(keyword_stats[[#This Row],[Searches: Apr 2018]:[Searches: Mar 2019]])</f>
        <v>4390</v>
      </c>
      <c r="BN699" s="9">
        <f>keyword_stats[[#This Row],[R1]]-keyword_stats[[#This Row],[R4]]</f>
        <v>74.166666666666629</v>
      </c>
      <c r="BO699" s="9" t="str">
        <f>INDEX('keyword-forecasts'!G:K,MATCH(keyword_stats[[#This Row],[Keyword]],'keyword-forecasts'!K:K,0),1)</f>
        <v>Self Stroje</v>
      </c>
    </row>
    <row r="700" spans="1:67" x14ac:dyDescent="0.25">
      <c r="A700" t="s">
        <v>810</v>
      </c>
      <c r="B700" t="s">
        <v>15</v>
      </c>
      <c r="D700" s="8">
        <v>10</v>
      </c>
      <c r="M700">
        <v>30</v>
      </c>
      <c r="N700">
        <v>40</v>
      </c>
      <c r="O700">
        <v>50</v>
      </c>
      <c r="P700">
        <v>90</v>
      </c>
      <c r="Q700">
        <v>50</v>
      </c>
      <c r="R700">
        <v>30</v>
      </c>
      <c r="S700">
        <v>10</v>
      </c>
      <c r="T700">
        <v>10</v>
      </c>
      <c r="U700">
        <v>10</v>
      </c>
      <c r="V700">
        <v>30</v>
      </c>
      <c r="W700">
        <v>50</v>
      </c>
      <c r="X700">
        <v>40</v>
      </c>
      <c r="Y700">
        <v>70</v>
      </c>
      <c r="Z700">
        <v>50</v>
      </c>
      <c r="AA700">
        <v>90</v>
      </c>
      <c r="AB700">
        <v>70</v>
      </c>
      <c r="AC700">
        <v>50</v>
      </c>
      <c r="AD700">
        <v>20</v>
      </c>
      <c r="AE700">
        <v>10</v>
      </c>
      <c r="AF700">
        <v>20</v>
      </c>
      <c r="AG700">
        <v>40</v>
      </c>
      <c r="AH700">
        <v>20</v>
      </c>
      <c r="AI700">
        <v>30</v>
      </c>
      <c r="AJ700">
        <v>50</v>
      </c>
      <c r="AK700">
        <v>40</v>
      </c>
      <c r="AL700">
        <v>90</v>
      </c>
      <c r="AM700">
        <v>30</v>
      </c>
      <c r="AN700">
        <v>10</v>
      </c>
      <c r="AO700">
        <v>10</v>
      </c>
      <c r="AP700">
        <v>10</v>
      </c>
      <c r="AQ700">
        <v>20</v>
      </c>
      <c r="AR700">
        <v>10</v>
      </c>
      <c r="AS700">
        <v>10</v>
      </c>
      <c r="AT700">
        <v>20</v>
      </c>
      <c r="AU700">
        <v>30</v>
      </c>
      <c r="AV700">
        <v>30</v>
      </c>
      <c r="AW700">
        <v>10</v>
      </c>
      <c r="AX700">
        <v>10</v>
      </c>
      <c r="AY700">
        <v>20</v>
      </c>
      <c r="AZ700">
        <v>10</v>
      </c>
      <c r="BA700">
        <v>20</v>
      </c>
      <c r="BB700">
        <v>10</v>
      </c>
      <c r="BC700">
        <v>0</v>
      </c>
      <c r="BD700">
        <v>0</v>
      </c>
      <c r="BE700">
        <v>10</v>
      </c>
      <c r="BF700">
        <v>10</v>
      </c>
      <c r="BG700">
        <v>0</v>
      </c>
      <c r="BH700">
        <v>0</v>
      </c>
      <c r="BI700" s="9">
        <f>AVERAGE(keyword_stats[[#This Row],[Searches: Apr 2015]:[Searches: Mar 2016]])</f>
        <v>36.666666666666664</v>
      </c>
      <c r="BJ700" s="9">
        <f>AVERAGE(keyword_stats[[#This Row],[Searches: Apr 2016]:[Searches: Mar 2017]])</f>
        <v>43.333333333333336</v>
      </c>
      <c r="BK700" s="9">
        <f>AVERAGE(keyword_stats[[#This Row],[Searches: Apr 2017]:[Searches: Mar 2018]])</f>
        <v>25.833333333333332</v>
      </c>
      <c r="BL700" s="9">
        <f>AVERAGE(keyword_stats[[#This Row],[Searches: Apr 2018]:[Searches: Mar 2019]])</f>
        <v>8.3333333333333339</v>
      </c>
      <c r="BM700" s="9">
        <f>SUM(keyword_stats[[#This Row],[Searches: Apr 2018]:[Searches: Mar 2019]])</f>
        <v>100</v>
      </c>
      <c r="BN700" s="9">
        <f>keyword_stats[[#This Row],[R1]]-keyword_stats[[#This Row],[R4]]</f>
        <v>-28.333333333333329</v>
      </c>
      <c r="BO700" s="9" t="str">
        <f>INDEX('keyword-forecasts'!G:K,MATCH(keyword_stats[[#This Row],[Keyword]],'keyword-forecasts'!K:K,0),1)</f>
        <v>Self Stroje</v>
      </c>
    </row>
    <row r="701" spans="1:67" x14ac:dyDescent="0.25">
      <c r="A701" t="s">
        <v>811</v>
      </c>
      <c r="B701" t="s">
        <v>15</v>
      </c>
      <c r="D701" s="8">
        <v>90</v>
      </c>
      <c r="E701" t="s">
        <v>17</v>
      </c>
      <c r="F701">
        <v>100</v>
      </c>
      <c r="G701">
        <v>0.35</v>
      </c>
      <c r="H701">
        <v>2.2200000000000002</v>
      </c>
      <c r="M701">
        <v>70</v>
      </c>
      <c r="N701">
        <v>90</v>
      </c>
      <c r="O701">
        <v>590</v>
      </c>
      <c r="P701">
        <v>590</v>
      </c>
      <c r="Q701">
        <v>50</v>
      </c>
      <c r="R701">
        <v>10</v>
      </c>
      <c r="S701">
        <v>40</v>
      </c>
      <c r="T701">
        <v>110</v>
      </c>
      <c r="U701">
        <v>140</v>
      </c>
      <c r="V701">
        <v>170</v>
      </c>
      <c r="W701">
        <v>50</v>
      </c>
      <c r="X701">
        <v>70</v>
      </c>
      <c r="Y701">
        <v>90</v>
      </c>
      <c r="Z701">
        <v>110</v>
      </c>
      <c r="AA701">
        <v>140</v>
      </c>
      <c r="AB701">
        <v>480</v>
      </c>
      <c r="AC701">
        <v>140</v>
      </c>
      <c r="AD701">
        <v>30</v>
      </c>
      <c r="AE701">
        <v>30</v>
      </c>
      <c r="AF701">
        <v>20</v>
      </c>
      <c r="AG701">
        <v>210</v>
      </c>
      <c r="AH701">
        <v>170</v>
      </c>
      <c r="AI701">
        <v>90</v>
      </c>
      <c r="AJ701">
        <v>90</v>
      </c>
      <c r="AK701">
        <v>70</v>
      </c>
      <c r="AL701">
        <v>390</v>
      </c>
      <c r="AM701">
        <v>590</v>
      </c>
      <c r="AN701">
        <v>110</v>
      </c>
      <c r="AO701">
        <v>50</v>
      </c>
      <c r="AP701">
        <v>20</v>
      </c>
      <c r="AQ701">
        <v>10</v>
      </c>
      <c r="AR701">
        <v>20</v>
      </c>
      <c r="AS701">
        <v>70</v>
      </c>
      <c r="AT701">
        <v>90</v>
      </c>
      <c r="AU701">
        <v>50</v>
      </c>
      <c r="AV701">
        <v>50</v>
      </c>
      <c r="AW701">
        <v>110</v>
      </c>
      <c r="AX701">
        <v>260</v>
      </c>
      <c r="AY701">
        <v>170</v>
      </c>
      <c r="AZ701">
        <v>70</v>
      </c>
      <c r="BA701">
        <v>70</v>
      </c>
      <c r="BB701">
        <v>30</v>
      </c>
      <c r="BC701">
        <v>40</v>
      </c>
      <c r="BD701">
        <v>90</v>
      </c>
      <c r="BE701">
        <v>70</v>
      </c>
      <c r="BF701">
        <v>140</v>
      </c>
      <c r="BG701">
        <v>50</v>
      </c>
      <c r="BH701">
        <v>40</v>
      </c>
      <c r="BI701" s="9">
        <f>AVERAGE(keyword_stats[[#This Row],[Searches: Apr 2015]:[Searches: Mar 2016]])</f>
        <v>165</v>
      </c>
      <c r="BJ701" s="9">
        <f>AVERAGE(keyword_stats[[#This Row],[Searches: Apr 2016]:[Searches: Mar 2017]])</f>
        <v>133.33333333333334</v>
      </c>
      <c r="BK701" s="9">
        <f>AVERAGE(keyword_stats[[#This Row],[Searches: Apr 2017]:[Searches: Mar 2018]])</f>
        <v>126.66666666666667</v>
      </c>
      <c r="BL701" s="9">
        <f>AVERAGE(keyword_stats[[#This Row],[Searches: Apr 2018]:[Searches: Mar 2019]])</f>
        <v>95</v>
      </c>
      <c r="BM701" s="9">
        <f>SUM(keyword_stats[[#This Row],[Searches: Apr 2018]:[Searches: Mar 2019]])</f>
        <v>1140</v>
      </c>
      <c r="BN701" s="9">
        <f>keyword_stats[[#This Row],[R1]]-keyword_stats[[#This Row],[R4]]</f>
        <v>-70</v>
      </c>
      <c r="BO701" s="9" t="str">
        <f>INDEX('keyword-forecasts'!G:K,MATCH(keyword_stats[[#This Row],[Keyword]],'keyword-forecasts'!K:K,0),1)</f>
        <v>Kąpielowe She</v>
      </c>
    </row>
    <row r="702" spans="1:67" x14ac:dyDescent="0.25">
      <c r="A702" t="s">
        <v>812</v>
      </c>
      <c r="B702" t="s">
        <v>15</v>
      </c>
      <c r="D702" s="8">
        <v>480</v>
      </c>
      <c r="E702" t="s">
        <v>17</v>
      </c>
      <c r="F702">
        <v>95</v>
      </c>
      <c r="G702">
        <v>0.28999999999999998</v>
      </c>
      <c r="H702">
        <v>0.8</v>
      </c>
      <c r="M702">
        <v>720</v>
      </c>
      <c r="N702">
        <v>720</v>
      </c>
      <c r="O702">
        <v>1000</v>
      </c>
      <c r="P702">
        <v>880</v>
      </c>
      <c r="Q702">
        <v>390</v>
      </c>
      <c r="R702">
        <v>90</v>
      </c>
      <c r="S702">
        <v>110</v>
      </c>
      <c r="T702">
        <v>170</v>
      </c>
      <c r="U702">
        <v>170</v>
      </c>
      <c r="V702">
        <v>390</v>
      </c>
      <c r="W702">
        <v>390</v>
      </c>
      <c r="X702">
        <v>480</v>
      </c>
      <c r="Y702">
        <v>590</v>
      </c>
      <c r="Z702">
        <v>720</v>
      </c>
      <c r="AA702">
        <v>2400</v>
      </c>
      <c r="AB702">
        <v>1600</v>
      </c>
      <c r="AC702">
        <v>390</v>
      </c>
      <c r="AD702">
        <v>110</v>
      </c>
      <c r="AE702">
        <v>210</v>
      </c>
      <c r="AF702">
        <v>390</v>
      </c>
      <c r="AG702">
        <v>260</v>
      </c>
      <c r="AH702">
        <v>260</v>
      </c>
      <c r="AI702">
        <v>320</v>
      </c>
      <c r="AJ702">
        <v>480</v>
      </c>
      <c r="AK702">
        <v>390</v>
      </c>
      <c r="AL702">
        <v>590</v>
      </c>
      <c r="AM702">
        <v>1000</v>
      </c>
      <c r="AN702">
        <v>1900</v>
      </c>
      <c r="AO702">
        <v>880</v>
      </c>
      <c r="AP702">
        <v>170</v>
      </c>
      <c r="AQ702">
        <v>110</v>
      </c>
      <c r="AR702">
        <v>140</v>
      </c>
      <c r="AS702">
        <v>320</v>
      </c>
      <c r="AT702">
        <v>720</v>
      </c>
      <c r="AU702">
        <v>720</v>
      </c>
      <c r="AV702">
        <v>390</v>
      </c>
      <c r="AW702">
        <v>1000</v>
      </c>
      <c r="AX702">
        <v>880</v>
      </c>
      <c r="AY702">
        <v>720</v>
      </c>
      <c r="AZ702">
        <v>590</v>
      </c>
      <c r="BA702">
        <v>880</v>
      </c>
      <c r="BB702">
        <v>170</v>
      </c>
      <c r="BC702">
        <v>90</v>
      </c>
      <c r="BD702">
        <v>110</v>
      </c>
      <c r="BE702">
        <v>170</v>
      </c>
      <c r="BF702">
        <v>590</v>
      </c>
      <c r="BG702">
        <v>320</v>
      </c>
      <c r="BH702">
        <v>390</v>
      </c>
      <c r="BI702" s="9">
        <f>AVERAGE(keyword_stats[[#This Row],[Searches: Apr 2015]:[Searches: Mar 2016]])</f>
        <v>459.16666666666669</v>
      </c>
      <c r="BJ702" s="9">
        <f>AVERAGE(keyword_stats[[#This Row],[Searches: Apr 2016]:[Searches: Mar 2017]])</f>
        <v>644.16666666666663</v>
      </c>
      <c r="BK702" s="9">
        <f>AVERAGE(keyword_stats[[#This Row],[Searches: Apr 2017]:[Searches: Mar 2018]])</f>
        <v>610.83333333333337</v>
      </c>
      <c r="BL702" s="9">
        <f>AVERAGE(keyword_stats[[#This Row],[Searches: Apr 2018]:[Searches: Mar 2019]])</f>
        <v>492.5</v>
      </c>
      <c r="BM702" s="9">
        <f>SUM(keyword_stats[[#This Row],[Searches: Apr 2018]:[Searches: Mar 2019]])</f>
        <v>5910</v>
      </c>
      <c r="BN702" s="9">
        <f>keyword_stats[[#This Row],[R1]]-keyword_stats[[#This Row],[R4]]</f>
        <v>33.333333333333314</v>
      </c>
      <c r="BO702" s="9" t="str">
        <f>INDEX('keyword-forecasts'!G:K,MATCH(keyword_stats[[#This Row],[Keyword]],'keyword-forecasts'!K:K,0),1)</f>
        <v>Kąpielowe She</v>
      </c>
    </row>
    <row r="703" spans="1:67" x14ac:dyDescent="0.25">
      <c r="A703" t="s">
        <v>813</v>
      </c>
      <c r="B703" t="s">
        <v>15</v>
      </c>
      <c r="D703" s="8">
        <v>10</v>
      </c>
      <c r="E703" t="s">
        <v>17</v>
      </c>
      <c r="F703">
        <v>79</v>
      </c>
      <c r="M703">
        <v>140</v>
      </c>
      <c r="N703">
        <v>20</v>
      </c>
      <c r="O703">
        <v>50</v>
      </c>
      <c r="P703">
        <v>110</v>
      </c>
      <c r="Q703">
        <v>110</v>
      </c>
      <c r="R703">
        <v>10</v>
      </c>
      <c r="S703">
        <v>10</v>
      </c>
      <c r="T703">
        <v>10</v>
      </c>
      <c r="U703">
        <v>10</v>
      </c>
      <c r="V703">
        <v>10</v>
      </c>
      <c r="W703">
        <v>10</v>
      </c>
      <c r="X703">
        <v>10</v>
      </c>
      <c r="Y703">
        <v>20</v>
      </c>
      <c r="Z703">
        <v>40</v>
      </c>
      <c r="AA703">
        <v>30</v>
      </c>
      <c r="AB703">
        <v>20</v>
      </c>
      <c r="AC703">
        <v>10</v>
      </c>
      <c r="AD703">
        <v>10</v>
      </c>
      <c r="AE703">
        <v>10</v>
      </c>
      <c r="AF703">
        <v>10</v>
      </c>
      <c r="AG703">
        <v>10</v>
      </c>
      <c r="AH703">
        <v>10</v>
      </c>
      <c r="AI703">
        <v>10</v>
      </c>
      <c r="AJ703">
        <v>10</v>
      </c>
      <c r="AK703">
        <v>10</v>
      </c>
      <c r="AL703">
        <v>10</v>
      </c>
      <c r="AM703">
        <v>10</v>
      </c>
      <c r="AN703">
        <v>10</v>
      </c>
      <c r="AO703">
        <v>10</v>
      </c>
      <c r="AP703">
        <v>0</v>
      </c>
      <c r="AQ703">
        <v>0</v>
      </c>
      <c r="AR703">
        <v>10</v>
      </c>
      <c r="AS703">
        <v>0</v>
      </c>
      <c r="AT703">
        <v>0</v>
      </c>
      <c r="AU703">
        <v>10</v>
      </c>
      <c r="AV703">
        <v>10</v>
      </c>
      <c r="AW703">
        <v>10</v>
      </c>
      <c r="AX703">
        <v>10</v>
      </c>
      <c r="AY703">
        <v>10</v>
      </c>
      <c r="AZ703">
        <v>10</v>
      </c>
      <c r="BA703">
        <v>10</v>
      </c>
      <c r="BB703">
        <v>10</v>
      </c>
      <c r="BC703">
        <v>10</v>
      </c>
      <c r="BD703">
        <v>10</v>
      </c>
      <c r="BE703">
        <v>0</v>
      </c>
      <c r="BF703">
        <v>10</v>
      </c>
      <c r="BG703">
        <v>10</v>
      </c>
      <c r="BH703">
        <v>10</v>
      </c>
      <c r="BI703" s="9">
        <f>AVERAGE(keyword_stats[[#This Row],[Searches: Apr 2015]:[Searches: Mar 2016]])</f>
        <v>41.666666666666664</v>
      </c>
      <c r="BJ703" s="9">
        <f>AVERAGE(keyword_stats[[#This Row],[Searches: Apr 2016]:[Searches: Mar 2017]])</f>
        <v>15.833333333333334</v>
      </c>
      <c r="BK703" s="9">
        <f>AVERAGE(keyword_stats[[#This Row],[Searches: Apr 2017]:[Searches: Mar 2018]])</f>
        <v>6.666666666666667</v>
      </c>
      <c r="BL703" s="9">
        <f>AVERAGE(keyword_stats[[#This Row],[Searches: Apr 2018]:[Searches: Mar 2019]])</f>
        <v>9.1666666666666661</v>
      </c>
      <c r="BM703" s="9">
        <f>SUM(keyword_stats[[#This Row],[Searches: Apr 2018]:[Searches: Mar 2019]])</f>
        <v>110</v>
      </c>
      <c r="BN703" s="9">
        <f>keyword_stats[[#This Row],[R1]]-keyword_stats[[#This Row],[R4]]</f>
        <v>-32.5</v>
      </c>
      <c r="BO703" s="9" t="str">
        <f>INDEX('keyword-forecasts'!G:K,MATCH(keyword_stats[[#This Row],[Keyword]],'keyword-forecasts'!K:K,0),1)</f>
        <v>Kąpielowe She</v>
      </c>
    </row>
    <row r="704" spans="1:67" x14ac:dyDescent="0.25">
      <c r="A704" t="s">
        <v>839</v>
      </c>
      <c r="B704" t="s">
        <v>15</v>
      </c>
      <c r="D704" s="8">
        <v>170</v>
      </c>
      <c r="E704" t="s">
        <v>17</v>
      </c>
      <c r="F704">
        <v>100</v>
      </c>
      <c r="G704">
        <v>0.21</v>
      </c>
      <c r="H704">
        <v>1.1499999999999999</v>
      </c>
      <c r="M704">
        <v>90</v>
      </c>
      <c r="N704">
        <v>110</v>
      </c>
      <c r="O704">
        <v>170</v>
      </c>
      <c r="P704">
        <v>170</v>
      </c>
      <c r="Q704">
        <v>90</v>
      </c>
      <c r="R704">
        <v>30</v>
      </c>
      <c r="S704">
        <v>50</v>
      </c>
      <c r="T704">
        <v>70</v>
      </c>
      <c r="U704">
        <v>70</v>
      </c>
      <c r="V704">
        <v>70</v>
      </c>
      <c r="W704">
        <v>110</v>
      </c>
      <c r="X704">
        <v>70</v>
      </c>
      <c r="Y704">
        <v>90</v>
      </c>
      <c r="Z704">
        <v>90</v>
      </c>
      <c r="AA704">
        <v>210</v>
      </c>
      <c r="AB704">
        <v>170</v>
      </c>
      <c r="AC704">
        <v>110</v>
      </c>
      <c r="AD704">
        <v>70</v>
      </c>
      <c r="AE704">
        <v>50</v>
      </c>
      <c r="AF704">
        <v>50</v>
      </c>
      <c r="AG704">
        <v>70</v>
      </c>
      <c r="AH704">
        <v>70</v>
      </c>
      <c r="AI704">
        <v>110</v>
      </c>
      <c r="AJ704">
        <v>70</v>
      </c>
      <c r="AK704">
        <v>90</v>
      </c>
      <c r="AL704">
        <v>110</v>
      </c>
      <c r="AM704">
        <v>140</v>
      </c>
      <c r="AN704">
        <v>170</v>
      </c>
      <c r="AO704">
        <v>110</v>
      </c>
      <c r="AP704">
        <v>50</v>
      </c>
      <c r="AQ704">
        <v>70</v>
      </c>
      <c r="AR704">
        <v>70</v>
      </c>
      <c r="AS704">
        <v>70</v>
      </c>
      <c r="AT704">
        <v>140</v>
      </c>
      <c r="AU704">
        <v>140</v>
      </c>
      <c r="AV704">
        <v>110</v>
      </c>
      <c r="AW704">
        <v>110</v>
      </c>
      <c r="AX704">
        <v>170</v>
      </c>
      <c r="AY704">
        <v>260</v>
      </c>
      <c r="AZ704">
        <v>390</v>
      </c>
      <c r="BA704">
        <v>320</v>
      </c>
      <c r="BB704">
        <v>170</v>
      </c>
      <c r="BC704">
        <v>110</v>
      </c>
      <c r="BD704">
        <v>90</v>
      </c>
      <c r="BE704">
        <v>140</v>
      </c>
      <c r="BF704">
        <v>170</v>
      </c>
      <c r="BG704">
        <v>140</v>
      </c>
      <c r="BH704">
        <v>140</v>
      </c>
      <c r="BI704" s="9">
        <f>AVERAGE(keyword_stats[[#This Row],[Searches: Apr 2015]:[Searches: Mar 2016]])</f>
        <v>91.666666666666671</v>
      </c>
      <c r="BJ704" s="9">
        <f>AVERAGE(keyword_stats[[#This Row],[Searches: Apr 2016]:[Searches: Mar 2017]])</f>
        <v>96.666666666666671</v>
      </c>
      <c r="BK704" s="9">
        <f>AVERAGE(keyword_stats[[#This Row],[Searches: Apr 2017]:[Searches: Mar 2018]])</f>
        <v>105.83333333333333</v>
      </c>
      <c r="BL704" s="9">
        <f>AVERAGE(keyword_stats[[#This Row],[Searches: Apr 2018]:[Searches: Mar 2019]])</f>
        <v>184.16666666666666</v>
      </c>
      <c r="BM704" s="9">
        <f>SUM(keyword_stats[[#This Row],[Searches: Apr 2018]:[Searches: Mar 2019]])</f>
        <v>2210</v>
      </c>
      <c r="BN704" s="9">
        <f>keyword_stats[[#This Row],[R1]]-keyword_stats[[#This Row],[R4]]</f>
        <v>92.499999999999986</v>
      </c>
      <c r="BO704" s="9" t="str">
        <f>INDEX('keyword-forecasts'!G:K,MATCH(keyword_stats[[#This Row],[Keyword]],'keyword-forecasts'!K:K,0),1)</f>
        <v>Stroje Kąpielowe</v>
      </c>
    </row>
    <row r="705" spans="1:67" x14ac:dyDescent="0.25">
      <c r="A705" t="s">
        <v>814</v>
      </c>
      <c r="B705" t="s">
        <v>15</v>
      </c>
      <c r="D705" s="8">
        <v>8100</v>
      </c>
      <c r="E705" t="s">
        <v>18</v>
      </c>
      <c r="F705">
        <v>20</v>
      </c>
      <c r="G705">
        <v>7.0000000000000007E-2</v>
      </c>
      <c r="H705">
        <v>0.28999999999999998</v>
      </c>
      <c r="M705">
        <v>9900</v>
      </c>
      <c r="N705">
        <v>8100</v>
      </c>
      <c r="O705">
        <v>6600</v>
      </c>
      <c r="P705">
        <v>6600</v>
      </c>
      <c r="Q705">
        <v>6600</v>
      </c>
      <c r="R705">
        <v>6600</v>
      </c>
      <c r="S705">
        <v>8100</v>
      </c>
      <c r="T705">
        <v>9900</v>
      </c>
      <c r="U705">
        <v>9900</v>
      </c>
      <c r="V705">
        <v>8100</v>
      </c>
      <c r="W705">
        <v>8100</v>
      </c>
      <c r="X705">
        <v>8100</v>
      </c>
      <c r="Y705">
        <v>8100</v>
      </c>
      <c r="Z705">
        <v>8100</v>
      </c>
      <c r="AA705">
        <v>6600</v>
      </c>
      <c r="AB705">
        <v>8100</v>
      </c>
      <c r="AC705">
        <v>8100</v>
      </c>
      <c r="AD705">
        <v>6600</v>
      </c>
      <c r="AE705">
        <v>9900</v>
      </c>
      <c r="AF705">
        <v>9900</v>
      </c>
      <c r="AG705">
        <v>9900</v>
      </c>
      <c r="AH705">
        <v>8100</v>
      </c>
      <c r="AI705">
        <v>6600</v>
      </c>
      <c r="AJ705">
        <v>9900</v>
      </c>
      <c r="AK705">
        <v>8100</v>
      </c>
      <c r="AL705">
        <v>8100</v>
      </c>
      <c r="AM705">
        <v>8100</v>
      </c>
      <c r="AN705">
        <v>6600</v>
      </c>
      <c r="AO705">
        <v>6600</v>
      </c>
      <c r="AP705">
        <v>9900</v>
      </c>
      <c r="AQ705">
        <v>9900</v>
      </c>
      <c r="AR705">
        <v>9900</v>
      </c>
      <c r="AS705">
        <v>9900</v>
      </c>
      <c r="AT705">
        <v>8100</v>
      </c>
      <c r="AU705">
        <v>6600</v>
      </c>
      <c r="AV705">
        <v>8100</v>
      </c>
      <c r="AW705">
        <v>8100</v>
      </c>
      <c r="AX705">
        <v>8100</v>
      </c>
      <c r="AY705">
        <v>8100</v>
      </c>
      <c r="AZ705">
        <v>8100</v>
      </c>
      <c r="BA705">
        <v>8100</v>
      </c>
      <c r="BB705">
        <v>8100</v>
      </c>
      <c r="BC705">
        <v>9900</v>
      </c>
      <c r="BD705">
        <v>9900</v>
      </c>
      <c r="BE705">
        <v>9900</v>
      </c>
      <c r="BF705">
        <v>8100</v>
      </c>
      <c r="BG705">
        <v>6600</v>
      </c>
      <c r="BH705">
        <v>8100</v>
      </c>
      <c r="BI705" s="9">
        <f>AVERAGE(keyword_stats[[#This Row],[Searches: Apr 2015]:[Searches: Mar 2016]])</f>
        <v>8050</v>
      </c>
      <c r="BJ705" s="9">
        <f>AVERAGE(keyword_stats[[#This Row],[Searches: Apr 2016]:[Searches: Mar 2017]])</f>
        <v>8325</v>
      </c>
      <c r="BK705" s="9">
        <f>AVERAGE(keyword_stats[[#This Row],[Searches: Apr 2017]:[Searches: Mar 2018]])</f>
        <v>8325</v>
      </c>
      <c r="BL705" s="9">
        <f>AVERAGE(keyword_stats[[#This Row],[Searches: Apr 2018]:[Searches: Mar 2019]])</f>
        <v>8425</v>
      </c>
      <c r="BM705" s="9">
        <f>SUM(keyword_stats[[#This Row],[Searches: Apr 2018]:[Searches: Mar 2019]])</f>
        <v>101100</v>
      </c>
      <c r="BN705" s="9">
        <f>keyword_stats[[#This Row],[R1]]-keyword_stats[[#This Row],[R4]]</f>
        <v>375</v>
      </c>
      <c r="BO705" s="9" t="str">
        <f>INDEX('keyword-forecasts'!G:K,MATCH(keyword_stats[[#This Row],[Keyword]],'keyword-forecasts'!K:K,0),1)</f>
        <v>H&amp;m</v>
      </c>
    </row>
    <row r="706" spans="1:67" x14ac:dyDescent="0.25">
      <c r="A706" t="s">
        <v>815</v>
      </c>
      <c r="B706" t="s">
        <v>15</v>
      </c>
      <c r="D706" s="8">
        <v>590</v>
      </c>
      <c r="E706" t="s">
        <v>18</v>
      </c>
      <c r="F706">
        <v>19</v>
      </c>
      <c r="G706">
        <v>0.08</v>
      </c>
      <c r="H706">
        <v>0.4</v>
      </c>
      <c r="M706">
        <v>880</v>
      </c>
      <c r="N706">
        <v>1300</v>
      </c>
      <c r="O706">
        <v>390</v>
      </c>
      <c r="P706">
        <v>390</v>
      </c>
      <c r="Q706">
        <v>320</v>
      </c>
      <c r="R706">
        <v>320</v>
      </c>
      <c r="S706">
        <v>390</v>
      </c>
      <c r="T706">
        <v>390</v>
      </c>
      <c r="U706">
        <v>480</v>
      </c>
      <c r="V706">
        <v>390</v>
      </c>
      <c r="W706">
        <v>320</v>
      </c>
      <c r="X706">
        <v>320</v>
      </c>
      <c r="Y706">
        <v>390</v>
      </c>
      <c r="Z706">
        <v>390</v>
      </c>
      <c r="AA706">
        <v>320</v>
      </c>
      <c r="AB706">
        <v>590</v>
      </c>
      <c r="AC706">
        <v>480</v>
      </c>
      <c r="AD706">
        <v>390</v>
      </c>
      <c r="AE706">
        <v>480</v>
      </c>
      <c r="AF706">
        <v>880</v>
      </c>
      <c r="AG706">
        <v>390</v>
      </c>
      <c r="AH706">
        <v>210</v>
      </c>
      <c r="AI706">
        <v>210</v>
      </c>
      <c r="AJ706">
        <v>260</v>
      </c>
      <c r="AK706">
        <v>260</v>
      </c>
      <c r="AL706">
        <v>260</v>
      </c>
      <c r="AM706">
        <v>260</v>
      </c>
      <c r="AN706">
        <v>260</v>
      </c>
      <c r="AO706">
        <v>390</v>
      </c>
      <c r="AP706">
        <v>480</v>
      </c>
      <c r="AQ706">
        <v>590</v>
      </c>
      <c r="AR706">
        <v>590</v>
      </c>
      <c r="AS706">
        <v>390</v>
      </c>
      <c r="AT706">
        <v>390</v>
      </c>
      <c r="AU706">
        <v>390</v>
      </c>
      <c r="AV706">
        <v>480</v>
      </c>
      <c r="AW706">
        <v>390</v>
      </c>
      <c r="AX706">
        <v>260</v>
      </c>
      <c r="AY706">
        <v>390</v>
      </c>
      <c r="AZ706">
        <v>480</v>
      </c>
      <c r="BA706">
        <v>590</v>
      </c>
      <c r="BB706">
        <v>480</v>
      </c>
      <c r="BC706">
        <v>590</v>
      </c>
      <c r="BD706">
        <v>1300</v>
      </c>
      <c r="BE706">
        <v>1300</v>
      </c>
      <c r="BF706">
        <v>880</v>
      </c>
      <c r="BG706">
        <v>390</v>
      </c>
      <c r="BH706">
        <v>480</v>
      </c>
      <c r="BI706" s="9">
        <f>AVERAGE(keyword_stats[[#This Row],[Searches: Apr 2015]:[Searches: Mar 2016]])</f>
        <v>490.83333333333331</v>
      </c>
      <c r="BJ706" s="9">
        <f>AVERAGE(keyword_stats[[#This Row],[Searches: Apr 2016]:[Searches: Mar 2017]])</f>
        <v>415.83333333333331</v>
      </c>
      <c r="BK706" s="9">
        <f>AVERAGE(keyword_stats[[#This Row],[Searches: Apr 2017]:[Searches: Mar 2018]])</f>
        <v>395</v>
      </c>
      <c r="BL706" s="9">
        <f>AVERAGE(keyword_stats[[#This Row],[Searches: Apr 2018]:[Searches: Mar 2019]])</f>
        <v>627.5</v>
      </c>
      <c r="BM706" s="9">
        <f>SUM(keyword_stats[[#This Row],[Searches: Apr 2018]:[Searches: Mar 2019]])</f>
        <v>7530</v>
      </c>
      <c r="BN706" s="9">
        <f>keyword_stats[[#This Row],[R1]]-keyword_stats[[#This Row],[R4]]</f>
        <v>136.66666666666669</v>
      </c>
      <c r="BO706" s="9" t="str">
        <f>INDEX('keyword-forecasts'!G:K,MATCH(keyword_stats[[#This Row],[Keyword]],'keyword-forecasts'!K:K,0),1)</f>
        <v>Sklep Online</v>
      </c>
    </row>
    <row r="707" spans="1:67" x14ac:dyDescent="0.25">
      <c r="A707" t="s">
        <v>816</v>
      </c>
      <c r="B707" t="s">
        <v>15</v>
      </c>
      <c r="D707" s="8">
        <v>140</v>
      </c>
      <c r="E707" t="s">
        <v>17</v>
      </c>
      <c r="F707">
        <v>99</v>
      </c>
      <c r="G707">
        <v>0.13</v>
      </c>
      <c r="H707">
        <v>0.46</v>
      </c>
      <c r="M707">
        <v>110</v>
      </c>
      <c r="N707">
        <v>90</v>
      </c>
      <c r="O707">
        <v>50</v>
      </c>
      <c r="P707">
        <v>110</v>
      </c>
      <c r="Q707">
        <v>30</v>
      </c>
      <c r="R707">
        <v>40</v>
      </c>
      <c r="S707">
        <v>50</v>
      </c>
      <c r="T707">
        <v>90</v>
      </c>
      <c r="U707">
        <v>140</v>
      </c>
      <c r="V707">
        <v>90</v>
      </c>
      <c r="W707">
        <v>20</v>
      </c>
      <c r="X707">
        <v>30</v>
      </c>
      <c r="Y707">
        <v>110</v>
      </c>
      <c r="Z707">
        <v>140</v>
      </c>
      <c r="AA707">
        <v>110</v>
      </c>
      <c r="AB707">
        <v>50</v>
      </c>
      <c r="AC707">
        <v>20</v>
      </c>
      <c r="AD707">
        <v>50</v>
      </c>
      <c r="AE707">
        <v>70</v>
      </c>
      <c r="AF707">
        <v>90</v>
      </c>
      <c r="AG707">
        <v>170</v>
      </c>
      <c r="AH707">
        <v>170</v>
      </c>
      <c r="AI707">
        <v>170</v>
      </c>
      <c r="AJ707">
        <v>70</v>
      </c>
      <c r="AK707">
        <v>90</v>
      </c>
      <c r="AL707">
        <v>70</v>
      </c>
      <c r="AM707">
        <v>260</v>
      </c>
      <c r="AN707">
        <v>110</v>
      </c>
      <c r="AO707">
        <v>90</v>
      </c>
      <c r="AP707">
        <v>50</v>
      </c>
      <c r="AQ707">
        <v>90</v>
      </c>
      <c r="AR707">
        <v>110</v>
      </c>
      <c r="AS707">
        <v>90</v>
      </c>
      <c r="AT707">
        <v>50</v>
      </c>
      <c r="AU707">
        <v>50</v>
      </c>
      <c r="AV707">
        <v>170</v>
      </c>
      <c r="AW707">
        <v>170</v>
      </c>
      <c r="AX707">
        <v>170</v>
      </c>
      <c r="AY707">
        <v>90</v>
      </c>
      <c r="AZ707">
        <v>140</v>
      </c>
      <c r="BA707">
        <v>210</v>
      </c>
      <c r="BB707">
        <v>140</v>
      </c>
      <c r="BC707">
        <v>70</v>
      </c>
      <c r="BD707">
        <v>260</v>
      </c>
      <c r="BE707">
        <v>260</v>
      </c>
      <c r="BF707">
        <v>110</v>
      </c>
      <c r="BG707">
        <v>50</v>
      </c>
      <c r="BH707">
        <v>90</v>
      </c>
      <c r="BI707" s="9">
        <f>AVERAGE(keyword_stats[[#This Row],[Searches: Apr 2015]:[Searches: Mar 2016]])</f>
        <v>70.833333333333329</v>
      </c>
      <c r="BJ707" s="9">
        <f>AVERAGE(keyword_stats[[#This Row],[Searches: Apr 2016]:[Searches: Mar 2017]])</f>
        <v>101.66666666666667</v>
      </c>
      <c r="BK707" s="9">
        <f>AVERAGE(keyword_stats[[#This Row],[Searches: Apr 2017]:[Searches: Mar 2018]])</f>
        <v>102.5</v>
      </c>
      <c r="BL707" s="9">
        <f>AVERAGE(keyword_stats[[#This Row],[Searches: Apr 2018]:[Searches: Mar 2019]])</f>
        <v>146.66666666666666</v>
      </c>
      <c r="BM707" s="9">
        <f>SUM(keyword_stats[[#This Row],[Searches: Apr 2018]:[Searches: Mar 2019]])</f>
        <v>1760</v>
      </c>
      <c r="BN707" s="9">
        <f>keyword_stats[[#This Row],[R1]]-keyword_stats[[#This Row],[R4]]</f>
        <v>75.833333333333329</v>
      </c>
      <c r="BO707" s="9" t="str">
        <f>INDEX('keyword-forecasts'!G:K,MATCH(keyword_stats[[#This Row],[Keyword]],'keyword-forecasts'!K:K,0),1)</f>
        <v>Hm Sukienki</v>
      </c>
    </row>
    <row r="708" spans="1:67" x14ac:dyDescent="0.25">
      <c r="A708" t="s">
        <v>817</v>
      </c>
      <c r="B708" t="s">
        <v>15</v>
      </c>
      <c r="D708" s="8">
        <v>40</v>
      </c>
      <c r="E708" t="s">
        <v>17</v>
      </c>
      <c r="F708">
        <v>100</v>
      </c>
      <c r="G708">
        <v>0.56000000000000005</v>
      </c>
      <c r="H708">
        <v>1.35</v>
      </c>
      <c r="M708">
        <v>90</v>
      </c>
      <c r="N708">
        <v>140</v>
      </c>
      <c r="O708">
        <v>90</v>
      </c>
      <c r="P708">
        <v>70</v>
      </c>
      <c r="Q708">
        <v>70</v>
      </c>
      <c r="R708">
        <v>20</v>
      </c>
      <c r="S708">
        <v>10</v>
      </c>
      <c r="T708">
        <v>10</v>
      </c>
      <c r="U708">
        <v>10</v>
      </c>
      <c r="V708">
        <v>20</v>
      </c>
      <c r="W708">
        <v>30</v>
      </c>
      <c r="X708">
        <v>20</v>
      </c>
      <c r="Y708">
        <v>40</v>
      </c>
      <c r="Z708">
        <v>40</v>
      </c>
      <c r="AA708">
        <v>90</v>
      </c>
      <c r="AB708">
        <v>70</v>
      </c>
      <c r="AC708">
        <v>20</v>
      </c>
      <c r="AD708">
        <v>20</v>
      </c>
      <c r="AE708">
        <v>20</v>
      </c>
      <c r="AF708">
        <v>20</v>
      </c>
      <c r="AG708">
        <v>10</v>
      </c>
      <c r="AH708">
        <v>20</v>
      </c>
      <c r="AI708">
        <v>10</v>
      </c>
      <c r="AJ708">
        <v>20</v>
      </c>
      <c r="AK708">
        <v>10</v>
      </c>
      <c r="AL708">
        <v>40</v>
      </c>
      <c r="AM708">
        <v>70</v>
      </c>
      <c r="AN708">
        <v>50</v>
      </c>
      <c r="AO708">
        <v>10</v>
      </c>
      <c r="AP708">
        <v>10</v>
      </c>
      <c r="AQ708">
        <v>10</v>
      </c>
      <c r="AR708">
        <v>10</v>
      </c>
      <c r="AS708">
        <v>10</v>
      </c>
      <c r="AT708">
        <v>20</v>
      </c>
      <c r="AU708">
        <v>10</v>
      </c>
      <c r="AV708">
        <v>20</v>
      </c>
      <c r="AW708">
        <v>20</v>
      </c>
      <c r="AX708">
        <v>40</v>
      </c>
      <c r="AY708">
        <v>50</v>
      </c>
      <c r="AZ708">
        <v>70</v>
      </c>
      <c r="BA708">
        <v>40</v>
      </c>
      <c r="BB708">
        <v>10</v>
      </c>
      <c r="BC708">
        <v>20</v>
      </c>
      <c r="BD708">
        <v>40</v>
      </c>
      <c r="BE708">
        <v>40</v>
      </c>
      <c r="BF708">
        <v>50</v>
      </c>
      <c r="BG708">
        <v>40</v>
      </c>
      <c r="BH708">
        <v>10</v>
      </c>
      <c r="BI708" s="9">
        <f>AVERAGE(keyword_stats[[#This Row],[Searches: Apr 2015]:[Searches: Mar 2016]])</f>
        <v>48.333333333333336</v>
      </c>
      <c r="BJ708" s="9">
        <f>AVERAGE(keyword_stats[[#This Row],[Searches: Apr 2016]:[Searches: Mar 2017]])</f>
        <v>31.666666666666668</v>
      </c>
      <c r="BK708" s="9">
        <f>AVERAGE(keyword_stats[[#This Row],[Searches: Apr 2017]:[Searches: Mar 2018]])</f>
        <v>22.5</v>
      </c>
      <c r="BL708" s="9">
        <f>AVERAGE(keyword_stats[[#This Row],[Searches: Apr 2018]:[Searches: Mar 2019]])</f>
        <v>35.833333333333336</v>
      </c>
      <c r="BM708" s="9">
        <f>SUM(keyword_stats[[#This Row],[Searches: Apr 2018]:[Searches: Mar 2019]])</f>
        <v>430</v>
      </c>
      <c r="BN708" s="9">
        <f>keyword_stats[[#This Row],[R1]]-keyword_stats[[#This Row],[R4]]</f>
        <v>-12.5</v>
      </c>
      <c r="BO708" s="9" t="str">
        <f>INDEX('keyword-forecasts'!G:K,MATCH(keyword_stats[[#This Row],[Keyword]],'keyword-forecasts'!K:K,0),1)</f>
        <v>Internetowy Stroje</v>
      </c>
    </row>
    <row r="709" spans="1:67" x14ac:dyDescent="0.25">
      <c r="A709" t="s">
        <v>818</v>
      </c>
      <c r="B709" t="s">
        <v>15</v>
      </c>
      <c r="D709" s="8">
        <v>10</v>
      </c>
      <c r="E709" t="s">
        <v>17</v>
      </c>
      <c r="F709">
        <v>91</v>
      </c>
      <c r="G709">
        <v>0.33</v>
      </c>
      <c r="H709">
        <v>1.31</v>
      </c>
      <c r="M709">
        <v>30</v>
      </c>
      <c r="N709">
        <v>20</v>
      </c>
      <c r="O709">
        <v>40</v>
      </c>
      <c r="P709">
        <v>70</v>
      </c>
      <c r="Q709">
        <v>10</v>
      </c>
      <c r="R709">
        <v>10</v>
      </c>
      <c r="S709">
        <v>10</v>
      </c>
      <c r="T709">
        <v>20</v>
      </c>
      <c r="U709">
        <v>20</v>
      </c>
      <c r="V709">
        <v>40</v>
      </c>
      <c r="W709">
        <v>50</v>
      </c>
      <c r="X709">
        <v>30</v>
      </c>
      <c r="Y709">
        <v>50</v>
      </c>
      <c r="Z709">
        <v>70</v>
      </c>
      <c r="AA709">
        <v>70</v>
      </c>
      <c r="AB709">
        <v>50</v>
      </c>
      <c r="AC709">
        <v>50</v>
      </c>
      <c r="AD709">
        <v>90</v>
      </c>
      <c r="AE709">
        <v>70</v>
      </c>
      <c r="AF709">
        <v>70</v>
      </c>
      <c r="AG709">
        <v>70</v>
      </c>
      <c r="AH709">
        <v>70</v>
      </c>
      <c r="AI709">
        <v>90</v>
      </c>
      <c r="AJ709">
        <v>110</v>
      </c>
      <c r="AK709">
        <v>110</v>
      </c>
      <c r="AL709">
        <v>110</v>
      </c>
      <c r="AM709">
        <v>110</v>
      </c>
      <c r="AN709">
        <v>110</v>
      </c>
      <c r="AO709">
        <v>90</v>
      </c>
      <c r="AP709">
        <v>50</v>
      </c>
      <c r="AQ709">
        <v>90</v>
      </c>
      <c r="AR709">
        <v>50</v>
      </c>
      <c r="AS709">
        <v>90</v>
      </c>
      <c r="AT709">
        <v>40</v>
      </c>
      <c r="AU709">
        <v>50</v>
      </c>
      <c r="AV709">
        <v>40</v>
      </c>
      <c r="AW709">
        <v>30</v>
      </c>
      <c r="AX709">
        <v>30</v>
      </c>
      <c r="AY709">
        <v>30</v>
      </c>
      <c r="AZ709">
        <v>30</v>
      </c>
      <c r="BA709">
        <v>10</v>
      </c>
      <c r="BB709">
        <v>10</v>
      </c>
      <c r="BC709">
        <v>10</v>
      </c>
      <c r="BD709">
        <v>10</v>
      </c>
      <c r="BE709">
        <v>10</v>
      </c>
      <c r="BF709">
        <v>10</v>
      </c>
      <c r="BG709">
        <v>10</v>
      </c>
      <c r="BH709">
        <v>10</v>
      </c>
      <c r="BI709" s="9">
        <f>AVERAGE(keyword_stats[[#This Row],[Searches: Apr 2015]:[Searches: Mar 2016]])</f>
        <v>29.166666666666668</v>
      </c>
      <c r="BJ709" s="9">
        <f>AVERAGE(keyword_stats[[#This Row],[Searches: Apr 2016]:[Searches: Mar 2017]])</f>
        <v>71.666666666666671</v>
      </c>
      <c r="BK709" s="9">
        <f>AVERAGE(keyword_stats[[#This Row],[Searches: Apr 2017]:[Searches: Mar 2018]])</f>
        <v>78.333333333333329</v>
      </c>
      <c r="BL709" s="9">
        <f>AVERAGE(keyword_stats[[#This Row],[Searches: Apr 2018]:[Searches: Mar 2019]])</f>
        <v>16.666666666666668</v>
      </c>
      <c r="BM709" s="9">
        <f>SUM(keyword_stats[[#This Row],[Searches: Apr 2018]:[Searches: Mar 2019]])</f>
        <v>200</v>
      </c>
      <c r="BN709" s="9">
        <f>keyword_stats[[#This Row],[R1]]-keyword_stats[[#This Row],[R4]]</f>
        <v>-12.5</v>
      </c>
      <c r="BO709" s="9" t="str">
        <f>INDEX('keyword-forecasts'!G:K,MATCH(keyword_stats[[#This Row],[Keyword]],'keyword-forecasts'!K:K,0),1)</f>
        <v>Strojami Kąpielowymi</v>
      </c>
    </row>
    <row r="710" spans="1:67" x14ac:dyDescent="0.25">
      <c r="A710" t="s">
        <v>819</v>
      </c>
      <c r="B710" t="s">
        <v>15</v>
      </c>
      <c r="D710" s="8">
        <v>20</v>
      </c>
      <c r="E710" t="s">
        <v>16</v>
      </c>
      <c r="F710">
        <v>34</v>
      </c>
      <c r="G710">
        <v>0.19</v>
      </c>
      <c r="H710">
        <v>0.49</v>
      </c>
      <c r="M710">
        <v>10</v>
      </c>
      <c r="N710">
        <v>20</v>
      </c>
      <c r="O710">
        <v>10</v>
      </c>
      <c r="P710">
        <v>10</v>
      </c>
      <c r="Q710">
        <v>10</v>
      </c>
      <c r="R710">
        <v>10</v>
      </c>
      <c r="S710">
        <v>40</v>
      </c>
      <c r="T710">
        <v>20</v>
      </c>
      <c r="U710">
        <v>20</v>
      </c>
      <c r="V710">
        <v>20</v>
      </c>
      <c r="W710">
        <v>20</v>
      </c>
      <c r="X710">
        <v>10</v>
      </c>
      <c r="Y710">
        <v>10</v>
      </c>
      <c r="Z710">
        <v>10</v>
      </c>
      <c r="AA710">
        <v>10</v>
      </c>
      <c r="AB710">
        <v>10</v>
      </c>
      <c r="AC710">
        <v>10</v>
      </c>
      <c r="AD710">
        <v>40</v>
      </c>
      <c r="AE710">
        <v>30</v>
      </c>
      <c r="AF710">
        <v>20</v>
      </c>
      <c r="AG710">
        <v>50</v>
      </c>
      <c r="AH710">
        <v>30</v>
      </c>
      <c r="AI710">
        <v>20</v>
      </c>
      <c r="AJ710">
        <v>20</v>
      </c>
      <c r="AK710">
        <v>10</v>
      </c>
      <c r="AL710">
        <v>20</v>
      </c>
      <c r="AM710">
        <v>10</v>
      </c>
      <c r="AN710">
        <v>10</v>
      </c>
      <c r="AO710">
        <v>10</v>
      </c>
      <c r="AP710">
        <v>10</v>
      </c>
      <c r="AQ710">
        <v>50</v>
      </c>
      <c r="AR710">
        <v>30</v>
      </c>
      <c r="AS710">
        <v>110</v>
      </c>
      <c r="AT710">
        <v>20</v>
      </c>
      <c r="AU710">
        <v>20</v>
      </c>
      <c r="AV710">
        <v>20</v>
      </c>
      <c r="AW710">
        <v>20</v>
      </c>
      <c r="AX710">
        <v>10</v>
      </c>
      <c r="AY710">
        <v>10</v>
      </c>
      <c r="AZ710">
        <v>10</v>
      </c>
      <c r="BA710">
        <v>10</v>
      </c>
      <c r="BB710">
        <v>10</v>
      </c>
      <c r="BC710">
        <v>50</v>
      </c>
      <c r="BD710">
        <v>10</v>
      </c>
      <c r="BE710">
        <v>40</v>
      </c>
      <c r="BF710">
        <v>40</v>
      </c>
      <c r="BG710">
        <v>50</v>
      </c>
      <c r="BH710">
        <v>10</v>
      </c>
      <c r="BI710" s="9">
        <f>AVERAGE(keyword_stats[[#This Row],[Searches: Apr 2015]:[Searches: Mar 2016]])</f>
        <v>16.666666666666668</v>
      </c>
      <c r="BJ710" s="9">
        <f>AVERAGE(keyword_stats[[#This Row],[Searches: Apr 2016]:[Searches: Mar 2017]])</f>
        <v>21.666666666666668</v>
      </c>
      <c r="BK710" s="9">
        <f>AVERAGE(keyword_stats[[#This Row],[Searches: Apr 2017]:[Searches: Mar 2018]])</f>
        <v>26.666666666666668</v>
      </c>
      <c r="BL710" s="9">
        <f>AVERAGE(keyword_stats[[#This Row],[Searches: Apr 2018]:[Searches: Mar 2019]])</f>
        <v>22.5</v>
      </c>
      <c r="BM710" s="9">
        <f>SUM(keyword_stats[[#This Row],[Searches: Apr 2018]:[Searches: Mar 2019]])</f>
        <v>270</v>
      </c>
      <c r="BN710" s="9">
        <f>keyword_stats[[#This Row],[R1]]-keyword_stats[[#This Row],[R4]]</f>
        <v>5.8333333333333321</v>
      </c>
      <c r="BO710" s="9" t="str">
        <f>INDEX('keyword-forecasts'!G:K,MATCH(keyword_stats[[#This Row],[Keyword]],'keyword-forecasts'!K:K,0),1)</f>
        <v>Kostiumy Sklep</v>
      </c>
    </row>
    <row r="711" spans="1:67" x14ac:dyDescent="0.25">
      <c r="A711" t="s">
        <v>820</v>
      </c>
      <c r="B711" t="s">
        <v>15</v>
      </c>
      <c r="D711" s="8">
        <v>10</v>
      </c>
      <c r="E711" t="s">
        <v>18</v>
      </c>
      <c r="F711">
        <v>0</v>
      </c>
      <c r="M711">
        <v>10</v>
      </c>
      <c r="N711">
        <v>10</v>
      </c>
      <c r="O711">
        <v>10</v>
      </c>
      <c r="P711">
        <v>20</v>
      </c>
      <c r="Q711">
        <v>10</v>
      </c>
      <c r="R711">
        <v>10</v>
      </c>
      <c r="S711">
        <v>10</v>
      </c>
      <c r="T711">
        <v>0</v>
      </c>
      <c r="U711">
        <v>10</v>
      </c>
      <c r="V711">
        <v>10</v>
      </c>
      <c r="W711">
        <v>10</v>
      </c>
      <c r="X711">
        <v>10</v>
      </c>
      <c r="Y711">
        <v>10</v>
      </c>
      <c r="Z711">
        <v>10</v>
      </c>
      <c r="AA711">
        <v>30</v>
      </c>
      <c r="AB711">
        <v>30</v>
      </c>
      <c r="AC711">
        <v>30</v>
      </c>
      <c r="AD711">
        <v>30</v>
      </c>
      <c r="AE711">
        <v>40</v>
      </c>
      <c r="AF711">
        <v>50</v>
      </c>
      <c r="AG711">
        <v>30</v>
      </c>
      <c r="AH711">
        <v>40</v>
      </c>
      <c r="AI711">
        <v>30</v>
      </c>
      <c r="AJ711">
        <v>40</v>
      </c>
      <c r="AK711">
        <v>40</v>
      </c>
      <c r="AL711">
        <v>40</v>
      </c>
      <c r="AM711">
        <v>50</v>
      </c>
      <c r="AN711">
        <v>70</v>
      </c>
      <c r="AO711">
        <v>30</v>
      </c>
      <c r="AP711">
        <v>10</v>
      </c>
      <c r="AQ711">
        <v>10</v>
      </c>
      <c r="AR711">
        <v>10</v>
      </c>
      <c r="AS711">
        <v>10</v>
      </c>
      <c r="AT711">
        <v>10</v>
      </c>
      <c r="AU711">
        <v>10</v>
      </c>
      <c r="AV711">
        <v>10</v>
      </c>
      <c r="AW711">
        <v>10</v>
      </c>
      <c r="AX711">
        <v>10</v>
      </c>
      <c r="AY711">
        <v>20</v>
      </c>
      <c r="AZ711">
        <v>20</v>
      </c>
      <c r="BA711">
        <v>30</v>
      </c>
      <c r="BB711">
        <v>10</v>
      </c>
      <c r="BC711">
        <v>10</v>
      </c>
      <c r="BD711">
        <v>10</v>
      </c>
      <c r="BE711">
        <v>10</v>
      </c>
      <c r="BF711">
        <v>10</v>
      </c>
      <c r="BG711">
        <v>10</v>
      </c>
      <c r="BH711">
        <v>10</v>
      </c>
      <c r="BI711" s="9">
        <f>AVERAGE(keyword_stats[[#This Row],[Searches: Apr 2015]:[Searches: Mar 2016]])</f>
        <v>10</v>
      </c>
      <c r="BJ711" s="9">
        <f>AVERAGE(keyword_stats[[#This Row],[Searches: Apr 2016]:[Searches: Mar 2017]])</f>
        <v>30.833333333333332</v>
      </c>
      <c r="BK711" s="9">
        <f>AVERAGE(keyword_stats[[#This Row],[Searches: Apr 2017]:[Searches: Mar 2018]])</f>
        <v>25</v>
      </c>
      <c r="BL711" s="9">
        <f>AVERAGE(keyword_stats[[#This Row],[Searches: Apr 2018]:[Searches: Mar 2019]])</f>
        <v>13.333333333333334</v>
      </c>
      <c r="BM711" s="9">
        <f>SUM(keyword_stats[[#This Row],[Searches: Apr 2018]:[Searches: Mar 2019]])</f>
        <v>160</v>
      </c>
      <c r="BN711" s="9">
        <f>keyword_stats[[#This Row],[R1]]-keyword_stats[[#This Row],[R4]]</f>
        <v>3.3333333333333339</v>
      </c>
      <c r="BO711" s="9" t="str">
        <f>INDEX('keyword-forecasts'!G:K,MATCH(keyword_stats[[#This Row],[Keyword]],'keyword-forecasts'!K:K,0),1)</f>
        <v>Kostiumy Sklep</v>
      </c>
    </row>
    <row r="712" spans="1:67" x14ac:dyDescent="0.25">
      <c r="A712" t="s">
        <v>821</v>
      </c>
      <c r="B712" t="s">
        <v>15</v>
      </c>
      <c r="D712" s="8">
        <v>170</v>
      </c>
      <c r="E712" t="s">
        <v>18</v>
      </c>
      <c r="F712">
        <v>24</v>
      </c>
      <c r="G712">
        <v>0.09</v>
      </c>
      <c r="H712">
        <v>0.7</v>
      </c>
      <c r="M712">
        <v>1300</v>
      </c>
      <c r="N712">
        <v>1900</v>
      </c>
      <c r="O712">
        <v>720</v>
      </c>
      <c r="P712">
        <v>480</v>
      </c>
      <c r="Q712">
        <v>390</v>
      </c>
      <c r="R712">
        <v>390</v>
      </c>
      <c r="S712">
        <v>480</v>
      </c>
      <c r="T712">
        <v>590</v>
      </c>
      <c r="U712">
        <v>480</v>
      </c>
      <c r="V712">
        <v>390</v>
      </c>
      <c r="W712">
        <v>260</v>
      </c>
      <c r="X712">
        <v>210</v>
      </c>
      <c r="Y712">
        <v>260</v>
      </c>
      <c r="Z712">
        <v>210</v>
      </c>
      <c r="AA712">
        <v>210</v>
      </c>
      <c r="AB712">
        <v>260</v>
      </c>
      <c r="AC712">
        <v>260</v>
      </c>
      <c r="AD712">
        <v>260</v>
      </c>
      <c r="AE712">
        <v>320</v>
      </c>
      <c r="AF712">
        <v>320</v>
      </c>
      <c r="AG712">
        <v>320</v>
      </c>
      <c r="AH712">
        <v>260</v>
      </c>
      <c r="AI712">
        <v>210</v>
      </c>
      <c r="AJ712">
        <v>170</v>
      </c>
      <c r="AK712">
        <v>210</v>
      </c>
      <c r="AL712">
        <v>170</v>
      </c>
      <c r="AM712">
        <v>170</v>
      </c>
      <c r="AN712">
        <v>210</v>
      </c>
      <c r="AO712">
        <v>210</v>
      </c>
      <c r="AP712">
        <v>210</v>
      </c>
      <c r="AQ712">
        <v>210</v>
      </c>
      <c r="AR712">
        <v>210</v>
      </c>
      <c r="AS712">
        <v>170</v>
      </c>
      <c r="AT712">
        <v>210</v>
      </c>
      <c r="AU712">
        <v>210</v>
      </c>
      <c r="AV712">
        <v>210</v>
      </c>
      <c r="AW712">
        <v>170</v>
      </c>
      <c r="AX712">
        <v>170</v>
      </c>
      <c r="AY712">
        <v>170</v>
      </c>
      <c r="AZ712">
        <v>170</v>
      </c>
      <c r="BA712">
        <v>260</v>
      </c>
      <c r="BB712">
        <v>210</v>
      </c>
      <c r="BC712">
        <v>210</v>
      </c>
      <c r="BD712">
        <v>210</v>
      </c>
      <c r="BE712">
        <v>140</v>
      </c>
      <c r="BF712">
        <v>170</v>
      </c>
      <c r="BG712">
        <v>110</v>
      </c>
      <c r="BH712">
        <v>110</v>
      </c>
      <c r="BI712" s="9">
        <f>AVERAGE(keyword_stats[[#This Row],[Searches: Apr 2015]:[Searches: Mar 2016]])</f>
        <v>632.5</v>
      </c>
      <c r="BJ712" s="9">
        <f>AVERAGE(keyword_stats[[#This Row],[Searches: Apr 2016]:[Searches: Mar 2017]])</f>
        <v>255</v>
      </c>
      <c r="BK712" s="9">
        <f>AVERAGE(keyword_stats[[#This Row],[Searches: Apr 2017]:[Searches: Mar 2018]])</f>
        <v>200</v>
      </c>
      <c r="BL712" s="9">
        <f>AVERAGE(keyword_stats[[#This Row],[Searches: Apr 2018]:[Searches: Mar 2019]])</f>
        <v>175</v>
      </c>
      <c r="BM712" s="9">
        <f>SUM(keyword_stats[[#This Row],[Searches: Apr 2018]:[Searches: Mar 2019]])</f>
        <v>2100</v>
      </c>
      <c r="BN712" s="9">
        <f>keyword_stats[[#This Row],[R1]]-keyword_stats[[#This Row],[R4]]</f>
        <v>-457.5</v>
      </c>
      <c r="BO712" s="9" t="str">
        <f>INDEX('keyword-forecasts'!G:K,MATCH(keyword_stats[[#This Row],[Keyword]],'keyword-forecasts'!K:K,0),1)</f>
        <v>Sklep Online</v>
      </c>
    </row>
    <row r="713" spans="1:67" x14ac:dyDescent="0.25">
      <c r="A713" t="s">
        <v>822</v>
      </c>
      <c r="B713" t="s">
        <v>15</v>
      </c>
      <c r="D713" s="8">
        <v>20</v>
      </c>
      <c r="E713" t="s">
        <v>17</v>
      </c>
      <c r="F713">
        <v>100</v>
      </c>
      <c r="G713">
        <v>0.57999999999999996</v>
      </c>
      <c r="H713">
        <v>1.18</v>
      </c>
      <c r="M713">
        <v>10</v>
      </c>
      <c r="N713">
        <v>20</v>
      </c>
      <c r="O713">
        <v>30</v>
      </c>
      <c r="P713">
        <v>40</v>
      </c>
      <c r="Q713">
        <v>10</v>
      </c>
      <c r="R713">
        <v>10</v>
      </c>
      <c r="S713">
        <v>10</v>
      </c>
      <c r="T713">
        <v>10</v>
      </c>
      <c r="U713">
        <v>10</v>
      </c>
      <c r="V713">
        <v>10</v>
      </c>
      <c r="W713">
        <v>10</v>
      </c>
      <c r="X713">
        <v>20</v>
      </c>
      <c r="Y713">
        <v>10</v>
      </c>
      <c r="Z713">
        <v>10</v>
      </c>
      <c r="AA713">
        <v>40</v>
      </c>
      <c r="AB713">
        <v>20</v>
      </c>
      <c r="AC713">
        <v>20</v>
      </c>
      <c r="AD713">
        <v>10</v>
      </c>
      <c r="AE713">
        <v>10</v>
      </c>
      <c r="AF713">
        <v>10</v>
      </c>
      <c r="AG713">
        <v>0</v>
      </c>
      <c r="AH713">
        <v>10</v>
      </c>
      <c r="AI713">
        <v>10</v>
      </c>
      <c r="AJ713">
        <v>10</v>
      </c>
      <c r="AK713">
        <v>10</v>
      </c>
      <c r="AL713">
        <v>30</v>
      </c>
      <c r="AM713">
        <v>20</v>
      </c>
      <c r="AN713">
        <v>50</v>
      </c>
      <c r="AO713">
        <v>30</v>
      </c>
      <c r="AP713">
        <v>10</v>
      </c>
      <c r="AQ713">
        <v>0</v>
      </c>
      <c r="AR713">
        <v>10</v>
      </c>
      <c r="AS713">
        <v>10</v>
      </c>
      <c r="AT713">
        <v>10</v>
      </c>
      <c r="AU713">
        <v>10</v>
      </c>
      <c r="AV713">
        <v>10</v>
      </c>
      <c r="AW713">
        <v>10</v>
      </c>
      <c r="AX713">
        <v>30</v>
      </c>
      <c r="AY713">
        <v>50</v>
      </c>
      <c r="AZ713">
        <v>40</v>
      </c>
      <c r="BA713">
        <v>30</v>
      </c>
      <c r="BB713">
        <v>10</v>
      </c>
      <c r="BC713">
        <v>10</v>
      </c>
      <c r="BD713">
        <v>10</v>
      </c>
      <c r="BE713">
        <v>10</v>
      </c>
      <c r="BF713">
        <v>10</v>
      </c>
      <c r="BG713">
        <v>10</v>
      </c>
      <c r="BH713">
        <v>10</v>
      </c>
      <c r="BI713" s="9">
        <f>AVERAGE(keyword_stats[[#This Row],[Searches: Apr 2015]:[Searches: Mar 2016]])</f>
        <v>15.833333333333334</v>
      </c>
      <c r="BJ713" s="9">
        <f>AVERAGE(keyword_stats[[#This Row],[Searches: Apr 2016]:[Searches: Mar 2017]])</f>
        <v>13.333333333333334</v>
      </c>
      <c r="BK713" s="9">
        <f>AVERAGE(keyword_stats[[#This Row],[Searches: Apr 2017]:[Searches: Mar 2018]])</f>
        <v>16.666666666666668</v>
      </c>
      <c r="BL713" s="9">
        <f>AVERAGE(keyword_stats[[#This Row],[Searches: Apr 2018]:[Searches: Mar 2019]])</f>
        <v>19.166666666666668</v>
      </c>
      <c r="BM713" s="9">
        <f>SUM(keyword_stats[[#This Row],[Searches: Apr 2018]:[Searches: Mar 2019]])</f>
        <v>230</v>
      </c>
      <c r="BN713" s="9">
        <f>keyword_stats[[#This Row],[R1]]-keyword_stats[[#This Row],[R4]]</f>
        <v>3.3333333333333339</v>
      </c>
      <c r="BO713" s="9" t="str">
        <f>INDEX('keyword-forecasts'!G:K,MATCH(keyword_stats[[#This Row],[Keyword]],'keyword-forecasts'!K:K,0),1)</f>
        <v>Sklep Online</v>
      </c>
    </row>
    <row r="714" spans="1:67" x14ac:dyDescent="0.25">
      <c r="A714" t="s">
        <v>823</v>
      </c>
      <c r="B714" t="s">
        <v>15</v>
      </c>
      <c r="D714" s="8">
        <v>110</v>
      </c>
      <c r="E714" t="s">
        <v>17</v>
      </c>
      <c r="F714">
        <v>100</v>
      </c>
      <c r="G714">
        <v>0.34</v>
      </c>
      <c r="H714">
        <v>1.22</v>
      </c>
      <c r="M714">
        <v>70</v>
      </c>
      <c r="N714">
        <v>110</v>
      </c>
      <c r="O714">
        <v>140</v>
      </c>
      <c r="P714">
        <v>210</v>
      </c>
      <c r="Q714">
        <v>90</v>
      </c>
      <c r="R714">
        <v>30</v>
      </c>
      <c r="S714">
        <v>10</v>
      </c>
      <c r="T714">
        <v>30</v>
      </c>
      <c r="U714">
        <v>20</v>
      </c>
      <c r="V714">
        <v>50</v>
      </c>
      <c r="W714">
        <v>70</v>
      </c>
      <c r="X714">
        <v>70</v>
      </c>
      <c r="Y714">
        <v>70</v>
      </c>
      <c r="Z714">
        <v>90</v>
      </c>
      <c r="AA714">
        <v>110</v>
      </c>
      <c r="AB714">
        <v>210</v>
      </c>
      <c r="AC714">
        <v>70</v>
      </c>
      <c r="AD714">
        <v>30</v>
      </c>
      <c r="AE714">
        <v>20</v>
      </c>
      <c r="AF714">
        <v>30</v>
      </c>
      <c r="AG714">
        <v>30</v>
      </c>
      <c r="AH714">
        <v>40</v>
      </c>
      <c r="AI714">
        <v>50</v>
      </c>
      <c r="AJ714">
        <v>70</v>
      </c>
      <c r="AK714">
        <v>50</v>
      </c>
      <c r="AL714">
        <v>110</v>
      </c>
      <c r="AM714">
        <v>140</v>
      </c>
      <c r="AN714">
        <v>170</v>
      </c>
      <c r="AO714">
        <v>110</v>
      </c>
      <c r="AP714">
        <v>30</v>
      </c>
      <c r="AQ714">
        <v>20</v>
      </c>
      <c r="AR714">
        <v>30</v>
      </c>
      <c r="AS714">
        <v>40</v>
      </c>
      <c r="AT714">
        <v>70</v>
      </c>
      <c r="AU714">
        <v>70</v>
      </c>
      <c r="AV714">
        <v>50</v>
      </c>
      <c r="AW714">
        <v>90</v>
      </c>
      <c r="AX714">
        <v>140</v>
      </c>
      <c r="AY714">
        <v>170</v>
      </c>
      <c r="AZ714">
        <v>210</v>
      </c>
      <c r="BA714">
        <v>170</v>
      </c>
      <c r="BB714">
        <v>40</v>
      </c>
      <c r="BC714">
        <v>50</v>
      </c>
      <c r="BD714">
        <v>50</v>
      </c>
      <c r="BE714">
        <v>70</v>
      </c>
      <c r="BF714">
        <v>70</v>
      </c>
      <c r="BG714">
        <v>90</v>
      </c>
      <c r="BH714">
        <v>110</v>
      </c>
      <c r="BI714" s="9">
        <f>AVERAGE(keyword_stats[[#This Row],[Searches: Apr 2015]:[Searches: Mar 2016]])</f>
        <v>75</v>
      </c>
      <c r="BJ714" s="9">
        <f>AVERAGE(keyword_stats[[#This Row],[Searches: Apr 2016]:[Searches: Mar 2017]])</f>
        <v>68.333333333333329</v>
      </c>
      <c r="BK714" s="9">
        <f>AVERAGE(keyword_stats[[#This Row],[Searches: Apr 2017]:[Searches: Mar 2018]])</f>
        <v>74.166666666666671</v>
      </c>
      <c r="BL714" s="9">
        <f>AVERAGE(keyword_stats[[#This Row],[Searches: Apr 2018]:[Searches: Mar 2019]])</f>
        <v>105</v>
      </c>
      <c r="BM714" s="9">
        <f>SUM(keyword_stats[[#This Row],[Searches: Apr 2018]:[Searches: Mar 2019]])</f>
        <v>1260</v>
      </c>
      <c r="BN714" s="9">
        <f>keyword_stats[[#This Row],[R1]]-keyword_stats[[#This Row],[R4]]</f>
        <v>30</v>
      </c>
      <c r="BO714" s="9" t="str">
        <f>INDEX('keyword-forecasts'!G:K,MATCH(keyword_stats[[#This Row],[Keyword]],'keyword-forecasts'!K:K,0),1)</f>
        <v>Kąpielowe Sklep</v>
      </c>
    </row>
    <row r="715" spans="1:67" x14ac:dyDescent="0.25">
      <c r="A715" t="s">
        <v>824</v>
      </c>
      <c r="B715" t="s">
        <v>15</v>
      </c>
      <c r="D715" s="8">
        <v>10</v>
      </c>
      <c r="E715" t="s">
        <v>17</v>
      </c>
      <c r="F715">
        <v>100</v>
      </c>
      <c r="M715">
        <v>10</v>
      </c>
      <c r="N715">
        <v>10</v>
      </c>
      <c r="O715">
        <v>0</v>
      </c>
      <c r="P715">
        <v>10</v>
      </c>
      <c r="Q715">
        <v>10</v>
      </c>
      <c r="R715">
        <v>10</v>
      </c>
      <c r="S715">
        <v>10</v>
      </c>
      <c r="T715">
        <v>10</v>
      </c>
      <c r="U715">
        <v>10</v>
      </c>
      <c r="V715">
        <v>10</v>
      </c>
      <c r="W715">
        <v>10</v>
      </c>
      <c r="X715">
        <v>10</v>
      </c>
      <c r="Y715">
        <v>10</v>
      </c>
      <c r="Z715">
        <v>10</v>
      </c>
      <c r="AA715">
        <v>10</v>
      </c>
      <c r="AB715">
        <v>10</v>
      </c>
      <c r="AC715">
        <v>10</v>
      </c>
      <c r="AD715">
        <v>10</v>
      </c>
      <c r="AE715">
        <v>10</v>
      </c>
      <c r="AF715">
        <v>10</v>
      </c>
      <c r="AG715">
        <v>10</v>
      </c>
      <c r="AH715">
        <v>30</v>
      </c>
      <c r="AI715">
        <v>10</v>
      </c>
      <c r="AJ715">
        <v>20</v>
      </c>
      <c r="AK715">
        <v>10</v>
      </c>
      <c r="AL715">
        <v>10</v>
      </c>
      <c r="AM715">
        <v>10</v>
      </c>
      <c r="AN715">
        <v>10</v>
      </c>
      <c r="AO715">
        <v>10</v>
      </c>
      <c r="AP715">
        <v>10</v>
      </c>
      <c r="AQ715">
        <v>10</v>
      </c>
      <c r="AR715">
        <v>10</v>
      </c>
      <c r="AS715">
        <v>10</v>
      </c>
      <c r="AT715">
        <v>10</v>
      </c>
      <c r="AU715">
        <v>10</v>
      </c>
      <c r="AV715">
        <v>10</v>
      </c>
      <c r="AW715">
        <v>30</v>
      </c>
      <c r="AX715">
        <v>10</v>
      </c>
      <c r="AY715">
        <v>20</v>
      </c>
      <c r="AZ715">
        <v>10</v>
      </c>
      <c r="BA715">
        <v>20</v>
      </c>
      <c r="BB715">
        <v>0</v>
      </c>
      <c r="BC715">
        <v>10</v>
      </c>
      <c r="BD715">
        <v>10</v>
      </c>
      <c r="BE715">
        <v>10</v>
      </c>
      <c r="BF715">
        <v>0</v>
      </c>
      <c r="BG715">
        <v>10</v>
      </c>
      <c r="BH715">
        <v>10</v>
      </c>
      <c r="BI715" s="9">
        <f>AVERAGE(keyword_stats[[#This Row],[Searches: Apr 2015]:[Searches: Mar 2016]])</f>
        <v>9.1666666666666661</v>
      </c>
      <c r="BJ715" s="9">
        <f>AVERAGE(keyword_stats[[#This Row],[Searches: Apr 2016]:[Searches: Mar 2017]])</f>
        <v>12.5</v>
      </c>
      <c r="BK715" s="9">
        <f>AVERAGE(keyword_stats[[#This Row],[Searches: Apr 2017]:[Searches: Mar 2018]])</f>
        <v>10</v>
      </c>
      <c r="BL715" s="9">
        <f>AVERAGE(keyword_stats[[#This Row],[Searches: Apr 2018]:[Searches: Mar 2019]])</f>
        <v>11.666666666666666</v>
      </c>
      <c r="BM715" s="9">
        <f>SUM(keyword_stats[[#This Row],[Searches: Apr 2018]:[Searches: Mar 2019]])</f>
        <v>140</v>
      </c>
      <c r="BN715" s="9">
        <f>keyword_stats[[#This Row],[R1]]-keyword_stats[[#This Row],[R4]]</f>
        <v>2.5</v>
      </c>
      <c r="BO715" s="9" t="str">
        <f>INDEX('keyword-forecasts'!G:K,MATCH(keyword_stats[[#This Row],[Keyword]],'keyword-forecasts'!K:K,0),1)</f>
        <v>Kąpielowe Warszawa</v>
      </c>
    </row>
    <row r="716" spans="1:67" x14ac:dyDescent="0.25">
      <c r="A716" t="s">
        <v>825</v>
      </c>
      <c r="B716" t="s">
        <v>15</v>
      </c>
      <c r="D716" s="8">
        <v>6600</v>
      </c>
      <c r="E716" t="s">
        <v>17</v>
      </c>
      <c r="F716">
        <v>100</v>
      </c>
      <c r="G716">
        <v>0.42</v>
      </c>
      <c r="H716">
        <v>1.02</v>
      </c>
      <c r="M716">
        <v>2900</v>
      </c>
      <c r="N716">
        <v>3600</v>
      </c>
      <c r="O716">
        <v>2900</v>
      </c>
      <c r="P716">
        <v>3600</v>
      </c>
      <c r="Q716">
        <v>2900</v>
      </c>
      <c r="R716">
        <v>2900</v>
      </c>
      <c r="S716">
        <v>2900</v>
      </c>
      <c r="T716">
        <v>4400</v>
      </c>
      <c r="U716">
        <v>5400</v>
      </c>
      <c r="V716">
        <v>5400</v>
      </c>
      <c r="W716">
        <v>4400</v>
      </c>
      <c r="X716">
        <v>3600</v>
      </c>
      <c r="Y716">
        <v>3600</v>
      </c>
      <c r="Z716">
        <v>4400</v>
      </c>
      <c r="AA716">
        <v>4400</v>
      </c>
      <c r="AB716">
        <v>5400</v>
      </c>
      <c r="AC716">
        <v>5400</v>
      </c>
      <c r="AD716">
        <v>4400</v>
      </c>
      <c r="AE716">
        <v>4400</v>
      </c>
      <c r="AF716">
        <v>6600</v>
      </c>
      <c r="AG716">
        <v>6600</v>
      </c>
      <c r="AH716">
        <v>6600</v>
      </c>
      <c r="AI716">
        <v>6600</v>
      </c>
      <c r="AJ716">
        <v>5400</v>
      </c>
      <c r="AK716">
        <v>5400</v>
      </c>
      <c r="AL716">
        <v>5400</v>
      </c>
      <c r="AM716">
        <v>5400</v>
      </c>
      <c r="AN716">
        <v>6600</v>
      </c>
      <c r="AO716">
        <v>6600</v>
      </c>
      <c r="AP716">
        <v>5400</v>
      </c>
      <c r="AQ716">
        <v>5400</v>
      </c>
      <c r="AR716">
        <v>6600</v>
      </c>
      <c r="AS716">
        <v>8100</v>
      </c>
      <c r="AT716">
        <v>8100</v>
      </c>
      <c r="AU716">
        <v>8100</v>
      </c>
      <c r="AV716">
        <v>5400</v>
      </c>
      <c r="AW716">
        <v>5400</v>
      </c>
      <c r="AX716">
        <v>6600</v>
      </c>
      <c r="AY716">
        <v>6600</v>
      </c>
      <c r="AZ716">
        <v>8100</v>
      </c>
      <c r="BA716">
        <v>6600</v>
      </c>
      <c r="BB716">
        <v>6600</v>
      </c>
      <c r="BC716">
        <v>6600</v>
      </c>
      <c r="BD716">
        <v>8100</v>
      </c>
      <c r="BE716">
        <v>9900</v>
      </c>
      <c r="BF716">
        <v>8100</v>
      </c>
      <c r="BG716">
        <v>8100</v>
      </c>
      <c r="BH716">
        <v>6600</v>
      </c>
      <c r="BI716" s="9">
        <f>AVERAGE(keyword_stats[[#This Row],[Searches: Apr 2015]:[Searches: Mar 2016]])</f>
        <v>3741.6666666666665</v>
      </c>
      <c r="BJ716" s="9">
        <f>AVERAGE(keyword_stats[[#This Row],[Searches: Apr 2016]:[Searches: Mar 2017]])</f>
        <v>5316.666666666667</v>
      </c>
      <c r="BK716" s="9">
        <f>AVERAGE(keyword_stats[[#This Row],[Searches: Apr 2017]:[Searches: Mar 2018]])</f>
        <v>6375</v>
      </c>
      <c r="BL716" s="9">
        <f>AVERAGE(keyword_stats[[#This Row],[Searches: Apr 2018]:[Searches: Mar 2019]])</f>
        <v>7275</v>
      </c>
      <c r="BM716" s="9">
        <f>SUM(keyword_stats[[#This Row],[Searches: Apr 2018]:[Searches: Mar 2019]])</f>
        <v>87300</v>
      </c>
      <c r="BN716" s="9">
        <f>keyword_stats[[#This Row],[R1]]-keyword_stats[[#This Row],[R4]]</f>
        <v>3533.3333333333335</v>
      </c>
      <c r="BO716" s="9" t="str">
        <f>INDEX('keyword-forecasts'!G:K,MATCH(keyword_stats[[#This Row],[Keyword]],'keyword-forecasts'!K:K,0),1)</f>
        <v>Niezgrupowane słowa kluczowe</v>
      </c>
    </row>
    <row r="717" spans="1:67" x14ac:dyDescent="0.25">
      <c r="A717" t="s">
        <v>826</v>
      </c>
      <c r="B717" t="s">
        <v>15</v>
      </c>
      <c r="D717" s="8">
        <v>110</v>
      </c>
      <c r="E717" t="s">
        <v>17</v>
      </c>
      <c r="F717">
        <v>100</v>
      </c>
      <c r="G717">
        <v>0.35</v>
      </c>
      <c r="H717">
        <v>1.21</v>
      </c>
      <c r="M717">
        <v>70</v>
      </c>
      <c r="N717">
        <v>70</v>
      </c>
      <c r="O717">
        <v>140</v>
      </c>
      <c r="P717">
        <v>110</v>
      </c>
      <c r="Q717">
        <v>70</v>
      </c>
      <c r="R717">
        <v>20</v>
      </c>
      <c r="S717">
        <v>10</v>
      </c>
      <c r="T717">
        <v>20</v>
      </c>
      <c r="U717">
        <v>20</v>
      </c>
      <c r="V717">
        <v>40</v>
      </c>
      <c r="W717">
        <v>50</v>
      </c>
      <c r="X717">
        <v>40</v>
      </c>
      <c r="Y717">
        <v>40</v>
      </c>
      <c r="Z717">
        <v>90</v>
      </c>
      <c r="AA717">
        <v>140</v>
      </c>
      <c r="AB717">
        <v>140</v>
      </c>
      <c r="AC717">
        <v>70</v>
      </c>
      <c r="AD717">
        <v>50</v>
      </c>
      <c r="AE717">
        <v>20</v>
      </c>
      <c r="AF717">
        <v>10</v>
      </c>
      <c r="AG717">
        <v>10</v>
      </c>
      <c r="AH717">
        <v>30</v>
      </c>
      <c r="AI717">
        <v>30</v>
      </c>
      <c r="AJ717">
        <v>50</v>
      </c>
      <c r="AK717">
        <v>50</v>
      </c>
      <c r="AL717">
        <v>110</v>
      </c>
      <c r="AM717">
        <v>170</v>
      </c>
      <c r="AN717">
        <v>140</v>
      </c>
      <c r="AO717">
        <v>50</v>
      </c>
      <c r="AP717">
        <v>30</v>
      </c>
      <c r="AQ717">
        <v>30</v>
      </c>
      <c r="AR717">
        <v>30</v>
      </c>
      <c r="AS717">
        <v>20</v>
      </c>
      <c r="AT717">
        <v>50</v>
      </c>
      <c r="AU717">
        <v>50</v>
      </c>
      <c r="AV717">
        <v>40</v>
      </c>
      <c r="AW717">
        <v>110</v>
      </c>
      <c r="AX717">
        <v>170</v>
      </c>
      <c r="AY717">
        <v>170</v>
      </c>
      <c r="AZ717">
        <v>260</v>
      </c>
      <c r="BA717">
        <v>170</v>
      </c>
      <c r="BB717">
        <v>70</v>
      </c>
      <c r="BC717">
        <v>30</v>
      </c>
      <c r="BD717">
        <v>30</v>
      </c>
      <c r="BE717">
        <v>20</v>
      </c>
      <c r="BF717">
        <v>90</v>
      </c>
      <c r="BG717">
        <v>70</v>
      </c>
      <c r="BH717">
        <v>70</v>
      </c>
      <c r="BI717" s="9">
        <f>AVERAGE(keyword_stats[[#This Row],[Searches: Apr 2015]:[Searches: Mar 2016]])</f>
        <v>55</v>
      </c>
      <c r="BJ717" s="9">
        <f>AVERAGE(keyword_stats[[#This Row],[Searches: Apr 2016]:[Searches: Mar 2017]])</f>
        <v>56.666666666666664</v>
      </c>
      <c r="BK717" s="9">
        <f>AVERAGE(keyword_stats[[#This Row],[Searches: Apr 2017]:[Searches: Mar 2018]])</f>
        <v>64.166666666666671</v>
      </c>
      <c r="BL717" s="9">
        <f>AVERAGE(keyword_stats[[#This Row],[Searches: Apr 2018]:[Searches: Mar 2019]])</f>
        <v>105</v>
      </c>
      <c r="BM717" s="9">
        <f>SUM(keyword_stats[[#This Row],[Searches: Apr 2018]:[Searches: Mar 2019]])</f>
        <v>1260</v>
      </c>
      <c r="BN717" s="9">
        <f>keyword_stats[[#This Row],[R1]]-keyword_stats[[#This Row],[R4]]</f>
        <v>50</v>
      </c>
      <c r="BO717" s="9" t="str">
        <f>INDEX('keyword-forecasts'!G:K,MATCH(keyword_stats[[#This Row],[Keyword]],'keyword-forecasts'!K:K,0),1)</f>
        <v>Kostiumami</v>
      </c>
    </row>
    <row r="718" spans="1:67" x14ac:dyDescent="0.25">
      <c r="A718" t="s">
        <v>827</v>
      </c>
      <c r="B718" t="s">
        <v>15</v>
      </c>
      <c r="D718" s="8">
        <v>10</v>
      </c>
      <c r="M718">
        <v>10</v>
      </c>
      <c r="N718">
        <v>10</v>
      </c>
      <c r="O718">
        <v>10</v>
      </c>
      <c r="P718">
        <v>10</v>
      </c>
      <c r="Q718">
        <v>10</v>
      </c>
      <c r="R718">
        <v>10</v>
      </c>
      <c r="S718">
        <v>0</v>
      </c>
      <c r="T718">
        <v>0</v>
      </c>
      <c r="U718">
        <v>0</v>
      </c>
      <c r="V718">
        <v>10</v>
      </c>
      <c r="W718">
        <v>10</v>
      </c>
      <c r="X718">
        <v>10</v>
      </c>
      <c r="Y718">
        <v>10</v>
      </c>
      <c r="Z718">
        <v>20</v>
      </c>
      <c r="AA718">
        <v>10</v>
      </c>
      <c r="AB718">
        <v>10</v>
      </c>
      <c r="AC718">
        <v>10</v>
      </c>
      <c r="AD718">
        <v>10</v>
      </c>
      <c r="AE718">
        <v>0</v>
      </c>
      <c r="AF718">
        <v>10</v>
      </c>
      <c r="AG718">
        <v>0</v>
      </c>
      <c r="AH718">
        <v>10</v>
      </c>
      <c r="AI718">
        <v>0</v>
      </c>
      <c r="AJ718">
        <v>10</v>
      </c>
      <c r="AK718">
        <v>10</v>
      </c>
      <c r="AL718">
        <v>0</v>
      </c>
      <c r="AM718">
        <v>0</v>
      </c>
      <c r="AN718">
        <v>10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10</v>
      </c>
      <c r="AU718">
        <v>0</v>
      </c>
      <c r="AV718">
        <v>0</v>
      </c>
      <c r="AW718">
        <v>0</v>
      </c>
      <c r="AX718">
        <v>0</v>
      </c>
      <c r="AY718">
        <v>10</v>
      </c>
      <c r="AZ718">
        <v>0</v>
      </c>
      <c r="BA718">
        <v>10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 s="9">
        <f>AVERAGE(keyword_stats[[#This Row],[Searches: Apr 2015]:[Searches: Mar 2016]])</f>
        <v>7.5</v>
      </c>
      <c r="BJ718" s="9">
        <f>AVERAGE(keyword_stats[[#This Row],[Searches: Apr 2016]:[Searches: Mar 2017]])</f>
        <v>8.3333333333333339</v>
      </c>
      <c r="BK718" s="9">
        <f>AVERAGE(keyword_stats[[#This Row],[Searches: Apr 2017]:[Searches: Mar 2018]])</f>
        <v>2.5</v>
      </c>
      <c r="BL718" s="9">
        <f>AVERAGE(keyword_stats[[#This Row],[Searches: Apr 2018]:[Searches: Mar 2019]])</f>
        <v>1.6666666666666667</v>
      </c>
      <c r="BM718" s="9">
        <f>SUM(keyword_stats[[#This Row],[Searches: Apr 2018]:[Searches: Mar 2019]])</f>
        <v>20</v>
      </c>
      <c r="BN718" s="9">
        <f>keyword_stats[[#This Row],[R1]]-keyword_stats[[#This Row],[R4]]</f>
        <v>-5.833333333333333</v>
      </c>
      <c r="BO718" s="9" t="str">
        <f>INDEX('keyword-forecasts'!G:K,MATCH(keyword_stats[[#This Row],[Keyword]],'keyword-forecasts'!K:K,0),1)</f>
        <v>Kostiumami</v>
      </c>
    </row>
    <row r="719" spans="1:67" x14ac:dyDescent="0.25">
      <c r="A719" t="s">
        <v>828</v>
      </c>
      <c r="B719" t="s">
        <v>15</v>
      </c>
      <c r="D719" s="8">
        <v>70</v>
      </c>
      <c r="E719" t="s">
        <v>17</v>
      </c>
      <c r="F719">
        <v>100</v>
      </c>
      <c r="G719">
        <v>0.52</v>
      </c>
      <c r="H719">
        <v>1.38</v>
      </c>
      <c r="M719">
        <v>40</v>
      </c>
      <c r="N719">
        <v>40</v>
      </c>
      <c r="O719">
        <v>110</v>
      </c>
      <c r="P719">
        <v>110</v>
      </c>
      <c r="Q719">
        <v>70</v>
      </c>
      <c r="R719">
        <v>20</v>
      </c>
      <c r="S719">
        <v>10</v>
      </c>
      <c r="T719">
        <v>10</v>
      </c>
      <c r="U719">
        <v>10</v>
      </c>
      <c r="V719">
        <v>30</v>
      </c>
      <c r="W719">
        <v>30</v>
      </c>
      <c r="X719">
        <v>10</v>
      </c>
      <c r="Y719">
        <v>40</v>
      </c>
      <c r="Z719">
        <v>90</v>
      </c>
      <c r="AA719">
        <v>70</v>
      </c>
      <c r="AB719">
        <v>110</v>
      </c>
      <c r="AC719">
        <v>40</v>
      </c>
      <c r="AD719">
        <v>20</v>
      </c>
      <c r="AE719">
        <v>40</v>
      </c>
      <c r="AF719">
        <v>10</v>
      </c>
      <c r="AG719">
        <v>20</v>
      </c>
      <c r="AH719">
        <v>10</v>
      </c>
      <c r="AI719">
        <v>30</v>
      </c>
      <c r="AJ719">
        <v>30</v>
      </c>
      <c r="AK719">
        <v>40</v>
      </c>
      <c r="AL719">
        <v>70</v>
      </c>
      <c r="AM719">
        <v>70</v>
      </c>
      <c r="AN719">
        <v>140</v>
      </c>
      <c r="AO719">
        <v>110</v>
      </c>
      <c r="AP719">
        <v>20</v>
      </c>
      <c r="AQ719">
        <v>50</v>
      </c>
      <c r="AR719">
        <v>50</v>
      </c>
      <c r="AS719">
        <v>40</v>
      </c>
      <c r="AT719">
        <v>50</v>
      </c>
      <c r="AU719">
        <v>50</v>
      </c>
      <c r="AV719">
        <v>20</v>
      </c>
      <c r="AW719">
        <v>50</v>
      </c>
      <c r="AX719">
        <v>70</v>
      </c>
      <c r="AY719">
        <v>110</v>
      </c>
      <c r="AZ719">
        <v>210</v>
      </c>
      <c r="BA719">
        <v>140</v>
      </c>
      <c r="BB719">
        <v>30</v>
      </c>
      <c r="BC719">
        <v>30</v>
      </c>
      <c r="BD719">
        <v>30</v>
      </c>
      <c r="BE719">
        <v>20</v>
      </c>
      <c r="BF719">
        <v>50</v>
      </c>
      <c r="BG719">
        <v>40</v>
      </c>
      <c r="BH719">
        <v>30</v>
      </c>
      <c r="BI719" s="9">
        <f>AVERAGE(keyword_stats[[#This Row],[Searches: Apr 2015]:[Searches: Mar 2016]])</f>
        <v>40.833333333333336</v>
      </c>
      <c r="BJ719" s="9">
        <f>AVERAGE(keyword_stats[[#This Row],[Searches: Apr 2016]:[Searches: Mar 2017]])</f>
        <v>42.5</v>
      </c>
      <c r="BK719" s="9">
        <f>AVERAGE(keyword_stats[[#This Row],[Searches: Apr 2017]:[Searches: Mar 2018]])</f>
        <v>59.166666666666664</v>
      </c>
      <c r="BL719" s="9">
        <f>AVERAGE(keyword_stats[[#This Row],[Searches: Apr 2018]:[Searches: Mar 2019]])</f>
        <v>67.5</v>
      </c>
      <c r="BM719" s="9">
        <f>SUM(keyword_stats[[#This Row],[Searches: Apr 2018]:[Searches: Mar 2019]])</f>
        <v>810</v>
      </c>
      <c r="BN719" s="9">
        <f>keyword_stats[[#This Row],[R1]]-keyword_stats[[#This Row],[R4]]</f>
        <v>26.666666666666664</v>
      </c>
      <c r="BO719" s="9" t="str">
        <f>INDEX('keyword-forecasts'!G:K,MATCH(keyword_stats[[#This Row],[Keyword]],'keyword-forecasts'!K:K,0),1)</f>
        <v>Kostiumami</v>
      </c>
    </row>
    <row r="720" spans="1:67" x14ac:dyDescent="0.25">
      <c r="A720" t="s">
        <v>829</v>
      </c>
      <c r="B720" t="s">
        <v>15</v>
      </c>
      <c r="D720" s="8">
        <v>140</v>
      </c>
      <c r="E720" t="s">
        <v>17</v>
      </c>
      <c r="F720">
        <v>100</v>
      </c>
      <c r="G720">
        <v>0.3</v>
      </c>
      <c r="H720">
        <v>0.91</v>
      </c>
      <c r="M720">
        <v>40</v>
      </c>
      <c r="N720">
        <v>90</v>
      </c>
      <c r="O720">
        <v>140</v>
      </c>
      <c r="P720">
        <v>170</v>
      </c>
      <c r="Q720">
        <v>90</v>
      </c>
      <c r="R720">
        <v>30</v>
      </c>
      <c r="S720">
        <v>30</v>
      </c>
      <c r="T720">
        <v>30</v>
      </c>
      <c r="U720">
        <v>20</v>
      </c>
      <c r="V720">
        <v>50</v>
      </c>
      <c r="W720">
        <v>40</v>
      </c>
      <c r="X720">
        <v>40</v>
      </c>
      <c r="Y720">
        <v>70</v>
      </c>
      <c r="Z720">
        <v>140</v>
      </c>
      <c r="AA720">
        <v>170</v>
      </c>
      <c r="AB720">
        <v>170</v>
      </c>
      <c r="AC720">
        <v>70</v>
      </c>
      <c r="AD720">
        <v>30</v>
      </c>
      <c r="AE720">
        <v>20</v>
      </c>
      <c r="AF720">
        <v>20</v>
      </c>
      <c r="AG720">
        <v>20</v>
      </c>
      <c r="AH720">
        <v>50</v>
      </c>
      <c r="AI720">
        <v>50</v>
      </c>
      <c r="AJ720">
        <v>50</v>
      </c>
      <c r="AK720">
        <v>50</v>
      </c>
      <c r="AL720">
        <v>70</v>
      </c>
      <c r="AM720">
        <v>170</v>
      </c>
      <c r="AN720">
        <v>170</v>
      </c>
      <c r="AO720">
        <v>90</v>
      </c>
      <c r="AP720">
        <v>50</v>
      </c>
      <c r="AQ720">
        <v>30</v>
      </c>
      <c r="AR720">
        <v>50</v>
      </c>
      <c r="AS720">
        <v>70</v>
      </c>
      <c r="AT720">
        <v>110</v>
      </c>
      <c r="AU720">
        <v>110</v>
      </c>
      <c r="AV720">
        <v>110</v>
      </c>
      <c r="AW720">
        <v>90</v>
      </c>
      <c r="AX720">
        <v>140</v>
      </c>
      <c r="AY720">
        <v>170</v>
      </c>
      <c r="AZ720">
        <v>320</v>
      </c>
      <c r="BA720">
        <v>170</v>
      </c>
      <c r="BB720">
        <v>50</v>
      </c>
      <c r="BC720">
        <v>70</v>
      </c>
      <c r="BD720">
        <v>50</v>
      </c>
      <c r="BE720">
        <v>70</v>
      </c>
      <c r="BF720">
        <v>140</v>
      </c>
      <c r="BG720">
        <v>140</v>
      </c>
      <c r="BH720">
        <v>90</v>
      </c>
      <c r="BI720" s="9">
        <f>AVERAGE(keyword_stats[[#This Row],[Searches: Apr 2015]:[Searches: Mar 2016]])</f>
        <v>64.166666666666671</v>
      </c>
      <c r="BJ720" s="9">
        <f>AVERAGE(keyword_stats[[#This Row],[Searches: Apr 2016]:[Searches: Mar 2017]])</f>
        <v>71.666666666666671</v>
      </c>
      <c r="BK720" s="9">
        <f>AVERAGE(keyword_stats[[#This Row],[Searches: Apr 2017]:[Searches: Mar 2018]])</f>
        <v>90</v>
      </c>
      <c r="BL720" s="9">
        <f>AVERAGE(keyword_stats[[#This Row],[Searches: Apr 2018]:[Searches: Mar 2019]])</f>
        <v>125</v>
      </c>
      <c r="BM720" s="9">
        <f>SUM(keyword_stats[[#This Row],[Searches: Apr 2018]:[Searches: Mar 2019]])</f>
        <v>1500</v>
      </c>
      <c r="BN720" s="9">
        <f>keyword_stats[[#This Row],[R1]]-keyword_stats[[#This Row],[R4]]</f>
        <v>60.833333333333329</v>
      </c>
      <c r="BO720" s="9" t="str">
        <f>INDEX('keyword-forecasts'!G:K,MATCH(keyword_stats[[#This Row],[Keyword]],'keyword-forecasts'!K:K,0),1)</f>
        <v>Strojami Kąpielowymi</v>
      </c>
    </row>
    <row r="721" spans="1:67" x14ac:dyDescent="0.25">
      <c r="A721" t="s">
        <v>830</v>
      </c>
      <c r="B721" t="s">
        <v>15</v>
      </c>
      <c r="D721" s="8">
        <v>30</v>
      </c>
      <c r="E721" t="s">
        <v>17</v>
      </c>
      <c r="F721">
        <v>100</v>
      </c>
      <c r="G721">
        <v>0.36</v>
      </c>
      <c r="H721">
        <v>1.34</v>
      </c>
      <c r="M721">
        <v>10</v>
      </c>
      <c r="N721">
        <v>20</v>
      </c>
      <c r="O721">
        <v>30</v>
      </c>
      <c r="P721">
        <v>20</v>
      </c>
      <c r="Q721">
        <v>10</v>
      </c>
      <c r="R721">
        <v>10</v>
      </c>
      <c r="S721">
        <v>10</v>
      </c>
      <c r="T721">
        <v>10</v>
      </c>
      <c r="U721">
        <v>10</v>
      </c>
      <c r="V721">
        <v>20</v>
      </c>
      <c r="W721">
        <v>20</v>
      </c>
      <c r="X721">
        <v>10</v>
      </c>
      <c r="Y721">
        <v>20</v>
      </c>
      <c r="Z721">
        <v>20</v>
      </c>
      <c r="AA721">
        <v>40</v>
      </c>
      <c r="AB721">
        <v>40</v>
      </c>
      <c r="AC721">
        <v>10</v>
      </c>
      <c r="AD721">
        <v>10</v>
      </c>
      <c r="AE721">
        <v>10</v>
      </c>
      <c r="AF721">
        <v>10</v>
      </c>
      <c r="AG721">
        <v>10</v>
      </c>
      <c r="AH721">
        <v>20</v>
      </c>
      <c r="AI721">
        <v>10</v>
      </c>
      <c r="AJ721">
        <v>20</v>
      </c>
      <c r="AK721">
        <v>10</v>
      </c>
      <c r="AL721">
        <v>30</v>
      </c>
      <c r="AM721">
        <v>20</v>
      </c>
      <c r="AN721">
        <v>40</v>
      </c>
      <c r="AO721">
        <v>20</v>
      </c>
      <c r="AP721">
        <v>10</v>
      </c>
      <c r="AQ721">
        <v>10</v>
      </c>
      <c r="AR721">
        <v>10</v>
      </c>
      <c r="AS721">
        <v>10</v>
      </c>
      <c r="AT721">
        <v>20</v>
      </c>
      <c r="AU721">
        <v>20</v>
      </c>
      <c r="AV721">
        <v>30</v>
      </c>
      <c r="AW721">
        <v>50</v>
      </c>
      <c r="AX721">
        <v>40</v>
      </c>
      <c r="AY721">
        <v>30</v>
      </c>
      <c r="AZ721">
        <v>50</v>
      </c>
      <c r="BA721">
        <v>40</v>
      </c>
      <c r="BB721">
        <v>20</v>
      </c>
      <c r="BC721">
        <v>20</v>
      </c>
      <c r="BD721">
        <v>10</v>
      </c>
      <c r="BE721">
        <v>10</v>
      </c>
      <c r="BF721">
        <v>20</v>
      </c>
      <c r="BG721">
        <v>10</v>
      </c>
      <c r="BH721">
        <v>20</v>
      </c>
      <c r="BI721" s="9">
        <f>AVERAGE(keyword_stats[[#This Row],[Searches: Apr 2015]:[Searches: Mar 2016]])</f>
        <v>15</v>
      </c>
      <c r="BJ721" s="9">
        <f>AVERAGE(keyword_stats[[#This Row],[Searches: Apr 2016]:[Searches: Mar 2017]])</f>
        <v>18.333333333333332</v>
      </c>
      <c r="BK721" s="9">
        <f>AVERAGE(keyword_stats[[#This Row],[Searches: Apr 2017]:[Searches: Mar 2018]])</f>
        <v>19.166666666666668</v>
      </c>
      <c r="BL721" s="9">
        <f>AVERAGE(keyword_stats[[#This Row],[Searches: Apr 2018]:[Searches: Mar 2019]])</f>
        <v>26.666666666666668</v>
      </c>
      <c r="BM721" s="9">
        <f>SUM(keyword_stats[[#This Row],[Searches: Apr 2018]:[Searches: Mar 2019]])</f>
        <v>320</v>
      </c>
      <c r="BN721" s="9">
        <f>keyword_stats[[#This Row],[R1]]-keyword_stats[[#This Row],[R4]]</f>
        <v>11.666666666666668</v>
      </c>
      <c r="BO721" s="9" t="str">
        <f>INDEX('keyword-forecasts'!G:K,MATCH(keyword_stats[[#This Row],[Keyword]],'keyword-forecasts'!K:K,0),1)</f>
        <v>Strojami Kąpielowymi</v>
      </c>
    </row>
    <row r="722" spans="1:67" x14ac:dyDescent="0.25">
      <c r="A722" t="s">
        <v>831</v>
      </c>
      <c r="B722" t="s">
        <v>15</v>
      </c>
      <c r="D722" s="8">
        <v>320</v>
      </c>
      <c r="E722" t="s">
        <v>17</v>
      </c>
      <c r="F722">
        <v>100</v>
      </c>
      <c r="G722">
        <v>0.34</v>
      </c>
      <c r="H722">
        <v>1.17</v>
      </c>
      <c r="M722">
        <v>170</v>
      </c>
      <c r="N722">
        <v>210</v>
      </c>
      <c r="O722">
        <v>390</v>
      </c>
      <c r="P722">
        <v>480</v>
      </c>
      <c r="Q722">
        <v>210</v>
      </c>
      <c r="R722">
        <v>50</v>
      </c>
      <c r="S722">
        <v>70</v>
      </c>
      <c r="T722">
        <v>50</v>
      </c>
      <c r="U722">
        <v>40</v>
      </c>
      <c r="V722">
        <v>110</v>
      </c>
      <c r="W722">
        <v>140</v>
      </c>
      <c r="X722">
        <v>140</v>
      </c>
      <c r="Y722">
        <v>210</v>
      </c>
      <c r="Z722">
        <v>320</v>
      </c>
      <c r="AA722">
        <v>480</v>
      </c>
      <c r="AB722">
        <v>390</v>
      </c>
      <c r="AC722">
        <v>170</v>
      </c>
      <c r="AD722">
        <v>70</v>
      </c>
      <c r="AE722">
        <v>50</v>
      </c>
      <c r="AF722">
        <v>70</v>
      </c>
      <c r="AG722">
        <v>50</v>
      </c>
      <c r="AH722">
        <v>110</v>
      </c>
      <c r="AI722">
        <v>170</v>
      </c>
      <c r="AJ722">
        <v>140</v>
      </c>
      <c r="AK722">
        <v>260</v>
      </c>
      <c r="AL722">
        <v>320</v>
      </c>
      <c r="AM722">
        <v>480</v>
      </c>
      <c r="AN722">
        <v>480</v>
      </c>
      <c r="AO722">
        <v>260</v>
      </c>
      <c r="AP722">
        <v>110</v>
      </c>
      <c r="AQ722">
        <v>90</v>
      </c>
      <c r="AR722">
        <v>90</v>
      </c>
      <c r="AS722">
        <v>110</v>
      </c>
      <c r="AT722">
        <v>260</v>
      </c>
      <c r="AU722">
        <v>210</v>
      </c>
      <c r="AV722">
        <v>170</v>
      </c>
      <c r="AW722">
        <v>210</v>
      </c>
      <c r="AX722">
        <v>390</v>
      </c>
      <c r="AY722">
        <v>590</v>
      </c>
      <c r="AZ722">
        <v>720</v>
      </c>
      <c r="BA722">
        <v>320</v>
      </c>
      <c r="BB722">
        <v>140</v>
      </c>
      <c r="BC722">
        <v>90</v>
      </c>
      <c r="BD722">
        <v>110</v>
      </c>
      <c r="BE722">
        <v>210</v>
      </c>
      <c r="BF722">
        <v>260</v>
      </c>
      <c r="BG722">
        <v>320</v>
      </c>
      <c r="BH722">
        <v>210</v>
      </c>
      <c r="BI722" s="9">
        <f>AVERAGE(keyword_stats[[#This Row],[Searches: Apr 2015]:[Searches: Mar 2016]])</f>
        <v>171.66666666666666</v>
      </c>
      <c r="BJ722" s="9">
        <f>AVERAGE(keyword_stats[[#This Row],[Searches: Apr 2016]:[Searches: Mar 2017]])</f>
        <v>185.83333333333334</v>
      </c>
      <c r="BK722" s="9">
        <f>AVERAGE(keyword_stats[[#This Row],[Searches: Apr 2017]:[Searches: Mar 2018]])</f>
        <v>236.66666666666666</v>
      </c>
      <c r="BL722" s="9">
        <f>AVERAGE(keyword_stats[[#This Row],[Searches: Apr 2018]:[Searches: Mar 2019]])</f>
        <v>297.5</v>
      </c>
      <c r="BM722" s="9">
        <f>SUM(keyword_stats[[#This Row],[Searches: Apr 2018]:[Searches: Mar 2019]])</f>
        <v>3570</v>
      </c>
      <c r="BN722" s="9">
        <f>keyword_stats[[#This Row],[R1]]-keyword_stats[[#This Row],[R4]]</f>
        <v>125.83333333333334</v>
      </c>
      <c r="BO722" s="9" t="str">
        <f>INDEX('keyword-forecasts'!G:K,MATCH(keyword_stats[[#This Row],[Keyword]],'keyword-forecasts'!K:K,0),1)</f>
        <v>Strojami Kąpielowymi</v>
      </c>
    </row>
    <row r="723" spans="1:67" x14ac:dyDescent="0.25">
      <c r="A723" t="s">
        <v>832</v>
      </c>
      <c r="B723" t="s">
        <v>15</v>
      </c>
      <c r="D723" s="8">
        <v>30</v>
      </c>
      <c r="E723" t="s">
        <v>17</v>
      </c>
      <c r="F723">
        <v>89</v>
      </c>
      <c r="G723">
        <v>0.28000000000000003</v>
      </c>
      <c r="H723">
        <v>1.08</v>
      </c>
      <c r="M723">
        <v>30</v>
      </c>
      <c r="N723">
        <v>20</v>
      </c>
      <c r="O723">
        <v>40</v>
      </c>
      <c r="P723">
        <v>90</v>
      </c>
      <c r="Q723">
        <v>50</v>
      </c>
      <c r="R723">
        <v>20</v>
      </c>
      <c r="S723">
        <v>20</v>
      </c>
      <c r="T723">
        <v>10</v>
      </c>
      <c r="U723">
        <v>10</v>
      </c>
      <c r="V723">
        <v>20</v>
      </c>
      <c r="W723">
        <v>30</v>
      </c>
      <c r="X723">
        <v>20</v>
      </c>
      <c r="Y723">
        <v>50</v>
      </c>
      <c r="Z723">
        <v>30</v>
      </c>
      <c r="AA723">
        <v>70</v>
      </c>
      <c r="AB723">
        <v>50</v>
      </c>
      <c r="AC723">
        <v>20</v>
      </c>
      <c r="AD723">
        <v>20</v>
      </c>
      <c r="AE723">
        <v>10</v>
      </c>
      <c r="AF723">
        <v>20</v>
      </c>
      <c r="AG723">
        <v>10</v>
      </c>
      <c r="AH723">
        <v>10</v>
      </c>
      <c r="AI723">
        <v>20</v>
      </c>
      <c r="AJ723">
        <v>10</v>
      </c>
      <c r="AK723">
        <v>10</v>
      </c>
      <c r="AL723">
        <v>20</v>
      </c>
      <c r="AM723">
        <v>20</v>
      </c>
      <c r="AN723">
        <v>40</v>
      </c>
      <c r="AO723">
        <v>30</v>
      </c>
      <c r="AP723">
        <v>20</v>
      </c>
      <c r="AQ723">
        <v>10</v>
      </c>
      <c r="AR723">
        <v>10</v>
      </c>
      <c r="AS723">
        <v>20</v>
      </c>
      <c r="AT723">
        <v>20</v>
      </c>
      <c r="AU723">
        <v>20</v>
      </c>
      <c r="AV723">
        <v>20</v>
      </c>
      <c r="AW723">
        <v>10</v>
      </c>
      <c r="AX723">
        <v>30</v>
      </c>
      <c r="AY723">
        <v>50</v>
      </c>
      <c r="AZ723">
        <v>70</v>
      </c>
      <c r="BA723">
        <v>50</v>
      </c>
      <c r="BB723">
        <v>10</v>
      </c>
      <c r="BC723">
        <v>20</v>
      </c>
      <c r="BD723">
        <v>10</v>
      </c>
      <c r="BE723">
        <v>10</v>
      </c>
      <c r="BF723">
        <v>10</v>
      </c>
      <c r="BG723">
        <v>40</v>
      </c>
      <c r="BH723">
        <v>20</v>
      </c>
      <c r="BI723" s="9">
        <f>AVERAGE(keyword_stats[[#This Row],[Searches: Apr 2015]:[Searches: Mar 2016]])</f>
        <v>30</v>
      </c>
      <c r="BJ723" s="9">
        <f>AVERAGE(keyword_stats[[#This Row],[Searches: Apr 2016]:[Searches: Mar 2017]])</f>
        <v>26.666666666666668</v>
      </c>
      <c r="BK723" s="9">
        <f>AVERAGE(keyword_stats[[#This Row],[Searches: Apr 2017]:[Searches: Mar 2018]])</f>
        <v>20</v>
      </c>
      <c r="BL723" s="9">
        <f>AVERAGE(keyword_stats[[#This Row],[Searches: Apr 2018]:[Searches: Mar 2019]])</f>
        <v>27.5</v>
      </c>
      <c r="BM723" s="9">
        <f>SUM(keyword_stats[[#This Row],[Searches: Apr 2018]:[Searches: Mar 2019]])</f>
        <v>330</v>
      </c>
      <c r="BN723" s="9">
        <f>keyword_stats[[#This Row],[R1]]-keyword_stats[[#This Row],[R4]]</f>
        <v>-2.5</v>
      </c>
      <c r="BO723" s="9" t="str">
        <f>INDEX('keyword-forecasts'!G:K,MATCH(keyword_stats[[#This Row],[Keyword]],'keyword-forecasts'!K:K,0),1)</f>
        <v>Strojami Kąpielowymi</v>
      </c>
    </row>
    <row r="724" spans="1:67" x14ac:dyDescent="0.25">
      <c r="A724" t="s">
        <v>833</v>
      </c>
      <c r="B724" t="s">
        <v>15</v>
      </c>
      <c r="D724" s="8">
        <v>30</v>
      </c>
      <c r="E724" t="s">
        <v>17</v>
      </c>
      <c r="F724">
        <v>100</v>
      </c>
      <c r="M724">
        <v>20</v>
      </c>
      <c r="N724">
        <v>30</v>
      </c>
      <c r="O724">
        <v>50</v>
      </c>
      <c r="P724">
        <v>30</v>
      </c>
      <c r="Q724">
        <v>10</v>
      </c>
      <c r="R724">
        <v>10</v>
      </c>
      <c r="S724">
        <v>10</v>
      </c>
      <c r="T724">
        <v>10</v>
      </c>
      <c r="U724">
        <v>20</v>
      </c>
      <c r="V724">
        <v>10</v>
      </c>
      <c r="W724">
        <v>20</v>
      </c>
      <c r="X724">
        <v>10</v>
      </c>
      <c r="Y724">
        <v>10</v>
      </c>
      <c r="Z724">
        <v>30</v>
      </c>
      <c r="AA724">
        <v>50</v>
      </c>
      <c r="AB724">
        <v>50</v>
      </c>
      <c r="AC724">
        <v>10</v>
      </c>
      <c r="AD724">
        <v>20</v>
      </c>
      <c r="AE724">
        <v>10</v>
      </c>
      <c r="AF724">
        <v>10</v>
      </c>
      <c r="AG724">
        <v>10</v>
      </c>
      <c r="AH724">
        <v>10</v>
      </c>
      <c r="AI724">
        <v>10</v>
      </c>
      <c r="AJ724">
        <v>10</v>
      </c>
      <c r="AK724">
        <v>20</v>
      </c>
      <c r="AL724">
        <v>40</v>
      </c>
      <c r="AM724">
        <v>30</v>
      </c>
      <c r="AN724">
        <v>40</v>
      </c>
      <c r="AO724">
        <v>20</v>
      </c>
      <c r="AP724">
        <v>10</v>
      </c>
      <c r="AQ724">
        <v>10</v>
      </c>
      <c r="AR724">
        <v>10</v>
      </c>
      <c r="AS724">
        <v>20</v>
      </c>
      <c r="AT724">
        <v>10</v>
      </c>
      <c r="AU724">
        <v>20</v>
      </c>
      <c r="AV724">
        <v>10</v>
      </c>
      <c r="AW724">
        <v>20</v>
      </c>
      <c r="AX724">
        <v>50</v>
      </c>
      <c r="AY724">
        <v>70</v>
      </c>
      <c r="AZ724">
        <v>90</v>
      </c>
      <c r="BA724">
        <v>50</v>
      </c>
      <c r="BB724">
        <v>10</v>
      </c>
      <c r="BC724">
        <v>10</v>
      </c>
      <c r="BD724">
        <v>10</v>
      </c>
      <c r="BE724">
        <v>0</v>
      </c>
      <c r="BF724">
        <v>10</v>
      </c>
      <c r="BG724">
        <v>10</v>
      </c>
      <c r="BH724">
        <v>10</v>
      </c>
      <c r="BI724" s="9">
        <f>AVERAGE(keyword_stats[[#This Row],[Searches: Apr 2015]:[Searches: Mar 2016]])</f>
        <v>19.166666666666668</v>
      </c>
      <c r="BJ724" s="9">
        <f>AVERAGE(keyword_stats[[#This Row],[Searches: Apr 2016]:[Searches: Mar 2017]])</f>
        <v>19.166666666666668</v>
      </c>
      <c r="BK724" s="9">
        <f>AVERAGE(keyword_stats[[#This Row],[Searches: Apr 2017]:[Searches: Mar 2018]])</f>
        <v>20</v>
      </c>
      <c r="BL724" s="9">
        <f>AVERAGE(keyword_stats[[#This Row],[Searches: Apr 2018]:[Searches: Mar 2019]])</f>
        <v>28.333333333333332</v>
      </c>
      <c r="BM724" s="9">
        <f>SUM(keyword_stats[[#This Row],[Searches: Apr 2018]:[Searches: Mar 2019]])</f>
        <v>340</v>
      </c>
      <c r="BN724" s="9">
        <f>keyword_stats[[#This Row],[R1]]-keyword_stats[[#This Row],[R4]]</f>
        <v>9.1666666666666643</v>
      </c>
      <c r="BO724" s="9" t="str">
        <f>INDEX('keyword-forecasts'!G:K,MATCH(keyword_stats[[#This Row],[Keyword]],'keyword-forecasts'!K:K,0),1)</f>
        <v>Strojami Kąpielowymi</v>
      </c>
    </row>
    <row r="725" spans="1:67" x14ac:dyDescent="0.25">
      <c r="A725" t="s">
        <v>834</v>
      </c>
      <c r="B725" t="s">
        <v>15</v>
      </c>
      <c r="D725" s="8">
        <v>30</v>
      </c>
      <c r="E725" t="s">
        <v>17</v>
      </c>
      <c r="F725">
        <v>100</v>
      </c>
      <c r="G725">
        <v>0.3</v>
      </c>
      <c r="H725">
        <v>1.17</v>
      </c>
      <c r="M725">
        <v>10</v>
      </c>
      <c r="N725">
        <v>10</v>
      </c>
      <c r="O725">
        <v>30</v>
      </c>
      <c r="P725">
        <v>30</v>
      </c>
      <c r="Q725">
        <v>20</v>
      </c>
      <c r="R725">
        <v>10</v>
      </c>
      <c r="S725">
        <v>10</v>
      </c>
      <c r="T725">
        <v>10</v>
      </c>
      <c r="U725">
        <v>10</v>
      </c>
      <c r="V725">
        <v>10</v>
      </c>
      <c r="W725">
        <v>20</v>
      </c>
      <c r="X725">
        <v>10</v>
      </c>
      <c r="Y725">
        <v>10</v>
      </c>
      <c r="Z725">
        <v>40</v>
      </c>
      <c r="AA725">
        <v>30</v>
      </c>
      <c r="AB725">
        <v>20</v>
      </c>
      <c r="AC725">
        <v>20</v>
      </c>
      <c r="AD725">
        <v>10</v>
      </c>
      <c r="AE725">
        <v>10</v>
      </c>
      <c r="AF725">
        <v>20</v>
      </c>
      <c r="AG725">
        <v>10</v>
      </c>
      <c r="AH725">
        <v>10</v>
      </c>
      <c r="AI725">
        <v>10</v>
      </c>
      <c r="AJ725">
        <v>20</v>
      </c>
      <c r="AK725">
        <v>10</v>
      </c>
      <c r="AL725">
        <v>20</v>
      </c>
      <c r="AM725">
        <v>20</v>
      </c>
      <c r="AN725">
        <v>140</v>
      </c>
      <c r="AO725">
        <v>20</v>
      </c>
      <c r="AP725">
        <v>10</v>
      </c>
      <c r="AQ725">
        <v>10</v>
      </c>
      <c r="AR725">
        <v>10</v>
      </c>
      <c r="AS725">
        <v>10</v>
      </c>
      <c r="AT725">
        <v>30</v>
      </c>
      <c r="AU725">
        <v>10</v>
      </c>
      <c r="AV725">
        <v>20</v>
      </c>
      <c r="AW725">
        <v>10</v>
      </c>
      <c r="AX725">
        <v>20</v>
      </c>
      <c r="AY725">
        <v>70</v>
      </c>
      <c r="AZ725">
        <v>50</v>
      </c>
      <c r="BA725">
        <v>50</v>
      </c>
      <c r="BB725">
        <v>10</v>
      </c>
      <c r="BC725">
        <v>10</v>
      </c>
      <c r="BD725">
        <v>20</v>
      </c>
      <c r="BE725">
        <v>20</v>
      </c>
      <c r="BF725">
        <v>20</v>
      </c>
      <c r="BG725">
        <v>30</v>
      </c>
      <c r="BH725">
        <v>20</v>
      </c>
      <c r="BI725" s="9">
        <f>AVERAGE(keyword_stats[[#This Row],[Searches: Apr 2015]:[Searches: Mar 2016]])</f>
        <v>15</v>
      </c>
      <c r="BJ725" s="9">
        <f>AVERAGE(keyword_stats[[#This Row],[Searches: Apr 2016]:[Searches: Mar 2017]])</f>
        <v>17.5</v>
      </c>
      <c r="BK725" s="9">
        <f>AVERAGE(keyword_stats[[#This Row],[Searches: Apr 2017]:[Searches: Mar 2018]])</f>
        <v>25.833333333333332</v>
      </c>
      <c r="BL725" s="9">
        <f>AVERAGE(keyword_stats[[#This Row],[Searches: Apr 2018]:[Searches: Mar 2019]])</f>
        <v>27.5</v>
      </c>
      <c r="BM725" s="9">
        <f>SUM(keyword_stats[[#This Row],[Searches: Apr 2018]:[Searches: Mar 2019]])</f>
        <v>330</v>
      </c>
      <c r="BN725" s="9">
        <f>keyword_stats[[#This Row],[R1]]-keyword_stats[[#This Row],[R4]]</f>
        <v>12.5</v>
      </c>
      <c r="BO725" s="9" t="str">
        <f>INDEX('keyword-forecasts'!G:K,MATCH(keyword_stats[[#This Row],[Keyword]],'keyword-forecasts'!K:K,0),1)</f>
        <v>Strojami Kąpielowymi</v>
      </c>
    </row>
    <row r="726" spans="1:67" x14ac:dyDescent="0.25">
      <c r="A726" t="s">
        <v>835</v>
      </c>
      <c r="B726" t="s">
        <v>15</v>
      </c>
      <c r="D726" s="8">
        <v>30</v>
      </c>
      <c r="E726" t="s">
        <v>17</v>
      </c>
      <c r="F726">
        <v>100</v>
      </c>
      <c r="G726">
        <v>0.3</v>
      </c>
      <c r="H726">
        <v>0.92</v>
      </c>
      <c r="M726">
        <v>20</v>
      </c>
      <c r="N726">
        <v>30</v>
      </c>
      <c r="O726">
        <v>40</v>
      </c>
      <c r="P726">
        <v>40</v>
      </c>
      <c r="Q726">
        <v>40</v>
      </c>
      <c r="R726">
        <v>10</v>
      </c>
      <c r="S726">
        <v>10</v>
      </c>
      <c r="T726">
        <v>10</v>
      </c>
      <c r="U726">
        <v>10</v>
      </c>
      <c r="V726">
        <v>10</v>
      </c>
      <c r="W726">
        <v>10</v>
      </c>
      <c r="X726">
        <v>10</v>
      </c>
      <c r="Y726">
        <v>10</v>
      </c>
      <c r="Z726">
        <v>20</v>
      </c>
      <c r="AA726">
        <v>40</v>
      </c>
      <c r="AB726">
        <v>40</v>
      </c>
      <c r="AC726">
        <v>30</v>
      </c>
      <c r="AD726">
        <v>20</v>
      </c>
      <c r="AE726">
        <v>10</v>
      </c>
      <c r="AF726">
        <v>10</v>
      </c>
      <c r="AG726">
        <v>10</v>
      </c>
      <c r="AH726">
        <v>10</v>
      </c>
      <c r="AI726">
        <v>20</v>
      </c>
      <c r="AJ726">
        <v>10</v>
      </c>
      <c r="AK726">
        <v>10</v>
      </c>
      <c r="AL726">
        <v>20</v>
      </c>
      <c r="AM726">
        <v>20</v>
      </c>
      <c r="AN726">
        <v>30</v>
      </c>
      <c r="AO726">
        <v>30</v>
      </c>
      <c r="AP726">
        <v>10</v>
      </c>
      <c r="AQ726">
        <v>10</v>
      </c>
      <c r="AR726">
        <v>20</v>
      </c>
      <c r="AS726">
        <v>10</v>
      </c>
      <c r="AT726">
        <v>10</v>
      </c>
      <c r="AU726">
        <v>20</v>
      </c>
      <c r="AV726">
        <v>20</v>
      </c>
      <c r="AW726">
        <v>30</v>
      </c>
      <c r="AX726">
        <v>50</v>
      </c>
      <c r="AY726">
        <v>50</v>
      </c>
      <c r="AZ726">
        <v>90</v>
      </c>
      <c r="BA726">
        <v>50</v>
      </c>
      <c r="BB726">
        <v>10</v>
      </c>
      <c r="BC726">
        <v>10</v>
      </c>
      <c r="BD726">
        <v>10</v>
      </c>
      <c r="BE726">
        <v>10</v>
      </c>
      <c r="BF726">
        <v>30</v>
      </c>
      <c r="BG726">
        <v>10</v>
      </c>
      <c r="BH726">
        <v>20</v>
      </c>
      <c r="BI726" s="9">
        <f>AVERAGE(keyword_stats[[#This Row],[Searches: Apr 2015]:[Searches: Mar 2016]])</f>
        <v>20</v>
      </c>
      <c r="BJ726" s="9">
        <f>AVERAGE(keyword_stats[[#This Row],[Searches: Apr 2016]:[Searches: Mar 2017]])</f>
        <v>19.166666666666668</v>
      </c>
      <c r="BK726" s="9">
        <f>AVERAGE(keyword_stats[[#This Row],[Searches: Apr 2017]:[Searches: Mar 2018]])</f>
        <v>17.5</v>
      </c>
      <c r="BL726" s="9">
        <f>AVERAGE(keyword_stats[[#This Row],[Searches: Apr 2018]:[Searches: Mar 2019]])</f>
        <v>30.833333333333332</v>
      </c>
      <c r="BM726" s="9">
        <f>SUM(keyword_stats[[#This Row],[Searches: Apr 2018]:[Searches: Mar 2019]])</f>
        <v>370</v>
      </c>
      <c r="BN726" s="9">
        <f>keyword_stats[[#This Row],[R1]]-keyword_stats[[#This Row],[R4]]</f>
        <v>10.833333333333332</v>
      </c>
      <c r="BO726" s="9" t="str">
        <f>INDEX('keyword-forecasts'!G:K,MATCH(keyword_stats[[#This Row],[Keyword]],'keyword-forecasts'!K:K,0),1)</f>
        <v>Strojami Kąpielowymi</v>
      </c>
    </row>
    <row r="727" spans="1:67" x14ac:dyDescent="0.25">
      <c r="A727" t="s">
        <v>836</v>
      </c>
      <c r="B727" t="s">
        <v>15</v>
      </c>
      <c r="D727" s="8">
        <v>10</v>
      </c>
      <c r="M727">
        <v>10</v>
      </c>
      <c r="N727">
        <v>10</v>
      </c>
      <c r="O727">
        <v>30</v>
      </c>
      <c r="P727">
        <v>20</v>
      </c>
      <c r="Q727">
        <v>20</v>
      </c>
      <c r="R727">
        <v>10</v>
      </c>
      <c r="S727">
        <v>10</v>
      </c>
      <c r="T727">
        <v>10</v>
      </c>
      <c r="U727">
        <v>10</v>
      </c>
      <c r="V727">
        <v>10</v>
      </c>
      <c r="W727">
        <v>10</v>
      </c>
      <c r="X727">
        <v>10</v>
      </c>
      <c r="Y727">
        <v>10</v>
      </c>
      <c r="Z727">
        <v>10</v>
      </c>
      <c r="AA727">
        <v>20</v>
      </c>
      <c r="AB727">
        <v>30</v>
      </c>
      <c r="AC727">
        <v>20</v>
      </c>
      <c r="AD727">
        <v>10</v>
      </c>
      <c r="AE727">
        <v>10</v>
      </c>
      <c r="AF727">
        <v>10</v>
      </c>
      <c r="AG727">
        <v>10</v>
      </c>
      <c r="AH727">
        <v>10</v>
      </c>
      <c r="AI727">
        <v>0</v>
      </c>
      <c r="AJ727">
        <v>20</v>
      </c>
      <c r="AK727">
        <v>10</v>
      </c>
      <c r="AL727">
        <v>30</v>
      </c>
      <c r="AM727">
        <v>10</v>
      </c>
      <c r="AN727">
        <v>20</v>
      </c>
      <c r="AO727">
        <v>40</v>
      </c>
      <c r="AP727">
        <v>10</v>
      </c>
      <c r="AQ727">
        <v>0</v>
      </c>
      <c r="AR727">
        <v>0</v>
      </c>
      <c r="AS727">
        <v>0</v>
      </c>
      <c r="AT727">
        <v>0</v>
      </c>
      <c r="AU727">
        <v>10</v>
      </c>
      <c r="AV727">
        <v>0</v>
      </c>
      <c r="AW727">
        <v>10</v>
      </c>
      <c r="AX727">
        <v>10</v>
      </c>
      <c r="AY727">
        <v>10</v>
      </c>
      <c r="AZ727">
        <v>10</v>
      </c>
      <c r="BA727">
        <v>10</v>
      </c>
      <c r="BB727">
        <v>10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 s="9">
        <f>AVERAGE(keyword_stats[[#This Row],[Searches: Apr 2015]:[Searches: Mar 2016]])</f>
        <v>13.333333333333334</v>
      </c>
      <c r="BJ727" s="9">
        <f>AVERAGE(keyword_stats[[#This Row],[Searches: Apr 2016]:[Searches: Mar 2017]])</f>
        <v>13.333333333333334</v>
      </c>
      <c r="BK727" s="9">
        <f>AVERAGE(keyword_stats[[#This Row],[Searches: Apr 2017]:[Searches: Mar 2018]])</f>
        <v>10.833333333333334</v>
      </c>
      <c r="BL727" s="9">
        <f>AVERAGE(keyword_stats[[#This Row],[Searches: Apr 2018]:[Searches: Mar 2019]])</f>
        <v>5</v>
      </c>
      <c r="BM727" s="9">
        <f>SUM(keyword_stats[[#This Row],[Searches: Apr 2018]:[Searches: Mar 2019]])</f>
        <v>60</v>
      </c>
      <c r="BN727" s="9">
        <f>keyword_stats[[#This Row],[R1]]-keyword_stats[[#This Row],[R4]]</f>
        <v>-8.3333333333333339</v>
      </c>
      <c r="BO727" s="9" t="str">
        <f>INDEX('keyword-forecasts'!G:K,MATCH(keyword_stats[[#This Row],[Keyword]],'keyword-forecasts'!K:K,0),1)</f>
        <v>Kostiumami</v>
      </c>
    </row>
    <row r="728" spans="1:67" x14ac:dyDescent="0.25">
      <c r="A728" t="s">
        <v>837</v>
      </c>
      <c r="B728" t="s">
        <v>15</v>
      </c>
      <c r="D728" s="8">
        <v>10</v>
      </c>
      <c r="E728" t="s">
        <v>17</v>
      </c>
      <c r="F728">
        <v>100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30</v>
      </c>
      <c r="AB728">
        <v>20</v>
      </c>
      <c r="AC728">
        <v>10</v>
      </c>
      <c r="AD728">
        <v>10</v>
      </c>
      <c r="AE728">
        <v>10</v>
      </c>
      <c r="AF728">
        <v>10</v>
      </c>
      <c r="AG728">
        <v>0</v>
      </c>
      <c r="AH728">
        <v>10</v>
      </c>
      <c r="AI728">
        <v>10</v>
      </c>
      <c r="AJ728">
        <v>0</v>
      </c>
      <c r="AK728">
        <v>0</v>
      </c>
      <c r="AL728">
        <v>0</v>
      </c>
      <c r="AM728">
        <v>10</v>
      </c>
      <c r="AN728">
        <v>10</v>
      </c>
      <c r="AO728">
        <v>10</v>
      </c>
      <c r="AP728">
        <v>10</v>
      </c>
      <c r="AQ728">
        <v>10</v>
      </c>
      <c r="AR728">
        <v>0</v>
      </c>
      <c r="AS728">
        <v>0</v>
      </c>
      <c r="AT728">
        <v>10</v>
      </c>
      <c r="AU728">
        <v>10</v>
      </c>
      <c r="AV728">
        <v>10</v>
      </c>
      <c r="AW728">
        <v>10</v>
      </c>
      <c r="AX728">
        <v>10</v>
      </c>
      <c r="AY728">
        <v>10</v>
      </c>
      <c r="AZ728">
        <v>10</v>
      </c>
      <c r="BA728">
        <v>10</v>
      </c>
      <c r="BB728">
        <v>0</v>
      </c>
      <c r="BC728">
        <v>0</v>
      </c>
      <c r="BD728">
        <v>0</v>
      </c>
      <c r="BE728">
        <v>0</v>
      </c>
      <c r="BF728">
        <v>10</v>
      </c>
      <c r="BG728">
        <v>10</v>
      </c>
      <c r="BH728">
        <v>10</v>
      </c>
      <c r="BI728" s="9">
        <f>AVERAGE(keyword_stats[[#This Row],[Searches: Apr 2015]:[Searches: Mar 2016]])</f>
        <v>0</v>
      </c>
      <c r="BJ728" s="9">
        <f>AVERAGE(keyword_stats[[#This Row],[Searches: Apr 2016]:[Searches: Mar 2017]])</f>
        <v>9.1666666666666661</v>
      </c>
      <c r="BK728" s="9">
        <f>AVERAGE(keyword_stats[[#This Row],[Searches: Apr 2017]:[Searches: Mar 2018]])</f>
        <v>6.666666666666667</v>
      </c>
      <c r="BL728" s="9">
        <f>AVERAGE(keyword_stats[[#This Row],[Searches: Apr 2018]:[Searches: Mar 2019]])</f>
        <v>6.666666666666667</v>
      </c>
      <c r="BM728" s="9">
        <f>SUM(keyword_stats[[#This Row],[Searches: Apr 2018]:[Searches: Mar 2019]])</f>
        <v>80</v>
      </c>
      <c r="BN728" s="9">
        <f>keyword_stats[[#This Row],[R1]]-keyword_stats[[#This Row],[R4]]</f>
        <v>6.666666666666667</v>
      </c>
      <c r="BO728" s="9" t="str">
        <f>INDEX('keyword-forecasts'!G:K,MATCH(keyword_stats[[#This Row],[Keyword]],'keyword-forecasts'!K:K,0),1)</f>
        <v>Strojami Kąpielowymi</v>
      </c>
    </row>
    <row r="729" spans="1:67" x14ac:dyDescent="0.25">
      <c r="A729" t="s">
        <v>838</v>
      </c>
      <c r="B729" t="s">
        <v>15</v>
      </c>
      <c r="D729" s="8">
        <v>10</v>
      </c>
      <c r="E729" t="s">
        <v>17</v>
      </c>
      <c r="F729">
        <v>100</v>
      </c>
      <c r="G729">
        <v>0.3</v>
      </c>
      <c r="H729">
        <v>1.31</v>
      </c>
      <c r="M729">
        <v>0</v>
      </c>
      <c r="N729">
        <v>0</v>
      </c>
      <c r="O729">
        <v>10</v>
      </c>
      <c r="P729">
        <v>10</v>
      </c>
      <c r="Q729">
        <v>10</v>
      </c>
      <c r="R729">
        <v>0</v>
      </c>
      <c r="S729">
        <v>10</v>
      </c>
      <c r="T729">
        <v>0</v>
      </c>
      <c r="U729">
        <v>0</v>
      </c>
      <c r="V729">
        <v>10</v>
      </c>
      <c r="W729">
        <v>10</v>
      </c>
      <c r="X729">
        <v>10</v>
      </c>
      <c r="Y729">
        <v>10</v>
      </c>
      <c r="Z729">
        <v>10</v>
      </c>
      <c r="AA729">
        <v>10</v>
      </c>
      <c r="AB729">
        <v>20</v>
      </c>
      <c r="AC729">
        <v>10</v>
      </c>
      <c r="AD729">
        <v>0</v>
      </c>
      <c r="AE729">
        <v>10</v>
      </c>
      <c r="AF729">
        <v>10</v>
      </c>
      <c r="AG729">
        <v>10</v>
      </c>
      <c r="AH729">
        <v>10</v>
      </c>
      <c r="AI729">
        <v>10</v>
      </c>
      <c r="AJ729">
        <v>10</v>
      </c>
      <c r="AK729">
        <v>0</v>
      </c>
      <c r="AL729">
        <v>10</v>
      </c>
      <c r="AM729">
        <v>10</v>
      </c>
      <c r="AN729">
        <v>10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10</v>
      </c>
      <c r="AV729">
        <v>0</v>
      </c>
      <c r="AW729">
        <v>10</v>
      </c>
      <c r="AX729">
        <v>10</v>
      </c>
      <c r="AY729">
        <v>10</v>
      </c>
      <c r="AZ729">
        <v>10</v>
      </c>
      <c r="BA729">
        <v>10</v>
      </c>
      <c r="BB729">
        <v>0</v>
      </c>
      <c r="BC729">
        <v>10</v>
      </c>
      <c r="BD729">
        <v>10</v>
      </c>
      <c r="BE729">
        <v>0</v>
      </c>
      <c r="BF729">
        <v>10</v>
      </c>
      <c r="BG729">
        <v>10</v>
      </c>
      <c r="BH729">
        <v>10</v>
      </c>
      <c r="BI729" s="9">
        <f>AVERAGE(keyword_stats[[#This Row],[Searches: Apr 2015]:[Searches: Mar 2016]])</f>
        <v>5.833333333333333</v>
      </c>
      <c r="BJ729" s="9">
        <f>AVERAGE(keyword_stats[[#This Row],[Searches: Apr 2016]:[Searches: Mar 2017]])</f>
        <v>10</v>
      </c>
      <c r="BK729" s="9">
        <f>AVERAGE(keyword_stats[[#This Row],[Searches: Apr 2017]:[Searches: Mar 2018]])</f>
        <v>3.3333333333333335</v>
      </c>
      <c r="BL729" s="9">
        <f>AVERAGE(keyword_stats[[#This Row],[Searches: Apr 2018]:[Searches: Mar 2019]])</f>
        <v>8.3333333333333339</v>
      </c>
      <c r="BM729" s="9">
        <f>SUM(keyword_stats[[#This Row],[Searches: Apr 2018]:[Searches: Mar 2019]])</f>
        <v>100</v>
      </c>
      <c r="BN729" s="9">
        <f>keyword_stats[[#This Row],[R1]]-keyword_stats[[#This Row],[R4]]</f>
        <v>2.5000000000000009</v>
      </c>
      <c r="BO729" s="9" t="str">
        <f>INDEX('keyword-forecasts'!G:K,MATCH(keyword_stats[[#This Row],[Keyword]],'keyword-forecasts'!K:K,0),1)</f>
        <v>Strojami Kąpielowymi</v>
      </c>
    </row>
    <row r="730" spans="1:67" x14ac:dyDescent="0.25">
      <c r="A730" t="s">
        <v>840</v>
      </c>
      <c r="B730" t="s">
        <v>15</v>
      </c>
      <c r="D730" s="8">
        <v>110</v>
      </c>
      <c r="E730" t="s">
        <v>17</v>
      </c>
      <c r="F730">
        <v>100</v>
      </c>
      <c r="G730">
        <v>0.69</v>
      </c>
      <c r="H730">
        <v>1.01</v>
      </c>
      <c r="M730">
        <v>210</v>
      </c>
      <c r="N730">
        <v>320</v>
      </c>
      <c r="O730">
        <v>390</v>
      </c>
      <c r="P730">
        <v>320</v>
      </c>
      <c r="Q730">
        <v>210</v>
      </c>
      <c r="R730">
        <v>40</v>
      </c>
      <c r="S730">
        <v>20</v>
      </c>
      <c r="T730">
        <v>30</v>
      </c>
      <c r="U730">
        <v>10</v>
      </c>
      <c r="V730">
        <v>40</v>
      </c>
      <c r="W730">
        <v>50</v>
      </c>
      <c r="X730">
        <v>70</v>
      </c>
      <c r="Y730">
        <v>140</v>
      </c>
      <c r="Z730">
        <v>170</v>
      </c>
      <c r="AA730">
        <v>170</v>
      </c>
      <c r="AB730">
        <v>170</v>
      </c>
      <c r="AC730">
        <v>90</v>
      </c>
      <c r="AD730">
        <v>40</v>
      </c>
      <c r="AE730">
        <v>20</v>
      </c>
      <c r="AF730">
        <v>10</v>
      </c>
      <c r="AG730">
        <v>20</v>
      </c>
      <c r="AH730">
        <v>50</v>
      </c>
      <c r="AI730">
        <v>40</v>
      </c>
      <c r="AJ730">
        <v>90</v>
      </c>
      <c r="AK730">
        <v>110</v>
      </c>
      <c r="AL730">
        <v>140</v>
      </c>
      <c r="AM730">
        <v>210</v>
      </c>
      <c r="AN730">
        <v>260</v>
      </c>
      <c r="AO730">
        <v>110</v>
      </c>
      <c r="AP730">
        <v>30</v>
      </c>
      <c r="AQ730">
        <v>20</v>
      </c>
      <c r="AR730">
        <v>20</v>
      </c>
      <c r="AS730">
        <v>40</v>
      </c>
      <c r="AT730">
        <v>40</v>
      </c>
      <c r="AU730">
        <v>50</v>
      </c>
      <c r="AV730">
        <v>70</v>
      </c>
      <c r="AW730">
        <v>90</v>
      </c>
      <c r="AX730">
        <v>90</v>
      </c>
      <c r="AY730">
        <v>260</v>
      </c>
      <c r="AZ730">
        <v>260</v>
      </c>
      <c r="BA730">
        <v>210</v>
      </c>
      <c r="BB730">
        <v>70</v>
      </c>
      <c r="BC730">
        <v>50</v>
      </c>
      <c r="BD730">
        <v>50</v>
      </c>
      <c r="BE730">
        <v>70</v>
      </c>
      <c r="BF730">
        <v>90</v>
      </c>
      <c r="BG730">
        <v>70</v>
      </c>
      <c r="BH730">
        <v>70</v>
      </c>
      <c r="BI730" s="9">
        <f>AVERAGE(keyword_stats[[#This Row],[Searches: Apr 2015]:[Searches: Mar 2016]])</f>
        <v>142.5</v>
      </c>
      <c r="BJ730" s="9">
        <f>AVERAGE(keyword_stats[[#This Row],[Searches: Apr 2016]:[Searches: Mar 2017]])</f>
        <v>84.166666666666671</v>
      </c>
      <c r="BK730" s="9">
        <f>AVERAGE(keyword_stats[[#This Row],[Searches: Apr 2017]:[Searches: Mar 2018]])</f>
        <v>91.666666666666671</v>
      </c>
      <c r="BL730" s="9">
        <f>AVERAGE(keyword_stats[[#This Row],[Searches: Apr 2018]:[Searches: Mar 2019]])</f>
        <v>115</v>
      </c>
      <c r="BM730" s="9">
        <f>SUM(keyword_stats[[#This Row],[Searches: Apr 2018]:[Searches: Mar 2019]])</f>
        <v>1380</v>
      </c>
      <c r="BN730" s="9">
        <f>keyword_stats[[#This Row],[R1]]-keyword_stats[[#This Row],[R4]]</f>
        <v>-27.5</v>
      </c>
      <c r="BO730" s="9" t="str">
        <f>INDEX('keyword-forecasts'!G:K,MATCH(keyword_stats[[#This Row],[Keyword]],'keyword-forecasts'!K:K,0),1)</f>
        <v>Stroje Kąpielowe</v>
      </c>
    </row>
    <row r="731" spans="1:67" x14ac:dyDescent="0.25">
      <c r="A731" t="s">
        <v>841</v>
      </c>
      <c r="B731" t="s">
        <v>15</v>
      </c>
      <c r="D731" s="8">
        <v>70</v>
      </c>
      <c r="E731" t="s">
        <v>17</v>
      </c>
      <c r="F731">
        <v>100</v>
      </c>
      <c r="G731">
        <v>0.19</v>
      </c>
      <c r="H731">
        <v>1.02</v>
      </c>
      <c r="M731">
        <v>10</v>
      </c>
      <c r="N731">
        <v>20</v>
      </c>
      <c r="O731">
        <v>30</v>
      </c>
      <c r="P731">
        <v>40</v>
      </c>
      <c r="Q731">
        <v>30</v>
      </c>
      <c r="R731">
        <v>10</v>
      </c>
      <c r="S731">
        <v>10</v>
      </c>
      <c r="T731">
        <v>10</v>
      </c>
      <c r="U731">
        <v>10</v>
      </c>
      <c r="V731">
        <v>10</v>
      </c>
      <c r="W731">
        <v>10</v>
      </c>
      <c r="X731">
        <v>20</v>
      </c>
      <c r="Y731">
        <v>10</v>
      </c>
      <c r="Z731">
        <v>20</v>
      </c>
      <c r="AA731">
        <v>70</v>
      </c>
      <c r="AB731">
        <v>90</v>
      </c>
      <c r="AC731">
        <v>30</v>
      </c>
      <c r="AD731">
        <v>10</v>
      </c>
      <c r="AE731">
        <v>10</v>
      </c>
      <c r="AF731">
        <v>10</v>
      </c>
      <c r="AG731">
        <v>10</v>
      </c>
      <c r="AH731">
        <v>20</v>
      </c>
      <c r="AI731">
        <v>30</v>
      </c>
      <c r="AJ731">
        <v>30</v>
      </c>
      <c r="AK731">
        <v>20</v>
      </c>
      <c r="AL731">
        <v>50</v>
      </c>
      <c r="AM731">
        <v>140</v>
      </c>
      <c r="AN731">
        <v>170</v>
      </c>
      <c r="AO731">
        <v>90</v>
      </c>
      <c r="AP731">
        <v>10</v>
      </c>
      <c r="AQ731">
        <v>20</v>
      </c>
      <c r="AR731">
        <v>20</v>
      </c>
      <c r="AS731">
        <v>10</v>
      </c>
      <c r="AT731">
        <v>30</v>
      </c>
      <c r="AU731">
        <v>10</v>
      </c>
      <c r="AV731">
        <v>30</v>
      </c>
      <c r="AW731">
        <v>50</v>
      </c>
      <c r="AX731">
        <v>90</v>
      </c>
      <c r="AY731">
        <v>210</v>
      </c>
      <c r="AZ731">
        <v>260</v>
      </c>
      <c r="BA731">
        <v>110</v>
      </c>
      <c r="BB731">
        <v>20</v>
      </c>
      <c r="BC731">
        <v>10</v>
      </c>
      <c r="BD731">
        <v>10</v>
      </c>
      <c r="BE731">
        <v>20</v>
      </c>
      <c r="BF731">
        <v>40</v>
      </c>
      <c r="BG731">
        <v>30</v>
      </c>
      <c r="BH731">
        <v>50</v>
      </c>
      <c r="BI731" s="9">
        <f>AVERAGE(keyword_stats[[#This Row],[Searches: Apr 2015]:[Searches: Mar 2016]])</f>
        <v>17.5</v>
      </c>
      <c r="BJ731" s="9">
        <f>AVERAGE(keyword_stats[[#This Row],[Searches: Apr 2016]:[Searches: Mar 2017]])</f>
        <v>28.333333333333332</v>
      </c>
      <c r="BK731" s="9">
        <f>AVERAGE(keyword_stats[[#This Row],[Searches: Apr 2017]:[Searches: Mar 2018]])</f>
        <v>50</v>
      </c>
      <c r="BL731" s="9">
        <f>AVERAGE(keyword_stats[[#This Row],[Searches: Apr 2018]:[Searches: Mar 2019]])</f>
        <v>75</v>
      </c>
      <c r="BM731" s="9">
        <f>SUM(keyword_stats[[#This Row],[Searches: Apr 2018]:[Searches: Mar 2019]])</f>
        <v>900</v>
      </c>
      <c r="BN731" s="9">
        <f>keyword_stats[[#This Row],[R1]]-keyword_stats[[#This Row],[R4]]</f>
        <v>57.5</v>
      </c>
      <c r="BO731" s="9" t="str">
        <f>INDEX('keyword-forecasts'!G:K,MATCH(keyword_stats[[#This Row],[Keyword]],'keyword-forecasts'!K:K,0),1)</f>
        <v>Spodenki Kąpielowe</v>
      </c>
    </row>
    <row r="732" spans="1:67" x14ac:dyDescent="0.25">
      <c r="A732" t="s">
        <v>842</v>
      </c>
      <c r="B732" t="s">
        <v>15</v>
      </c>
      <c r="D732" s="8">
        <v>30</v>
      </c>
      <c r="E732" t="s">
        <v>17</v>
      </c>
      <c r="F732">
        <v>100</v>
      </c>
      <c r="G732">
        <v>0.17</v>
      </c>
      <c r="H732">
        <v>1.0900000000000001</v>
      </c>
      <c r="M732">
        <v>10</v>
      </c>
      <c r="N732">
        <v>30</v>
      </c>
      <c r="O732">
        <v>50</v>
      </c>
      <c r="P732">
        <v>70</v>
      </c>
      <c r="Q732">
        <v>20</v>
      </c>
      <c r="R732">
        <v>10</v>
      </c>
      <c r="S732">
        <v>10</v>
      </c>
      <c r="T732">
        <v>10</v>
      </c>
      <c r="U732">
        <v>10</v>
      </c>
      <c r="V732">
        <v>10</v>
      </c>
      <c r="W732">
        <v>10</v>
      </c>
      <c r="X732">
        <v>10</v>
      </c>
      <c r="Y732">
        <v>20</v>
      </c>
      <c r="Z732">
        <v>20</v>
      </c>
      <c r="AA732">
        <v>70</v>
      </c>
      <c r="AB732">
        <v>70</v>
      </c>
      <c r="AC732">
        <v>20</v>
      </c>
      <c r="AD732">
        <v>10</v>
      </c>
      <c r="AE732">
        <v>10</v>
      </c>
      <c r="AF732">
        <v>10</v>
      </c>
      <c r="AG732">
        <v>20</v>
      </c>
      <c r="AH732">
        <v>10</v>
      </c>
      <c r="AI732">
        <v>10</v>
      </c>
      <c r="AJ732">
        <v>20</v>
      </c>
      <c r="AK732">
        <v>30</v>
      </c>
      <c r="AL732">
        <v>30</v>
      </c>
      <c r="AM732">
        <v>110</v>
      </c>
      <c r="AN732">
        <v>90</v>
      </c>
      <c r="AO732">
        <v>50</v>
      </c>
      <c r="AP732">
        <v>10</v>
      </c>
      <c r="AQ732">
        <v>10</v>
      </c>
      <c r="AR732">
        <v>10</v>
      </c>
      <c r="AS732">
        <v>10</v>
      </c>
      <c r="AT732">
        <v>10</v>
      </c>
      <c r="AU732">
        <v>10</v>
      </c>
      <c r="AV732">
        <v>20</v>
      </c>
      <c r="AW732">
        <v>30</v>
      </c>
      <c r="AX732">
        <v>40</v>
      </c>
      <c r="AY732">
        <v>70</v>
      </c>
      <c r="AZ732">
        <v>40</v>
      </c>
      <c r="BA732">
        <v>30</v>
      </c>
      <c r="BB732">
        <v>10</v>
      </c>
      <c r="BC732">
        <v>10</v>
      </c>
      <c r="BD732">
        <v>10</v>
      </c>
      <c r="BE732">
        <v>10</v>
      </c>
      <c r="BF732">
        <v>30</v>
      </c>
      <c r="BG732">
        <v>20</v>
      </c>
      <c r="BH732">
        <v>30</v>
      </c>
      <c r="BI732" s="9">
        <f>AVERAGE(keyword_stats[[#This Row],[Searches: Apr 2015]:[Searches: Mar 2016]])</f>
        <v>20.833333333333332</v>
      </c>
      <c r="BJ732" s="9">
        <f>AVERAGE(keyword_stats[[#This Row],[Searches: Apr 2016]:[Searches: Mar 2017]])</f>
        <v>24.166666666666668</v>
      </c>
      <c r="BK732" s="9">
        <f>AVERAGE(keyword_stats[[#This Row],[Searches: Apr 2017]:[Searches: Mar 2018]])</f>
        <v>32.5</v>
      </c>
      <c r="BL732" s="9">
        <f>AVERAGE(keyword_stats[[#This Row],[Searches: Apr 2018]:[Searches: Mar 2019]])</f>
        <v>27.5</v>
      </c>
      <c r="BM732" s="9">
        <f>SUM(keyword_stats[[#This Row],[Searches: Apr 2018]:[Searches: Mar 2019]])</f>
        <v>330</v>
      </c>
      <c r="BN732" s="9">
        <f>keyword_stats[[#This Row],[R1]]-keyword_stats[[#This Row],[R4]]</f>
        <v>6.6666666666666679</v>
      </c>
      <c r="BO732" s="9" t="str">
        <f>INDEX('keyword-forecasts'!G:K,MATCH(keyword_stats[[#This Row],[Keyword]],'keyword-forecasts'!K:K,0),1)</f>
        <v>Stroju Kąpielowego</v>
      </c>
    </row>
    <row r="733" spans="1:67" x14ac:dyDescent="0.25">
      <c r="A733" t="s">
        <v>843</v>
      </c>
      <c r="B733" t="s">
        <v>15</v>
      </c>
      <c r="D733" s="8">
        <v>1000</v>
      </c>
      <c r="E733" t="s">
        <v>17</v>
      </c>
      <c r="F733">
        <v>100</v>
      </c>
      <c r="G733">
        <v>0.35</v>
      </c>
      <c r="H733">
        <v>1.1599999999999999</v>
      </c>
      <c r="M733">
        <v>260</v>
      </c>
      <c r="N733">
        <v>480</v>
      </c>
      <c r="O733">
        <v>880</v>
      </c>
      <c r="P733">
        <v>1000</v>
      </c>
      <c r="Q733">
        <v>590</v>
      </c>
      <c r="R733">
        <v>110</v>
      </c>
      <c r="S733">
        <v>70</v>
      </c>
      <c r="T733">
        <v>70</v>
      </c>
      <c r="U733">
        <v>90</v>
      </c>
      <c r="V733">
        <v>260</v>
      </c>
      <c r="W733">
        <v>260</v>
      </c>
      <c r="X733">
        <v>210</v>
      </c>
      <c r="Y733">
        <v>260</v>
      </c>
      <c r="Z733">
        <v>590</v>
      </c>
      <c r="AA733">
        <v>1000</v>
      </c>
      <c r="AB733">
        <v>1300</v>
      </c>
      <c r="AC733">
        <v>480</v>
      </c>
      <c r="AD733">
        <v>170</v>
      </c>
      <c r="AE733">
        <v>90</v>
      </c>
      <c r="AF733">
        <v>170</v>
      </c>
      <c r="AG733">
        <v>140</v>
      </c>
      <c r="AH733">
        <v>320</v>
      </c>
      <c r="AI733">
        <v>320</v>
      </c>
      <c r="AJ733">
        <v>480</v>
      </c>
      <c r="AK733">
        <v>590</v>
      </c>
      <c r="AL733">
        <v>880</v>
      </c>
      <c r="AM733">
        <v>1900</v>
      </c>
      <c r="AN733">
        <v>1600</v>
      </c>
      <c r="AO733">
        <v>880</v>
      </c>
      <c r="AP733">
        <v>260</v>
      </c>
      <c r="AQ733">
        <v>140</v>
      </c>
      <c r="AR733">
        <v>140</v>
      </c>
      <c r="AS733">
        <v>140</v>
      </c>
      <c r="AT733">
        <v>390</v>
      </c>
      <c r="AU733">
        <v>390</v>
      </c>
      <c r="AV733">
        <v>480</v>
      </c>
      <c r="AW733">
        <v>720</v>
      </c>
      <c r="AX733">
        <v>1600</v>
      </c>
      <c r="AY733">
        <v>2400</v>
      </c>
      <c r="AZ733">
        <v>2900</v>
      </c>
      <c r="BA733">
        <v>1600</v>
      </c>
      <c r="BB733">
        <v>320</v>
      </c>
      <c r="BC733">
        <v>210</v>
      </c>
      <c r="BD733">
        <v>210</v>
      </c>
      <c r="BE733">
        <v>260</v>
      </c>
      <c r="BF733">
        <v>590</v>
      </c>
      <c r="BG733">
        <v>590</v>
      </c>
      <c r="BH733">
        <v>720</v>
      </c>
      <c r="BI733" s="9">
        <f>AVERAGE(keyword_stats[[#This Row],[Searches: Apr 2015]:[Searches: Mar 2016]])</f>
        <v>356.66666666666669</v>
      </c>
      <c r="BJ733" s="9">
        <f>AVERAGE(keyword_stats[[#This Row],[Searches: Apr 2016]:[Searches: Mar 2017]])</f>
        <v>443.33333333333331</v>
      </c>
      <c r="BK733" s="9">
        <f>AVERAGE(keyword_stats[[#This Row],[Searches: Apr 2017]:[Searches: Mar 2018]])</f>
        <v>649.16666666666663</v>
      </c>
      <c r="BL733" s="9">
        <f>AVERAGE(keyword_stats[[#This Row],[Searches: Apr 2018]:[Searches: Mar 2019]])</f>
        <v>1010</v>
      </c>
      <c r="BM733" s="9">
        <f>SUM(keyword_stats[[#This Row],[Searches: Apr 2018]:[Searches: Mar 2019]])</f>
        <v>12120</v>
      </c>
      <c r="BN733" s="9">
        <f>keyword_stats[[#This Row],[R1]]-keyword_stats[[#This Row],[R4]]</f>
        <v>653.33333333333326</v>
      </c>
      <c r="BO733" s="9" t="str">
        <f>INDEX('keyword-forecasts'!G:K,MATCH(keyword_stats[[#This Row],[Keyword]],'keyword-forecasts'!K:K,0),1)</f>
        <v>Spodenki Kąpielowe</v>
      </c>
    </row>
    <row r="734" spans="1:67" x14ac:dyDescent="0.25">
      <c r="A734" t="s">
        <v>844</v>
      </c>
      <c r="B734" t="s">
        <v>15</v>
      </c>
      <c r="D734" s="8">
        <v>10</v>
      </c>
      <c r="E734" t="s">
        <v>17</v>
      </c>
      <c r="F734">
        <v>90</v>
      </c>
      <c r="G734">
        <v>0.31</v>
      </c>
      <c r="H734">
        <v>0.92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10</v>
      </c>
      <c r="AC734">
        <v>10</v>
      </c>
      <c r="AD734">
        <v>10</v>
      </c>
      <c r="AE734">
        <v>0</v>
      </c>
      <c r="AF734">
        <v>10</v>
      </c>
      <c r="AG734">
        <v>10</v>
      </c>
      <c r="AH734">
        <v>10</v>
      </c>
      <c r="AI734">
        <v>10</v>
      </c>
      <c r="AJ734">
        <v>10</v>
      </c>
      <c r="AK734">
        <v>10</v>
      </c>
      <c r="AL734">
        <v>10</v>
      </c>
      <c r="AM734">
        <v>30</v>
      </c>
      <c r="AN734">
        <v>30</v>
      </c>
      <c r="AO734">
        <v>10</v>
      </c>
      <c r="AP734">
        <v>0</v>
      </c>
      <c r="AQ734">
        <v>10</v>
      </c>
      <c r="AR734">
        <v>0</v>
      </c>
      <c r="AS734">
        <v>10</v>
      </c>
      <c r="AT734">
        <v>10</v>
      </c>
      <c r="AU734">
        <v>10</v>
      </c>
      <c r="AV734">
        <v>10</v>
      </c>
      <c r="AW734">
        <v>10</v>
      </c>
      <c r="AX734">
        <v>10</v>
      </c>
      <c r="AY734">
        <v>20</v>
      </c>
      <c r="AZ734">
        <v>20</v>
      </c>
      <c r="BA734">
        <v>10</v>
      </c>
      <c r="BB734">
        <v>10</v>
      </c>
      <c r="BC734">
        <v>10</v>
      </c>
      <c r="BD734">
        <v>10</v>
      </c>
      <c r="BE734">
        <v>10</v>
      </c>
      <c r="BF734">
        <v>10</v>
      </c>
      <c r="BG734">
        <v>10</v>
      </c>
      <c r="BH734">
        <v>10</v>
      </c>
      <c r="BI734" s="9">
        <f>AVERAGE(keyword_stats[[#This Row],[Searches: Apr 2015]:[Searches: Mar 2016]])</f>
        <v>0</v>
      </c>
      <c r="BJ734" s="9">
        <f>AVERAGE(keyword_stats[[#This Row],[Searches: Apr 2016]:[Searches: Mar 2017]])</f>
        <v>6.666666666666667</v>
      </c>
      <c r="BK734" s="9">
        <f>AVERAGE(keyword_stats[[#This Row],[Searches: Apr 2017]:[Searches: Mar 2018]])</f>
        <v>11.666666666666666</v>
      </c>
      <c r="BL734" s="9">
        <f>AVERAGE(keyword_stats[[#This Row],[Searches: Apr 2018]:[Searches: Mar 2019]])</f>
        <v>11.666666666666666</v>
      </c>
      <c r="BM734" s="9">
        <f>SUM(keyword_stats[[#This Row],[Searches: Apr 2018]:[Searches: Mar 2019]])</f>
        <v>140</v>
      </c>
      <c r="BN734" s="9">
        <f>keyword_stats[[#This Row],[R1]]-keyword_stats[[#This Row],[R4]]</f>
        <v>11.666666666666666</v>
      </c>
      <c r="BO734" s="9" t="str">
        <f>INDEX('keyword-forecasts'!G:K,MATCH(keyword_stats[[#This Row],[Keyword]],'keyword-forecasts'!K:K,0),1)</f>
        <v>Stroje Kąpielowe</v>
      </c>
    </row>
    <row r="735" spans="1:67" x14ac:dyDescent="0.25">
      <c r="A735" t="s">
        <v>845</v>
      </c>
      <c r="B735" t="s">
        <v>15</v>
      </c>
      <c r="D735" s="8">
        <v>30</v>
      </c>
      <c r="E735" t="s">
        <v>17</v>
      </c>
      <c r="F735">
        <v>100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10</v>
      </c>
      <c r="V735">
        <v>0</v>
      </c>
      <c r="W735">
        <v>10</v>
      </c>
      <c r="X735">
        <v>10</v>
      </c>
      <c r="Y735">
        <v>10</v>
      </c>
      <c r="Z735">
        <v>10</v>
      </c>
      <c r="AA735">
        <v>10</v>
      </c>
      <c r="AB735">
        <v>10</v>
      </c>
      <c r="AC735">
        <v>10</v>
      </c>
      <c r="AD735">
        <v>10</v>
      </c>
      <c r="AE735">
        <v>10</v>
      </c>
      <c r="AF735">
        <v>20</v>
      </c>
      <c r="AG735">
        <v>20</v>
      </c>
      <c r="AH735">
        <v>10</v>
      </c>
      <c r="AI735">
        <v>20</v>
      </c>
      <c r="AJ735">
        <v>10</v>
      </c>
      <c r="AK735">
        <v>20</v>
      </c>
      <c r="AL735">
        <v>10</v>
      </c>
      <c r="AM735">
        <v>10</v>
      </c>
      <c r="AN735">
        <v>20</v>
      </c>
      <c r="AO735">
        <v>20</v>
      </c>
      <c r="AP735">
        <v>20</v>
      </c>
      <c r="AQ735">
        <v>20</v>
      </c>
      <c r="AR735">
        <v>20</v>
      </c>
      <c r="AS735">
        <v>10</v>
      </c>
      <c r="AT735">
        <v>20</v>
      </c>
      <c r="AU735">
        <v>20</v>
      </c>
      <c r="AV735">
        <v>20</v>
      </c>
      <c r="AW735">
        <v>20</v>
      </c>
      <c r="AX735">
        <v>20</v>
      </c>
      <c r="AY735">
        <v>10</v>
      </c>
      <c r="AZ735">
        <v>10</v>
      </c>
      <c r="BA735">
        <v>30</v>
      </c>
      <c r="BB735">
        <v>30</v>
      </c>
      <c r="BC735">
        <v>40</v>
      </c>
      <c r="BD735">
        <v>50</v>
      </c>
      <c r="BE735">
        <v>40</v>
      </c>
      <c r="BF735">
        <v>20</v>
      </c>
      <c r="BG735">
        <v>40</v>
      </c>
      <c r="BH735">
        <v>30</v>
      </c>
      <c r="BI735" s="9">
        <f>AVERAGE(keyword_stats[[#This Row],[Searches: Apr 2015]:[Searches: Mar 2016]])</f>
        <v>2.5</v>
      </c>
      <c r="BJ735" s="9">
        <f>AVERAGE(keyword_stats[[#This Row],[Searches: Apr 2016]:[Searches: Mar 2017]])</f>
        <v>12.5</v>
      </c>
      <c r="BK735" s="9">
        <f>AVERAGE(keyword_stats[[#This Row],[Searches: Apr 2017]:[Searches: Mar 2018]])</f>
        <v>17.5</v>
      </c>
      <c r="BL735" s="9">
        <f>AVERAGE(keyword_stats[[#This Row],[Searches: Apr 2018]:[Searches: Mar 2019]])</f>
        <v>28.333333333333332</v>
      </c>
      <c r="BM735" s="9">
        <f>SUM(keyword_stats[[#This Row],[Searches: Apr 2018]:[Searches: Mar 2019]])</f>
        <v>340</v>
      </c>
      <c r="BN735" s="9">
        <f>keyword_stats[[#This Row],[R1]]-keyword_stats[[#This Row],[R4]]</f>
        <v>25.833333333333332</v>
      </c>
      <c r="BO735" s="9" t="str">
        <f>INDEX('keyword-forecasts'!G:K,MATCH(keyword_stats[[#This Row],[Keyword]],'keyword-forecasts'!K:K,0),1)</f>
        <v>Hm</v>
      </c>
    </row>
    <row r="736" spans="1:67" x14ac:dyDescent="0.25">
      <c r="A736" t="s">
        <v>846</v>
      </c>
      <c r="B736" t="s">
        <v>15</v>
      </c>
      <c r="D736" s="8">
        <v>10</v>
      </c>
      <c r="E736" t="s">
        <v>17</v>
      </c>
      <c r="F736">
        <v>100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10</v>
      </c>
      <c r="AB736">
        <v>10</v>
      </c>
      <c r="AC736">
        <v>0</v>
      </c>
      <c r="AD736">
        <v>10</v>
      </c>
      <c r="AE736">
        <v>10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10</v>
      </c>
      <c r="AO736">
        <v>10</v>
      </c>
      <c r="AP736">
        <v>0</v>
      </c>
      <c r="AQ736">
        <v>0</v>
      </c>
      <c r="AR736">
        <v>10</v>
      </c>
      <c r="AS736">
        <v>0</v>
      </c>
      <c r="AT736">
        <v>0</v>
      </c>
      <c r="AU736">
        <v>0</v>
      </c>
      <c r="AV736">
        <v>10</v>
      </c>
      <c r="AW736">
        <v>0</v>
      </c>
      <c r="AX736">
        <v>10</v>
      </c>
      <c r="AY736">
        <v>10</v>
      </c>
      <c r="AZ736">
        <v>10</v>
      </c>
      <c r="BA736">
        <v>10</v>
      </c>
      <c r="BB736">
        <v>10</v>
      </c>
      <c r="BC736">
        <v>10</v>
      </c>
      <c r="BD736">
        <v>0</v>
      </c>
      <c r="BE736">
        <v>0</v>
      </c>
      <c r="BF736">
        <v>10</v>
      </c>
      <c r="BG736">
        <v>0</v>
      </c>
      <c r="BH736">
        <v>10</v>
      </c>
      <c r="BI736" s="9">
        <f>AVERAGE(keyword_stats[[#This Row],[Searches: Apr 2015]:[Searches: Mar 2016]])</f>
        <v>0</v>
      </c>
      <c r="BJ736" s="9">
        <f>AVERAGE(keyword_stats[[#This Row],[Searches: Apr 2016]:[Searches: Mar 2017]])</f>
        <v>3.3333333333333335</v>
      </c>
      <c r="BK736" s="9">
        <f>AVERAGE(keyword_stats[[#This Row],[Searches: Apr 2017]:[Searches: Mar 2018]])</f>
        <v>3.3333333333333335</v>
      </c>
      <c r="BL736" s="9">
        <f>AVERAGE(keyword_stats[[#This Row],[Searches: Apr 2018]:[Searches: Mar 2019]])</f>
        <v>6.666666666666667</v>
      </c>
      <c r="BM736" s="9">
        <f>SUM(keyword_stats[[#This Row],[Searches: Apr 2018]:[Searches: Mar 2019]])</f>
        <v>80</v>
      </c>
      <c r="BN736" s="9">
        <f>keyword_stats[[#This Row],[R1]]-keyword_stats[[#This Row],[R4]]</f>
        <v>6.666666666666667</v>
      </c>
      <c r="BO736" s="9" t="str">
        <f>INDEX('keyword-forecasts'!G:K,MATCH(keyword_stats[[#This Row],[Keyword]],'keyword-forecasts'!K:K,0),1)</f>
        <v>Kąpielowa</v>
      </c>
    </row>
    <row r="737" spans="1:67" x14ac:dyDescent="0.25">
      <c r="A737" t="s">
        <v>847</v>
      </c>
      <c r="B737" t="s">
        <v>15</v>
      </c>
      <c r="D737" s="8">
        <v>50</v>
      </c>
      <c r="E737" t="s">
        <v>17</v>
      </c>
      <c r="F737">
        <v>100</v>
      </c>
      <c r="G737">
        <v>0.5</v>
      </c>
      <c r="H737">
        <v>2.23</v>
      </c>
      <c r="M737">
        <v>30</v>
      </c>
      <c r="N737">
        <v>40</v>
      </c>
      <c r="O737">
        <v>30</v>
      </c>
      <c r="P737">
        <v>40</v>
      </c>
      <c r="Q737">
        <v>40</v>
      </c>
      <c r="R737">
        <v>30</v>
      </c>
      <c r="S737">
        <v>20</v>
      </c>
      <c r="T737">
        <v>20</v>
      </c>
      <c r="U737">
        <v>20</v>
      </c>
      <c r="V737">
        <v>40</v>
      </c>
      <c r="W737">
        <v>40</v>
      </c>
      <c r="X737">
        <v>30</v>
      </c>
      <c r="Y737">
        <v>30</v>
      </c>
      <c r="Z737">
        <v>30</v>
      </c>
      <c r="AA737">
        <v>50</v>
      </c>
      <c r="AB737">
        <v>50</v>
      </c>
      <c r="AC737">
        <v>40</v>
      </c>
      <c r="AD737">
        <v>40</v>
      </c>
      <c r="AE737">
        <v>40</v>
      </c>
      <c r="AF737">
        <v>30</v>
      </c>
      <c r="AG737">
        <v>20</v>
      </c>
      <c r="AH737">
        <v>30</v>
      </c>
      <c r="AI737">
        <v>30</v>
      </c>
      <c r="AJ737">
        <v>30</v>
      </c>
      <c r="AK737">
        <v>30</v>
      </c>
      <c r="AL737">
        <v>40</v>
      </c>
      <c r="AM737">
        <v>50</v>
      </c>
      <c r="AN737">
        <v>70</v>
      </c>
      <c r="AO737">
        <v>40</v>
      </c>
      <c r="AP737">
        <v>20</v>
      </c>
      <c r="AQ737">
        <v>20</v>
      </c>
      <c r="AR737">
        <v>20</v>
      </c>
      <c r="AS737">
        <v>20</v>
      </c>
      <c r="AT737">
        <v>40</v>
      </c>
      <c r="AU737">
        <v>40</v>
      </c>
      <c r="AV737">
        <v>50</v>
      </c>
      <c r="AW737">
        <v>30</v>
      </c>
      <c r="AX737">
        <v>50</v>
      </c>
      <c r="AY737">
        <v>70</v>
      </c>
      <c r="AZ737">
        <v>70</v>
      </c>
      <c r="BA737">
        <v>70</v>
      </c>
      <c r="BB737">
        <v>30</v>
      </c>
      <c r="BC737">
        <v>20</v>
      </c>
      <c r="BD737">
        <v>20</v>
      </c>
      <c r="BE737">
        <v>20</v>
      </c>
      <c r="BF737">
        <v>40</v>
      </c>
      <c r="BG737">
        <v>50</v>
      </c>
      <c r="BH737">
        <v>110</v>
      </c>
      <c r="BI737" s="9">
        <f>AVERAGE(keyword_stats[[#This Row],[Searches: Apr 2015]:[Searches: Mar 2016]])</f>
        <v>31.666666666666668</v>
      </c>
      <c r="BJ737" s="9">
        <f>AVERAGE(keyword_stats[[#This Row],[Searches: Apr 2016]:[Searches: Mar 2017]])</f>
        <v>35</v>
      </c>
      <c r="BK737" s="9">
        <f>AVERAGE(keyword_stats[[#This Row],[Searches: Apr 2017]:[Searches: Mar 2018]])</f>
        <v>36.666666666666664</v>
      </c>
      <c r="BL737" s="9">
        <f>AVERAGE(keyword_stats[[#This Row],[Searches: Apr 2018]:[Searches: Mar 2019]])</f>
        <v>48.333333333333336</v>
      </c>
      <c r="BM737" s="9">
        <f>SUM(keyword_stats[[#This Row],[Searches: Apr 2018]:[Searches: Mar 2019]])</f>
        <v>580</v>
      </c>
      <c r="BN737" s="9">
        <f>keyword_stats[[#This Row],[R1]]-keyword_stats[[#This Row],[R4]]</f>
        <v>16.666666666666668</v>
      </c>
      <c r="BO737" s="9" t="str">
        <f>INDEX('keyword-forecasts'!G:K,MATCH(keyword_stats[[#This Row],[Keyword]],'keyword-forecasts'!K:K,0),1)</f>
        <v>Kąpielowe Sportowe</v>
      </c>
    </row>
    <row r="738" spans="1:67" x14ac:dyDescent="0.25">
      <c r="A738" t="s">
        <v>848</v>
      </c>
      <c r="B738" t="s">
        <v>15</v>
      </c>
      <c r="D738" s="8">
        <v>20</v>
      </c>
      <c r="E738" t="s">
        <v>17</v>
      </c>
      <c r="F738">
        <v>100</v>
      </c>
      <c r="G738">
        <v>0.65</v>
      </c>
      <c r="H738">
        <v>1.34</v>
      </c>
      <c r="M738">
        <v>10</v>
      </c>
      <c r="N738">
        <v>30</v>
      </c>
      <c r="O738">
        <v>30</v>
      </c>
      <c r="P738">
        <v>20</v>
      </c>
      <c r="Q738">
        <v>20</v>
      </c>
      <c r="R738">
        <v>10</v>
      </c>
      <c r="S738">
        <v>10</v>
      </c>
      <c r="T738">
        <v>10</v>
      </c>
      <c r="U738">
        <v>10</v>
      </c>
      <c r="V738">
        <v>10</v>
      </c>
      <c r="W738">
        <v>10</v>
      </c>
      <c r="X738">
        <v>10</v>
      </c>
      <c r="Y738">
        <v>20</v>
      </c>
      <c r="Z738">
        <v>10</v>
      </c>
      <c r="AA738">
        <v>30</v>
      </c>
      <c r="AB738">
        <v>30</v>
      </c>
      <c r="AC738">
        <v>10</v>
      </c>
      <c r="AD738">
        <v>10</v>
      </c>
      <c r="AE738">
        <v>10</v>
      </c>
      <c r="AF738">
        <v>10</v>
      </c>
      <c r="AG738">
        <v>10</v>
      </c>
      <c r="AH738">
        <v>20</v>
      </c>
      <c r="AI738">
        <v>20</v>
      </c>
      <c r="AJ738">
        <v>10</v>
      </c>
      <c r="AK738">
        <v>20</v>
      </c>
      <c r="AL738">
        <v>30</v>
      </c>
      <c r="AM738">
        <v>50</v>
      </c>
      <c r="AN738">
        <v>40</v>
      </c>
      <c r="AO738">
        <v>10</v>
      </c>
      <c r="AP738">
        <v>30</v>
      </c>
      <c r="AQ738">
        <v>10</v>
      </c>
      <c r="AR738">
        <v>10</v>
      </c>
      <c r="AS738">
        <v>10</v>
      </c>
      <c r="AT738">
        <v>20</v>
      </c>
      <c r="AU738">
        <v>10</v>
      </c>
      <c r="AV738">
        <v>10</v>
      </c>
      <c r="AW738">
        <v>20</v>
      </c>
      <c r="AX738">
        <v>30</v>
      </c>
      <c r="AY738">
        <v>40</v>
      </c>
      <c r="AZ738">
        <v>50</v>
      </c>
      <c r="BA738">
        <v>20</v>
      </c>
      <c r="BB738">
        <v>10</v>
      </c>
      <c r="BC738">
        <v>10</v>
      </c>
      <c r="BD738">
        <v>10</v>
      </c>
      <c r="BE738">
        <v>10</v>
      </c>
      <c r="BF738">
        <v>20</v>
      </c>
      <c r="BG738">
        <v>10</v>
      </c>
      <c r="BH738">
        <v>10</v>
      </c>
      <c r="BI738" s="9">
        <f>AVERAGE(keyword_stats[[#This Row],[Searches: Apr 2015]:[Searches: Mar 2016]])</f>
        <v>15</v>
      </c>
      <c r="BJ738" s="9">
        <f>AVERAGE(keyword_stats[[#This Row],[Searches: Apr 2016]:[Searches: Mar 2017]])</f>
        <v>15.833333333333334</v>
      </c>
      <c r="BK738" s="9">
        <f>AVERAGE(keyword_stats[[#This Row],[Searches: Apr 2017]:[Searches: Mar 2018]])</f>
        <v>20.833333333333332</v>
      </c>
      <c r="BL738" s="9">
        <f>AVERAGE(keyword_stats[[#This Row],[Searches: Apr 2018]:[Searches: Mar 2019]])</f>
        <v>20</v>
      </c>
      <c r="BM738" s="9">
        <f>SUM(keyword_stats[[#This Row],[Searches: Apr 2018]:[Searches: Mar 2019]])</f>
        <v>240</v>
      </c>
      <c r="BN738" s="9">
        <f>keyword_stats[[#This Row],[R1]]-keyword_stats[[#This Row],[R4]]</f>
        <v>5</v>
      </c>
      <c r="BO738" s="9" t="str">
        <f>INDEX('keyword-forecasts'!G:K,MATCH(keyword_stats[[#This Row],[Keyword]],'keyword-forecasts'!K:K,0),1)</f>
        <v>Kąpielowe Sportowe Dwuczesciowe</v>
      </c>
    </row>
    <row r="739" spans="1:67" x14ac:dyDescent="0.25">
      <c r="A739" t="s">
        <v>849</v>
      </c>
      <c r="B739" t="s">
        <v>15</v>
      </c>
      <c r="D739" s="8">
        <v>10</v>
      </c>
      <c r="E739" t="s">
        <v>17</v>
      </c>
      <c r="F739">
        <v>100</v>
      </c>
      <c r="G739">
        <v>0.57999999999999996</v>
      </c>
      <c r="H739">
        <v>2.82</v>
      </c>
      <c r="M739">
        <v>20</v>
      </c>
      <c r="N739">
        <v>20</v>
      </c>
      <c r="O739">
        <v>20</v>
      </c>
      <c r="P739">
        <v>10</v>
      </c>
      <c r="Q739">
        <v>10</v>
      </c>
      <c r="R739">
        <v>10</v>
      </c>
      <c r="S739">
        <v>10</v>
      </c>
      <c r="T739">
        <v>10</v>
      </c>
      <c r="U739">
        <v>10</v>
      </c>
      <c r="V739">
        <v>20</v>
      </c>
      <c r="W739">
        <v>20</v>
      </c>
      <c r="X739">
        <v>10</v>
      </c>
      <c r="Y739">
        <v>10</v>
      </c>
      <c r="Z739">
        <v>10</v>
      </c>
      <c r="AA739">
        <v>40</v>
      </c>
      <c r="AB739">
        <v>20</v>
      </c>
      <c r="AC739">
        <v>10</v>
      </c>
      <c r="AD739">
        <v>10</v>
      </c>
      <c r="AE739">
        <v>20</v>
      </c>
      <c r="AF739">
        <v>10</v>
      </c>
      <c r="AG739">
        <v>10</v>
      </c>
      <c r="AH739">
        <v>30</v>
      </c>
      <c r="AI739">
        <v>20</v>
      </c>
      <c r="AJ739">
        <v>20</v>
      </c>
      <c r="AK739">
        <v>10</v>
      </c>
      <c r="AL739">
        <v>20</v>
      </c>
      <c r="AM739">
        <v>10</v>
      </c>
      <c r="AN739">
        <v>10</v>
      </c>
      <c r="AO739">
        <v>10</v>
      </c>
      <c r="AP739">
        <v>10</v>
      </c>
      <c r="AQ739">
        <v>10</v>
      </c>
      <c r="AR739">
        <v>10</v>
      </c>
      <c r="AS739">
        <v>10</v>
      </c>
      <c r="AT739">
        <v>10</v>
      </c>
      <c r="AU739">
        <v>20</v>
      </c>
      <c r="AV739">
        <v>20</v>
      </c>
      <c r="AW739">
        <v>10</v>
      </c>
      <c r="AX739">
        <v>10</v>
      </c>
      <c r="AY739">
        <v>10</v>
      </c>
      <c r="AZ739">
        <v>10</v>
      </c>
      <c r="BA739">
        <v>10</v>
      </c>
      <c r="BB739">
        <v>10</v>
      </c>
      <c r="BC739">
        <v>10</v>
      </c>
      <c r="BD739">
        <v>10</v>
      </c>
      <c r="BE739">
        <v>10</v>
      </c>
      <c r="BF739">
        <v>10</v>
      </c>
      <c r="BG739">
        <v>20</v>
      </c>
      <c r="BH739">
        <v>10</v>
      </c>
      <c r="BI739" s="9">
        <f>AVERAGE(keyword_stats[[#This Row],[Searches: Apr 2015]:[Searches: Mar 2016]])</f>
        <v>14.166666666666666</v>
      </c>
      <c r="BJ739" s="9">
        <f>AVERAGE(keyword_stats[[#This Row],[Searches: Apr 2016]:[Searches: Mar 2017]])</f>
        <v>17.5</v>
      </c>
      <c r="BK739" s="9">
        <f>AVERAGE(keyword_stats[[#This Row],[Searches: Apr 2017]:[Searches: Mar 2018]])</f>
        <v>12.5</v>
      </c>
      <c r="BL739" s="9">
        <f>AVERAGE(keyword_stats[[#This Row],[Searches: Apr 2018]:[Searches: Mar 2019]])</f>
        <v>10.833333333333334</v>
      </c>
      <c r="BM739" s="9">
        <f>SUM(keyword_stats[[#This Row],[Searches: Apr 2018]:[Searches: Mar 2019]])</f>
        <v>130</v>
      </c>
      <c r="BN739" s="9">
        <f>keyword_stats[[#This Row],[R1]]-keyword_stats[[#This Row],[R4]]</f>
        <v>-3.3333333333333321</v>
      </c>
      <c r="BO739" s="9" t="str">
        <f>INDEX('keyword-forecasts'!G:K,MATCH(keyword_stats[[#This Row],[Keyword]],'keyword-forecasts'!K:K,0),1)</f>
        <v>Kąpielowe Sportowe Jednoczesciowe</v>
      </c>
    </row>
    <row r="740" spans="1:67" x14ac:dyDescent="0.25">
      <c r="A740" t="s">
        <v>850</v>
      </c>
      <c r="B740" t="s">
        <v>15</v>
      </c>
      <c r="D740" s="8">
        <v>320</v>
      </c>
      <c r="E740" t="s">
        <v>17</v>
      </c>
      <c r="F740">
        <v>100</v>
      </c>
      <c r="G740">
        <v>0.42</v>
      </c>
      <c r="H740">
        <v>1.1599999999999999</v>
      </c>
      <c r="M740">
        <v>260</v>
      </c>
      <c r="N740">
        <v>170</v>
      </c>
      <c r="O740">
        <v>320</v>
      </c>
      <c r="P740">
        <v>320</v>
      </c>
      <c r="Q740">
        <v>210</v>
      </c>
      <c r="R740">
        <v>210</v>
      </c>
      <c r="S740">
        <v>170</v>
      </c>
      <c r="T740">
        <v>140</v>
      </c>
      <c r="U740">
        <v>90</v>
      </c>
      <c r="V740">
        <v>210</v>
      </c>
      <c r="W740">
        <v>260</v>
      </c>
      <c r="X740">
        <v>210</v>
      </c>
      <c r="Y740">
        <v>170</v>
      </c>
      <c r="Z740">
        <v>260</v>
      </c>
      <c r="AA740">
        <v>480</v>
      </c>
      <c r="AB740">
        <v>390</v>
      </c>
      <c r="AC740">
        <v>260</v>
      </c>
      <c r="AD740">
        <v>210</v>
      </c>
      <c r="AE740">
        <v>170</v>
      </c>
      <c r="AF740">
        <v>140</v>
      </c>
      <c r="AG740">
        <v>140</v>
      </c>
      <c r="AH740">
        <v>260</v>
      </c>
      <c r="AI740">
        <v>320</v>
      </c>
      <c r="AJ740">
        <v>390</v>
      </c>
      <c r="AK740">
        <v>260</v>
      </c>
      <c r="AL740">
        <v>390</v>
      </c>
      <c r="AM740">
        <v>480</v>
      </c>
      <c r="AN740">
        <v>320</v>
      </c>
      <c r="AO740">
        <v>260</v>
      </c>
      <c r="AP740">
        <v>170</v>
      </c>
      <c r="AQ740">
        <v>170</v>
      </c>
      <c r="AR740">
        <v>170</v>
      </c>
      <c r="AS740">
        <v>140</v>
      </c>
      <c r="AT740">
        <v>260</v>
      </c>
      <c r="AU740">
        <v>260</v>
      </c>
      <c r="AV740">
        <v>260</v>
      </c>
      <c r="AW740">
        <v>170</v>
      </c>
      <c r="AX740">
        <v>390</v>
      </c>
      <c r="AY740">
        <v>590</v>
      </c>
      <c r="AZ740">
        <v>480</v>
      </c>
      <c r="BA740">
        <v>390</v>
      </c>
      <c r="BB740">
        <v>210</v>
      </c>
      <c r="BC740">
        <v>170</v>
      </c>
      <c r="BD740">
        <v>210</v>
      </c>
      <c r="BE740">
        <v>140</v>
      </c>
      <c r="BF740">
        <v>320</v>
      </c>
      <c r="BG740">
        <v>320</v>
      </c>
      <c r="BH740">
        <v>260</v>
      </c>
      <c r="BI740" s="9">
        <f>AVERAGE(keyword_stats[[#This Row],[Searches: Apr 2015]:[Searches: Mar 2016]])</f>
        <v>214.16666666666666</v>
      </c>
      <c r="BJ740" s="9">
        <f>AVERAGE(keyword_stats[[#This Row],[Searches: Apr 2016]:[Searches: Mar 2017]])</f>
        <v>265.83333333333331</v>
      </c>
      <c r="BK740" s="9">
        <f>AVERAGE(keyword_stats[[#This Row],[Searches: Apr 2017]:[Searches: Mar 2018]])</f>
        <v>261.66666666666669</v>
      </c>
      <c r="BL740" s="9">
        <f>AVERAGE(keyword_stats[[#This Row],[Searches: Apr 2018]:[Searches: Mar 2019]])</f>
        <v>304.16666666666669</v>
      </c>
      <c r="BM740" s="9">
        <f>SUM(keyword_stats[[#This Row],[Searches: Apr 2018]:[Searches: Mar 2019]])</f>
        <v>3650</v>
      </c>
      <c r="BN740" s="9">
        <f>keyword_stats[[#This Row],[R1]]-keyword_stats[[#This Row],[R4]]</f>
        <v>90.000000000000028</v>
      </c>
      <c r="BO740" s="9" t="str">
        <f>INDEX('keyword-forecasts'!G:K,MATCH(keyword_stats[[#This Row],[Keyword]],'keyword-forecasts'!K:K,0),1)</f>
        <v>Kąpielowe Sportowe</v>
      </c>
    </row>
    <row r="741" spans="1:67" x14ac:dyDescent="0.25">
      <c r="A741" t="s">
        <v>851</v>
      </c>
      <c r="B741" t="s">
        <v>15</v>
      </c>
      <c r="D741" s="8">
        <v>20</v>
      </c>
      <c r="E741" t="s">
        <v>17</v>
      </c>
      <c r="F741">
        <v>100</v>
      </c>
      <c r="G741">
        <v>0.32</v>
      </c>
      <c r="H741">
        <v>0.87</v>
      </c>
      <c r="M741">
        <v>10</v>
      </c>
      <c r="N741">
        <v>10</v>
      </c>
      <c r="O741">
        <v>20</v>
      </c>
      <c r="P741">
        <v>10</v>
      </c>
      <c r="Q741">
        <v>10</v>
      </c>
      <c r="R741">
        <v>20</v>
      </c>
      <c r="S741">
        <v>20</v>
      </c>
      <c r="T741">
        <v>50</v>
      </c>
      <c r="U741">
        <v>30</v>
      </c>
      <c r="V741">
        <v>50</v>
      </c>
      <c r="W741">
        <v>40</v>
      </c>
      <c r="X741">
        <v>50</v>
      </c>
      <c r="Y741">
        <v>50</v>
      </c>
      <c r="Z741">
        <v>10</v>
      </c>
      <c r="AA741">
        <v>10</v>
      </c>
      <c r="AB741">
        <v>20</v>
      </c>
      <c r="AC741">
        <v>10</v>
      </c>
      <c r="AD741">
        <v>30</v>
      </c>
      <c r="AE741">
        <v>10</v>
      </c>
      <c r="AF741">
        <v>20</v>
      </c>
      <c r="AG741">
        <v>30</v>
      </c>
      <c r="AH741">
        <v>90</v>
      </c>
      <c r="AI741">
        <v>70</v>
      </c>
      <c r="AJ741">
        <v>30</v>
      </c>
      <c r="AK741">
        <v>10</v>
      </c>
      <c r="AL741">
        <v>10</v>
      </c>
      <c r="AM741">
        <v>20</v>
      </c>
      <c r="AN741">
        <v>50</v>
      </c>
      <c r="AO741">
        <v>30</v>
      </c>
      <c r="AP741">
        <v>50</v>
      </c>
      <c r="AQ741">
        <v>40</v>
      </c>
      <c r="AR741">
        <v>20</v>
      </c>
      <c r="AS741">
        <v>10</v>
      </c>
      <c r="AT741">
        <v>70</v>
      </c>
      <c r="AU741">
        <v>20</v>
      </c>
      <c r="AV741">
        <v>10</v>
      </c>
      <c r="AW741">
        <v>40</v>
      </c>
      <c r="AX741">
        <v>20</v>
      </c>
      <c r="AY741">
        <v>10</v>
      </c>
      <c r="AZ741">
        <v>30</v>
      </c>
      <c r="BA741">
        <v>10</v>
      </c>
      <c r="BB741">
        <v>10</v>
      </c>
      <c r="BC741">
        <v>20</v>
      </c>
      <c r="BD741">
        <v>10</v>
      </c>
      <c r="BE741">
        <v>10</v>
      </c>
      <c r="BF741">
        <v>30</v>
      </c>
      <c r="BG741">
        <v>50</v>
      </c>
      <c r="BH741">
        <v>10</v>
      </c>
      <c r="BI741" s="9">
        <f>AVERAGE(keyword_stats[[#This Row],[Searches: Apr 2015]:[Searches: Mar 2016]])</f>
        <v>26.666666666666668</v>
      </c>
      <c r="BJ741" s="9">
        <f>AVERAGE(keyword_stats[[#This Row],[Searches: Apr 2016]:[Searches: Mar 2017]])</f>
        <v>31.666666666666668</v>
      </c>
      <c r="BK741" s="9">
        <f>AVERAGE(keyword_stats[[#This Row],[Searches: Apr 2017]:[Searches: Mar 2018]])</f>
        <v>28.333333333333332</v>
      </c>
      <c r="BL741" s="9">
        <f>AVERAGE(keyword_stats[[#This Row],[Searches: Apr 2018]:[Searches: Mar 2019]])</f>
        <v>20.833333333333332</v>
      </c>
      <c r="BM741" s="9">
        <f>SUM(keyword_stats[[#This Row],[Searches: Apr 2018]:[Searches: Mar 2019]])</f>
        <v>250</v>
      </c>
      <c r="BN741" s="9">
        <f>keyword_stats[[#This Row],[R1]]-keyword_stats[[#This Row],[R4]]</f>
        <v>-5.8333333333333357</v>
      </c>
      <c r="BO741" s="9" t="str">
        <f>INDEX('keyword-forecasts'!G:K,MATCH(keyword_stats[[#This Row],[Keyword]],'keyword-forecasts'!K:K,0),1)</f>
        <v>Kąpielowe Sportowe</v>
      </c>
    </row>
    <row r="742" spans="1:67" x14ac:dyDescent="0.25">
      <c r="A742" t="s">
        <v>852</v>
      </c>
      <c r="B742" t="s">
        <v>15</v>
      </c>
      <c r="D742" s="8">
        <v>70</v>
      </c>
      <c r="E742" t="s">
        <v>17</v>
      </c>
      <c r="F742">
        <v>100</v>
      </c>
      <c r="G742">
        <v>0.28000000000000003</v>
      </c>
      <c r="H742">
        <v>1.17</v>
      </c>
      <c r="M742">
        <v>50</v>
      </c>
      <c r="N742">
        <v>90</v>
      </c>
      <c r="O742">
        <v>140</v>
      </c>
      <c r="P742">
        <v>90</v>
      </c>
      <c r="Q742">
        <v>90</v>
      </c>
      <c r="R742">
        <v>50</v>
      </c>
      <c r="S742">
        <v>70</v>
      </c>
      <c r="T742">
        <v>70</v>
      </c>
      <c r="U742">
        <v>70</v>
      </c>
      <c r="V742">
        <v>110</v>
      </c>
      <c r="W742">
        <v>90</v>
      </c>
      <c r="X742">
        <v>140</v>
      </c>
      <c r="Y742">
        <v>90</v>
      </c>
      <c r="Z742">
        <v>170</v>
      </c>
      <c r="AA742">
        <v>260</v>
      </c>
      <c r="AB742">
        <v>210</v>
      </c>
      <c r="AC742">
        <v>170</v>
      </c>
      <c r="AD742">
        <v>170</v>
      </c>
      <c r="AE742">
        <v>170</v>
      </c>
      <c r="AF742">
        <v>170</v>
      </c>
      <c r="AG742">
        <v>170</v>
      </c>
      <c r="AH742">
        <v>210</v>
      </c>
      <c r="AI742">
        <v>210</v>
      </c>
      <c r="AJ742">
        <v>210</v>
      </c>
      <c r="AK742">
        <v>210</v>
      </c>
      <c r="AL742">
        <v>140</v>
      </c>
      <c r="AM742">
        <v>260</v>
      </c>
      <c r="AN742">
        <v>320</v>
      </c>
      <c r="AO742">
        <v>110</v>
      </c>
      <c r="AP742">
        <v>20</v>
      </c>
      <c r="AQ742">
        <v>20</v>
      </c>
      <c r="AR742">
        <v>20</v>
      </c>
      <c r="AS742">
        <v>20</v>
      </c>
      <c r="AT742">
        <v>70</v>
      </c>
      <c r="AU742">
        <v>90</v>
      </c>
      <c r="AV742">
        <v>90</v>
      </c>
      <c r="AW742">
        <v>70</v>
      </c>
      <c r="AX742">
        <v>90</v>
      </c>
      <c r="AY742">
        <v>110</v>
      </c>
      <c r="AZ742">
        <v>210</v>
      </c>
      <c r="BA742">
        <v>70</v>
      </c>
      <c r="BB742">
        <v>30</v>
      </c>
      <c r="BC742">
        <v>30</v>
      </c>
      <c r="BD742">
        <v>50</v>
      </c>
      <c r="BE742">
        <v>40</v>
      </c>
      <c r="BF742">
        <v>70</v>
      </c>
      <c r="BG742">
        <v>50</v>
      </c>
      <c r="BH742">
        <v>50</v>
      </c>
      <c r="BI742" s="9">
        <f>AVERAGE(keyword_stats[[#This Row],[Searches: Apr 2015]:[Searches: Mar 2016]])</f>
        <v>88.333333333333329</v>
      </c>
      <c r="BJ742" s="9">
        <f>AVERAGE(keyword_stats[[#This Row],[Searches: Apr 2016]:[Searches: Mar 2017]])</f>
        <v>184.16666666666666</v>
      </c>
      <c r="BK742" s="9">
        <f>AVERAGE(keyword_stats[[#This Row],[Searches: Apr 2017]:[Searches: Mar 2018]])</f>
        <v>114.16666666666667</v>
      </c>
      <c r="BL742" s="9">
        <f>AVERAGE(keyword_stats[[#This Row],[Searches: Apr 2018]:[Searches: Mar 2019]])</f>
        <v>72.5</v>
      </c>
      <c r="BM742" s="9">
        <f>SUM(keyword_stats[[#This Row],[Searches: Apr 2018]:[Searches: Mar 2019]])</f>
        <v>870</v>
      </c>
      <c r="BN742" s="9">
        <f>keyword_stats[[#This Row],[R1]]-keyword_stats[[#This Row],[R4]]</f>
        <v>-15.833333333333329</v>
      </c>
      <c r="BO742" s="9" t="str">
        <f>INDEX('keyword-forecasts'!G:K,MATCH(keyword_stats[[#This Row],[Keyword]],'keyword-forecasts'!K:K,0),1)</f>
        <v>Kąpielowe Sportowe Dwuczesciowe</v>
      </c>
    </row>
    <row r="743" spans="1:67" x14ac:dyDescent="0.25">
      <c r="A743" t="s">
        <v>853</v>
      </c>
      <c r="B743" t="s">
        <v>15</v>
      </c>
      <c r="D743" s="8">
        <v>40</v>
      </c>
      <c r="E743" t="s">
        <v>17</v>
      </c>
      <c r="F743">
        <v>100</v>
      </c>
      <c r="G743">
        <v>0.56999999999999995</v>
      </c>
      <c r="H743">
        <v>2.21</v>
      </c>
      <c r="M743">
        <v>20</v>
      </c>
      <c r="N743">
        <v>20</v>
      </c>
      <c r="O743">
        <v>50</v>
      </c>
      <c r="P743">
        <v>70</v>
      </c>
      <c r="Q743">
        <v>20</v>
      </c>
      <c r="R743">
        <v>30</v>
      </c>
      <c r="S743">
        <v>30</v>
      </c>
      <c r="T743">
        <v>50</v>
      </c>
      <c r="U743">
        <v>40</v>
      </c>
      <c r="V743">
        <v>40</v>
      </c>
      <c r="W743">
        <v>50</v>
      </c>
      <c r="X743">
        <v>50</v>
      </c>
      <c r="Y743">
        <v>40</v>
      </c>
      <c r="Z743">
        <v>50</v>
      </c>
      <c r="AA743">
        <v>40</v>
      </c>
      <c r="AB743">
        <v>30</v>
      </c>
      <c r="AC743">
        <v>40</v>
      </c>
      <c r="AD743">
        <v>50</v>
      </c>
      <c r="AE743">
        <v>30</v>
      </c>
      <c r="AF743">
        <v>70</v>
      </c>
      <c r="AG743">
        <v>20</v>
      </c>
      <c r="AH743">
        <v>40</v>
      </c>
      <c r="AI743">
        <v>30</v>
      </c>
      <c r="AJ743">
        <v>70</v>
      </c>
      <c r="AK743">
        <v>40</v>
      </c>
      <c r="AL743">
        <v>40</v>
      </c>
      <c r="AM743">
        <v>30</v>
      </c>
      <c r="AN743">
        <v>70</v>
      </c>
      <c r="AO743">
        <v>40</v>
      </c>
      <c r="AP743">
        <v>20</v>
      </c>
      <c r="AQ743">
        <v>20</v>
      </c>
      <c r="AR743">
        <v>10</v>
      </c>
      <c r="AS743">
        <v>20</v>
      </c>
      <c r="AT743">
        <v>20</v>
      </c>
      <c r="AU743">
        <v>50</v>
      </c>
      <c r="AV743">
        <v>40</v>
      </c>
      <c r="AW743">
        <v>40</v>
      </c>
      <c r="AX743">
        <v>50</v>
      </c>
      <c r="AY743">
        <v>50</v>
      </c>
      <c r="AZ743">
        <v>20</v>
      </c>
      <c r="BA743">
        <v>40</v>
      </c>
      <c r="BB743">
        <v>50</v>
      </c>
      <c r="BC743">
        <v>50</v>
      </c>
      <c r="BD743">
        <v>30</v>
      </c>
      <c r="BE743">
        <v>50</v>
      </c>
      <c r="BF743">
        <v>40</v>
      </c>
      <c r="BG743">
        <v>20</v>
      </c>
      <c r="BH743">
        <v>50</v>
      </c>
      <c r="BI743" s="9">
        <f>AVERAGE(keyword_stats[[#This Row],[Searches: Apr 2015]:[Searches: Mar 2016]])</f>
        <v>39.166666666666664</v>
      </c>
      <c r="BJ743" s="9">
        <f>AVERAGE(keyword_stats[[#This Row],[Searches: Apr 2016]:[Searches: Mar 2017]])</f>
        <v>42.5</v>
      </c>
      <c r="BK743" s="9">
        <f>AVERAGE(keyword_stats[[#This Row],[Searches: Apr 2017]:[Searches: Mar 2018]])</f>
        <v>33.333333333333336</v>
      </c>
      <c r="BL743" s="9">
        <f>AVERAGE(keyword_stats[[#This Row],[Searches: Apr 2018]:[Searches: Mar 2019]])</f>
        <v>40.833333333333336</v>
      </c>
      <c r="BM743" s="9">
        <f>SUM(keyword_stats[[#This Row],[Searches: Apr 2018]:[Searches: Mar 2019]])</f>
        <v>490</v>
      </c>
      <c r="BN743" s="9">
        <f>keyword_stats[[#This Row],[R1]]-keyword_stats[[#This Row],[R4]]</f>
        <v>1.6666666666666714</v>
      </c>
      <c r="BO743" s="9" t="str">
        <f>INDEX('keyword-forecasts'!G:K,MATCH(keyword_stats[[#This Row],[Keyword]],'keyword-forecasts'!K:K,0),1)</f>
        <v>Kąpielowe Sportowe Jednoczesciowe</v>
      </c>
    </row>
    <row r="744" spans="1:67" x14ac:dyDescent="0.25">
      <c r="A744" t="s">
        <v>854</v>
      </c>
      <c r="B744" t="s">
        <v>15</v>
      </c>
      <c r="D744" s="8">
        <v>10</v>
      </c>
      <c r="E744" t="s">
        <v>17</v>
      </c>
      <c r="F744">
        <v>100</v>
      </c>
      <c r="G744">
        <v>0.24</v>
      </c>
      <c r="H744">
        <v>1.34</v>
      </c>
      <c r="M744">
        <v>10</v>
      </c>
      <c r="N744">
        <v>10</v>
      </c>
      <c r="O744">
        <v>10</v>
      </c>
      <c r="P744">
        <v>10</v>
      </c>
      <c r="Q744">
        <v>10</v>
      </c>
      <c r="R744">
        <v>10</v>
      </c>
      <c r="S744">
        <v>10</v>
      </c>
      <c r="T744">
        <v>10</v>
      </c>
      <c r="U744">
        <v>10</v>
      </c>
      <c r="V744">
        <v>20</v>
      </c>
      <c r="W744">
        <v>10</v>
      </c>
      <c r="X744">
        <v>10</v>
      </c>
      <c r="Y744">
        <v>10</v>
      </c>
      <c r="Z744">
        <v>10</v>
      </c>
      <c r="AA744">
        <v>10</v>
      </c>
      <c r="AB744">
        <v>10</v>
      </c>
      <c r="AC744">
        <v>10</v>
      </c>
      <c r="AD744">
        <v>10</v>
      </c>
      <c r="AE744">
        <v>20</v>
      </c>
      <c r="AF744">
        <v>10</v>
      </c>
      <c r="AG744">
        <v>10</v>
      </c>
      <c r="AH744">
        <v>10</v>
      </c>
      <c r="AI744">
        <v>10</v>
      </c>
      <c r="AJ744">
        <v>10</v>
      </c>
      <c r="AK744">
        <v>20</v>
      </c>
      <c r="AL744">
        <v>30</v>
      </c>
      <c r="AM744">
        <v>30</v>
      </c>
      <c r="AN744">
        <v>20</v>
      </c>
      <c r="AO744">
        <v>20</v>
      </c>
      <c r="AP744">
        <v>10</v>
      </c>
      <c r="AQ744">
        <v>10</v>
      </c>
      <c r="AR744">
        <v>10</v>
      </c>
      <c r="AS744">
        <v>10</v>
      </c>
      <c r="AT744">
        <v>10</v>
      </c>
      <c r="AU744">
        <v>10</v>
      </c>
      <c r="AV744">
        <v>10</v>
      </c>
      <c r="AW744">
        <v>10</v>
      </c>
      <c r="AX744">
        <v>10</v>
      </c>
      <c r="AY744">
        <v>20</v>
      </c>
      <c r="AZ744">
        <v>20</v>
      </c>
      <c r="BA744">
        <v>20</v>
      </c>
      <c r="BB744">
        <v>10</v>
      </c>
      <c r="BC744">
        <v>10</v>
      </c>
      <c r="BD744">
        <v>10</v>
      </c>
      <c r="BE744">
        <v>10</v>
      </c>
      <c r="BF744">
        <v>10</v>
      </c>
      <c r="BG744">
        <v>10</v>
      </c>
      <c r="BH744">
        <v>10</v>
      </c>
      <c r="BI744" s="9">
        <f>AVERAGE(keyword_stats[[#This Row],[Searches: Apr 2015]:[Searches: Mar 2016]])</f>
        <v>10.833333333333334</v>
      </c>
      <c r="BJ744" s="9">
        <f>AVERAGE(keyword_stats[[#This Row],[Searches: Apr 2016]:[Searches: Mar 2017]])</f>
        <v>10.833333333333334</v>
      </c>
      <c r="BK744" s="9">
        <f>AVERAGE(keyword_stats[[#This Row],[Searches: Apr 2017]:[Searches: Mar 2018]])</f>
        <v>15.833333333333334</v>
      </c>
      <c r="BL744" s="9">
        <f>AVERAGE(keyword_stats[[#This Row],[Searches: Apr 2018]:[Searches: Mar 2019]])</f>
        <v>12.5</v>
      </c>
      <c r="BM744" s="9">
        <f>SUM(keyword_stats[[#This Row],[Searches: Apr 2018]:[Searches: Mar 2019]])</f>
        <v>150</v>
      </c>
      <c r="BN744" s="9">
        <f>keyword_stats[[#This Row],[R1]]-keyword_stats[[#This Row],[R4]]</f>
        <v>1.6666666666666661</v>
      </c>
      <c r="BO744" s="9" t="str">
        <f>INDEX('keyword-forecasts'!G:K,MATCH(keyword_stats[[#This Row],[Keyword]],'keyword-forecasts'!K:K,0),1)</f>
        <v>Kąpielowy Sportowy Dwuczesciowy</v>
      </c>
    </row>
    <row r="745" spans="1:67" x14ac:dyDescent="0.25">
      <c r="A745" t="s">
        <v>855</v>
      </c>
      <c r="B745" t="s">
        <v>15</v>
      </c>
      <c r="D745" s="8">
        <v>90</v>
      </c>
      <c r="E745" t="s">
        <v>17</v>
      </c>
      <c r="F745">
        <v>100</v>
      </c>
      <c r="G745">
        <v>0.39</v>
      </c>
      <c r="H745">
        <v>1.77</v>
      </c>
      <c r="M745">
        <v>40</v>
      </c>
      <c r="N745">
        <v>50</v>
      </c>
      <c r="O745">
        <v>20</v>
      </c>
      <c r="P745">
        <v>40</v>
      </c>
      <c r="Q745">
        <v>30</v>
      </c>
      <c r="R745">
        <v>50</v>
      </c>
      <c r="S745">
        <v>30</v>
      </c>
      <c r="T745">
        <v>10</v>
      </c>
      <c r="U745">
        <v>30</v>
      </c>
      <c r="V745">
        <v>70</v>
      </c>
      <c r="W745">
        <v>50</v>
      </c>
      <c r="X745">
        <v>40</v>
      </c>
      <c r="Y745">
        <v>50</v>
      </c>
      <c r="Z745">
        <v>50</v>
      </c>
      <c r="AA745">
        <v>70</v>
      </c>
      <c r="AB745">
        <v>70</v>
      </c>
      <c r="AC745">
        <v>70</v>
      </c>
      <c r="AD745">
        <v>40</v>
      </c>
      <c r="AE745">
        <v>70</v>
      </c>
      <c r="AF745">
        <v>50</v>
      </c>
      <c r="AG745">
        <v>20</v>
      </c>
      <c r="AH745">
        <v>50</v>
      </c>
      <c r="AI745">
        <v>70</v>
      </c>
      <c r="AJ745">
        <v>50</v>
      </c>
      <c r="AK745">
        <v>50</v>
      </c>
      <c r="AL745">
        <v>30</v>
      </c>
      <c r="AM745">
        <v>50</v>
      </c>
      <c r="AN745">
        <v>90</v>
      </c>
      <c r="AO745">
        <v>70</v>
      </c>
      <c r="AP745">
        <v>50</v>
      </c>
      <c r="AQ745">
        <v>40</v>
      </c>
      <c r="AR745">
        <v>50</v>
      </c>
      <c r="AS745">
        <v>50</v>
      </c>
      <c r="AT745">
        <v>90</v>
      </c>
      <c r="AU745">
        <v>70</v>
      </c>
      <c r="AV745">
        <v>50</v>
      </c>
      <c r="AW745">
        <v>70</v>
      </c>
      <c r="AX745">
        <v>90</v>
      </c>
      <c r="AY745">
        <v>70</v>
      </c>
      <c r="AZ745">
        <v>90</v>
      </c>
      <c r="BA745">
        <v>90</v>
      </c>
      <c r="BB745">
        <v>90</v>
      </c>
      <c r="BC745">
        <v>70</v>
      </c>
      <c r="BD745">
        <v>70</v>
      </c>
      <c r="BE745">
        <v>40</v>
      </c>
      <c r="BF745">
        <v>110</v>
      </c>
      <c r="BG745">
        <v>110</v>
      </c>
      <c r="BH745">
        <v>110</v>
      </c>
      <c r="BI745" s="9">
        <f>AVERAGE(keyword_stats[[#This Row],[Searches: Apr 2015]:[Searches: Mar 2016]])</f>
        <v>38.333333333333336</v>
      </c>
      <c r="BJ745" s="9">
        <f>AVERAGE(keyword_stats[[#This Row],[Searches: Apr 2016]:[Searches: Mar 2017]])</f>
        <v>55</v>
      </c>
      <c r="BK745" s="9">
        <f>AVERAGE(keyword_stats[[#This Row],[Searches: Apr 2017]:[Searches: Mar 2018]])</f>
        <v>57.5</v>
      </c>
      <c r="BL745" s="9">
        <f>AVERAGE(keyword_stats[[#This Row],[Searches: Apr 2018]:[Searches: Mar 2019]])</f>
        <v>84.166666666666671</v>
      </c>
      <c r="BM745" s="9">
        <f>SUM(keyword_stats[[#This Row],[Searches: Apr 2018]:[Searches: Mar 2019]])</f>
        <v>1010</v>
      </c>
      <c r="BN745" s="9">
        <f>keyword_stats[[#This Row],[R1]]-keyword_stats[[#This Row],[R4]]</f>
        <v>45.833333333333336</v>
      </c>
      <c r="BO745" s="9" t="str">
        <f>INDEX('keyword-forecasts'!G:K,MATCH(keyword_stats[[#This Row],[Keyword]],'keyword-forecasts'!K:K,0),1)</f>
        <v>Kąpielowy Sportowy</v>
      </c>
    </row>
    <row r="746" spans="1:67" x14ac:dyDescent="0.25">
      <c r="A746" t="s">
        <v>856</v>
      </c>
      <c r="B746" t="s">
        <v>15</v>
      </c>
      <c r="D746" s="8">
        <v>20</v>
      </c>
      <c r="E746" t="s">
        <v>17</v>
      </c>
      <c r="F746">
        <v>96</v>
      </c>
      <c r="G746">
        <v>0.39</v>
      </c>
      <c r="H746">
        <v>1.49</v>
      </c>
      <c r="M746">
        <v>10</v>
      </c>
      <c r="N746">
        <v>20</v>
      </c>
      <c r="O746">
        <v>30</v>
      </c>
      <c r="P746">
        <v>40</v>
      </c>
      <c r="Q746">
        <v>20</v>
      </c>
      <c r="R746">
        <v>10</v>
      </c>
      <c r="S746">
        <v>10</v>
      </c>
      <c r="T746">
        <v>10</v>
      </c>
      <c r="U746">
        <v>10</v>
      </c>
      <c r="V746">
        <v>20</v>
      </c>
      <c r="W746">
        <v>20</v>
      </c>
      <c r="X746">
        <v>10</v>
      </c>
      <c r="Y746">
        <v>10</v>
      </c>
      <c r="Z746">
        <v>10</v>
      </c>
      <c r="AA746">
        <v>20</v>
      </c>
      <c r="AB746">
        <v>30</v>
      </c>
      <c r="AC746">
        <v>10</v>
      </c>
      <c r="AD746">
        <v>20</v>
      </c>
      <c r="AE746">
        <v>30</v>
      </c>
      <c r="AF746">
        <v>10</v>
      </c>
      <c r="AG746">
        <v>10</v>
      </c>
      <c r="AH746">
        <v>20</v>
      </c>
      <c r="AI746">
        <v>30</v>
      </c>
      <c r="AJ746">
        <v>20</v>
      </c>
      <c r="AK746">
        <v>30</v>
      </c>
      <c r="AL746">
        <v>50</v>
      </c>
      <c r="AM746">
        <v>90</v>
      </c>
      <c r="AN746">
        <v>50</v>
      </c>
      <c r="AO746">
        <v>30</v>
      </c>
      <c r="AP746">
        <v>20</v>
      </c>
      <c r="AQ746">
        <v>10</v>
      </c>
      <c r="AR746">
        <v>10</v>
      </c>
      <c r="AS746">
        <v>10</v>
      </c>
      <c r="AT746">
        <v>20</v>
      </c>
      <c r="AU746">
        <v>20</v>
      </c>
      <c r="AV746">
        <v>20</v>
      </c>
      <c r="AW746">
        <v>10</v>
      </c>
      <c r="AX746">
        <v>20</v>
      </c>
      <c r="AY746">
        <v>20</v>
      </c>
      <c r="AZ746">
        <v>30</v>
      </c>
      <c r="BA746">
        <v>30</v>
      </c>
      <c r="BB746">
        <v>10</v>
      </c>
      <c r="BC746">
        <v>10</v>
      </c>
      <c r="BD746">
        <v>10</v>
      </c>
      <c r="BE746">
        <v>20</v>
      </c>
      <c r="BF746">
        <v>20</v>
      </c>
      <c r="BG746">
        <v>30</v>
      </c>
      <c r="BH746">
        <v>20</v>
      </c>
      <c r="BI746" s="9">
        <f>AVERAGE(keyword_stats[[#This Row],[Searches: Apr 2015]:[Searches: Mar 2016]])</f>
        <v>17.5</v>
      </c>
      <c r="BJ746" s="9">
        <f>AVERAGE(keyword_stats[[#This Row],[Searches: Apr 2016]:[Searches: Mar 2017]])</f>
        <v>18.333333333333332</v>
      </c>
      <c r="BK746" s="9">
        <f>AVERAGE(keyword_stats[[#This Row],[Searches: Apr 2017]:[Searches: Mar 2018]])</f>
        <v>30</v>
      </c>
      <c r="BL746" s="9">
        <f>AVERAGE(keyword_stats[[#This Row],[Searches: Apr 2018]:[Searches: Mar 2019]])</f>
        <v>19.166666666666668</v>
      </c>
      <c r="BM746" s="9">
        <f>SUM(keyword_stats[[#This Row],[Searches: Apr 2018]:[Searches: Mar 2019]])</f>
        <v>230</v>
      </c>
      <c r="BN746" s="9">
        <f>keyword_stats[[#This Row],[R1]]-keyword_stats[[#This Row],[R4]]</f>
        <v>1.6666666666666679</v>
      </c>
      <c r="BO746" s="9" t="str">
        <f>INDEX('keyword-forecasts'!G:K,MATCH(keyword_stats[[#This Row],[Keyword]],'keyword-forecasts'!K:K,0),1)</f>
        <v>Kąpielowy Sportowy Dwuczesciowy</v>
      </c>
    </row>
    <row r="747" spans="1:67" x14ac:dyDescent="0.25">
      <c r="A747" t="s">
        <v>857</v>
      </c>
      <c r="B747" t="s">
        <v>15</v>
      </c>
      <c r="D747" s="8">
        <v>390</v>
      </c>
      <c r="E747" t="s">
        <v>17</v>
      </c>
      <c r="F747">
        <v>100</v>
      </c>
      <c r="G747">
        <v>0.43</v>
      </c>
      <c r="H747">
        <v>1.2</v>
      </c>
      <c r="M747">
        <v>110</v>
      </c>
      <c r="N747">
        <v>140</v>
      </c>
      <c r="O747">
        <v>210</v>
      </c>
      <c r="P747">
        <v>260</v>
      </c>
      <c r="Q747">
        <v>170</v>
      </c>
      <c r="R747">
        <v>140</v>
      </c>
      <c r="S747">
        <v>140</v>
      </c>
      <c r="T747">
        <v>110</v>
      </c>
      <c r="U747">
        <v>110</v>
      </c>
      <c r="V747">
        <v>260</v>
      </c>
      <c r="W747">
        <v>260</v>
      </c>
      <c r="X747">
        <v>210</v>
      </c>
      <c r="Y747">
        <v>260</v>
      </c>
      <c r="Z747">
        <v>260</v>
      </c>
      <c r="AA747">
        <v>390</v>
      </c>
      <c r="AB747">
        <v>320</v>
      </c>
      <c r="AC747">
        <v>210</v>
      </c>
      <c r="AD747">
        <v>210</v>
      </c>
      <c r="AE747">
        <v>260</v>
      </c>
      <c r="AF747">
        <v>260</v>
      </c>
      <c r="AG747">
        <v>170</v>
      </c>
      <c r="AH747">
        <v>260</v>
      </c>
      <c r="AI747">
        <v>260</v>
      </c>
      <c r="AJ747">
        <v>320</v>
      </c>
      <c r="AK747">
        <v>260</v>
      </c>
      <c r="AL747">
        <v>320</v>
      </c>
      <c r="AM747">
        <v>480</v>
      </c>
      <c r="AN747">
        <v>480</v>
      </c>
      <c r="AO747">
        <v>390</v>
      </c>
      <c r="AP747">
        <v>210</v>
      </c>
      <c r="AQ747">
        <v>260</v>
      </c>
      <c r="AR747">
        <v>170</v>
      </c>
      <c r="AS747">
        <v>170</v>
      </c>
      <c r="AT747">
        <v>390</v>
      </c>
      <c r="AU747">
        <v>320</v>
      </c>
      <c r="AV747">
        <v>260</v>
      </c>
      <c r="AW747">
        <v>210</v>
      </c>
      <c r="AX747">
        <v>390</v>
      </c>
      <c r="AY747">
        <v>590</v>
      </c>
      <c r="AZ747">
        <v>720</v>
      </c>
      <c r="BA747">
        <v>390</v>
      </c>
      <c r="BB747">
        <v>260</v>
      </c>
      <c r="BC747">
        <v>210</v>
      </c>
      <c r="BD747">
        <v>260</v>
      </c>
      <c r="BE747">
        <v>210</v>
      </c>
      <c r="BF747">
        <v>480</v>
      </c>
      <c r="BG747">
        <v>390</v>
      </c>
      <c r="BH747">
        <v>390</v>
      </c>
      <c r="BI747" s="9">
        <f>AVERAGE(keyword_stats[[#This Row],[Searches: Apr 2015]:[Searches: Mar 2016]])</f>
        <v>176.66666666666666</v>
      </c>
      <c r="BJ747" s="9">
        <f>AVERAGE(keyword_stats[[#This Row],[Searches: Apr 2016]:[Searches: Mar 2017]])</f>
        <v>265</v>
      </c>
      <c r="BK747" s="9">
        <f>AVERAGE(keyword_stats[[#This Row],[Searches: Apr 2017]:[Searches: Mar 2018]])</f>
        <v>309.16666666666669</v>
      </c>
      <c r="BL747" s="9">
        <f>AVERAGE(keyword_stats[[#This Row],[Searches: Apr 2018]:[Searches: Mar 2019]])</f>
        <v>375</v>
      </c>
      <c r="BM747" s="9">
        <f>SUM(keyword_stats[[#This Row],[Searches: Apr 2018]:[Searches: Mar 2019]])</f>
        <v>4500</v>
      </c>
      <c r="BN747" s="9">
        <f>keyword_stats[[#This Row],[R1]]-keyword_stats[[#This Row],[R4]]</f>
        <v>198.33333333333334</v>
      </c>
      <c r="BO747" s="9" t="str">
        <f>INDEX('keyword-forecasts'!G:K,MATCH(keyword_stats[[#This Row],[Keyword]],'keyword-forecasts'!K:K,0),1)</f>
        <v>Kąpielowy Sportowy</v>
      </c>
    </row>
    <row r="748" spans="1:67" x14ac:dyDescent="0.25">
      <c r="A748" t="s">
        <v>858</v>
      </c>
      <c r="B748" t="s">
        <v>15</v>
      </c>
      <c r="D748" s="8">
        <v>210</v>
      </c>
      <c r="E748" t="s">
        <v>17</v>
      </c>
      <c r="F748">
        <v>100</v>
      </c>
      <c r="G748">
        <v>0.33</v>
      </c>
      <c r="H748">
        <v>1.31</v>
      </c>
      <c r="M748">
        <v>70</v>
      </c>
      <c r="N748">
        <v>70</v>
      </c>
      <c r="O748">
        <v>110</v>
      </c>
      <c r="P748">
        <v>110</v>
      </c>
      <c r="Q748">
        <v>50</v>
      </c>
      <c r="R748">
        <v>70</v>
      </c>
      <c r="S748">
        <v>50</v>
      </c>
      <c r="T748">
        <v>40</v>
      </c>
      <c r="U748">
        <v>50</v>
      </c>
      <c r="V748">
        <v>90</v>
      </c>
      <c r="W748">
        <v>90</v>
      </c>
      <c r="X748">
        <v>110</v>
      </c>
      <c r="Y748">
        <v>70</v>
      </c>
      <c r="Z748">
        <v>90</v>
      </c>
      <c r="AA748">
        <v>110</v>
      </c>
      <c r="AB748">
        <v>210</v>
      </c>
      <c r="AC748">
        <v>140</v>
      </c>
      <c r="AD748">
        <v>90</v>
      </c>
      <c r="AE748">
        <v>110</v>
      </c>
      <c r="AF748">
        <v>140</v>
      </c>
      <c r="AG748">
        <v>70</v>
      </c>
      <c r="AH748">
        <v>260</v>
      </c>
      <c r="AI748">
        <v>210</v>
      </c>
      <c r="AJ748">
        <v>210</v>
      </c>
      <c r="AK748">
        <v>210</v>
      </c>
      <c r="AL748">
        <v>320</v>
      </c>
      <c r="AM748">
        <v>480</v>
      </c>
      <c r="AN748">
        <v>390</v>
      </c>
      <c r="AO748">
        <v>210</v>
      </c>
      <c r="AP748">
        <v>110</v>
      </c>
      <c r="AQ748">
        <v>140</v>
      </c>
      <c r="AR748">
        <v>140</v>
      </c>
      <c r="AS748">
        <v>110</v>
      </c>
      <c r="AT748">
        <v>260</v>
      </c>
      <c r="AU748">
        <v>320</v>
      </c>
      <c r="AV748">
        <v>260</v>
      </c>
      <c r="AW748">
        <v>170</v>
      </c>
      <c r="AX748">
        <v>210</v>
      </c>
      <c r="AY748">
        <v>390</v>
      </c>
      <c r="AZ748">
        <v>320</v>
      </c>
      <c r="BA748">
        <v>320</v>
      </c>
      <c r="BB748">
        <v>110</v>
      </c>
      <c r="BC748">
        <v>140</v>
      </c>
      <c r="BD748">
        <v>90</v>
      </c>
      <c r="BE748">
        <v>110</v>
      </c>
      <c r="BF748">
        <v>210</v>
      </c>
      <c r="BG748">
        <v>260</v>
      </c>
      <c r="BH748">
        <v>170</v>
      </c>
      <c r="BI748" s="9">
        <f>AVERAGE(keyword_stats[[#This Row],[Searches: Apr 2015]:[Searches: Mar 2016]])</f>
        <v>75.833333333333329</v>
      </c>
      <c r="BJ748" s="9">
        <f>AVERAGE(keyword_stats[[#This Row],[Searches: Apr 2016]:[Searches: Mar 2017]])</f>
        <v>142.5</v>
      </c>
      <c r="BK748" s="9">
        <f>AVERAGE(keyword_stats[[#This Row],[Searches: Apr 2017]:[Searches: Mar 2018]])</f>
        <v>245.83333333333334</v>
      </c>
      <c r="BL748" s="9">
        <f>AVERAGE(keyword_stats[[#This Row],[Searches: Apr 2018]:[Searches: Mar 2019]])</f>
        <v>208.33333333333334</v>
      </c>
      <c r="BM748" s="9">
        <f>SUM(keyword_stats[[#This Row],[Searches: Apr 2018]:[Searches: Mar 2019]])</f>
        <v>2500</v>
      </c>
      <c r="BN748" s="9">
        <f>keyword_stats[[#This Row],[R1]]-keyword_stats[[#This Row],[R4]]</f>
        <v>132.5</v>
      </c>
      <c r="BO748" s="9" t="str">
        <f>INDEX('keyword-forecasts'!G:K,MATCH(keyword_stats[[#This Row],[Keyword]],'keyword-forecasts'!K:K,0),1)</f>
        <v>Kąpielowy Sportowy Dwuczesciowy</v>
      </c>
    </row>
    <row r="749" spans="1:67" x14ac:dyDescent="0.25">
      <c r="A749" t="s">
        <v>859</v>
      </c>
      <c r="B749" t="s">
        <v>15</v>
      </c>
      <c r="D749" s="8">
        <v>40</v>
      </c>
      <c r="E749" t="s">
        <v>17</v>
      </c>
      <c r="F749">
        <v>100</v>
      </c>
      <c r="G749">
        <v>0.39</v>
      </c>
      <c r="H749">
        <v>2.6</v>
      </c>
      <c r="M749">
        <v>20</v>
      </c>
      <c r="N749">
        <v>30</v>
      </c>
      <c r="O749">
        <v>30</v>
      </c>
      <c r="P749">
        <v>50</v>
      </c>
      <c r="Q749">
        <v>30</v>
      </c>
      <c r="R749">
        <v>10</v>
      </c>
      <c r="S749">
        <v>10</v>
      </c>
      <c r="T749">
        <v>10</v>
      </c>
      <c r="U749">
        <v>10</v>
      </c>
      <c r="V749">
        <v>10</v>
      </c>
      <c r="W749">
        <v>10</v>
      </c>
      <c r="X749">
        <v>10</v>
      </c>
      <c r="Y749">
        <v>20</v>
      </c>
      <c r="Z749">
        <v>30</v>
      </c>
      <c r="AA749">
        <v>70</v>
      </c>
      <c r="AB749">
        <v>70</v>
      </c>
      <c r="AC749">
        <v>30</v>
      </c>
      <c r="AD749">
        <v>10</v>
      </c>
      <c r="AE749">
        <v>10</v>
      </c>
      <c r="AF749">
        <v>10</v>
      </c>
      <c r="AG749">
        <v>10</v>
      </c>
      <c r="AH749">
        <v>10</v>
      </c>
      <c r="AI749">
        <v>10</v>
      </c>
      <c r="AJ749">
        <v>20</v>
      </c>
      <c r="AK749">
        <v>20</v>
      </c>
      <c r="AL749">
        <v>50</v>
      </c>
      <c r="AM749">
        <v>70</v>
      </c>
      <c r="AN749">
        <v>70</v>
      </c>
      <c r="AO749">
        <v>40</v>
      </c>
      <c r="AP749">
        <v>10</v>
      </c>
      <c r="AQ749">
        <v>10</v>
      </c>
      <c r="AR749">
        <v>10</v>
      </c>
      <c r="AS749">
        <v>10</v>
      </c>
      <c r="AT749">
        <v>20</v>
      </c>
      <c r="AU749">
        <v>10</v>
      </c>
      <c r="AV749">
        <v>10</v>
      </c>
      <c r="AW749">
        <v>20</v>
      </c>
      <c r="AX749">
        <v>50</v>
      </c>
      <c r="AY749">
        <v>90</v>
      </c>
      <c r="AZ749">
        <v>110</v>
      </c>
      <c r="BA749">
        <v>50</v>
      </c>
      <c r="BB749">
        <v>10</v>
      </c>
      <c r="BC749">
        <v>20</v>
      </c>
      <c r="BD749">
        <v>20</v>
      </c>
      <c r="BE749">
        <v>30</v>
      </c>
      <c r="BF749">
        <v>40</v>
      </c>
      <c r="BG749">
        <v>40</v>
      </c>
      <c r="BH749">
        <v>10</v>
      </c>
      <c r="BI749" s="9">
        <f>AVERAGE(keyword_stats[[#This Row],[Searches: Apr 2015]:[Searches: Mar 2016]])</f>
        <v>19.166666666666668</v>
      </c>
      <c r="BJ749" s="9">
        <f>AVERAGE(keyword_stats[[#This Row],[Searches: Apr 2016]:[Searches: Mar 2017]])</f>
        <v>25</v>
      </c>
      <c r="BK749" s="9">
        <f>AVERAGE(keyword_stats[[#This Row],[Searches: Apr 2017]:[Searches: Mar 2018]])</f>
        <v>27.5</v>
      </c>
      <c r="BL749" s="9">
        <f>AVERAGE(keyword_stats[[#This Row],[Searches: Apr 2018]:[Searches: Mar 2019]])</f>
        <v>40.833333333333336</v>
      </c>
      <c r="BM749" s="9">
        <f>SUM(keyword_stats[[#This Row],[Searches: Apr 2018]:[Searches: Mar 2019]])</f>
        <v>490</v>
      </c>
      <c r="BN749" s="9">
        <f>keyword_stats[[#This Row],[R1]]-keyword_stats[[#This Row],[R4]]</f>
        <v>21.666666666666668</v>
      </c>
      <c r="BO749" s="9" t="str">
        <f>INDEX('keyword-forecasts'!G:K,MATCH(keyword_stats[[#This Row],[Keyword]],'keyword-forecasts'!K:K,0),1)</f>
        <v>Stroju Kąpielowego</v>
      </c>
    </row>
    <row r="750" spans="1:67" x14ac:dyDescent="0.25">
      <c r="A750" t="s">
        <v>860</v>
      </c>
      <c r="B750" t="s">
        <v>15</v>
      </c>
      <c r="D750" s="8">
        <v>390</v>
      </c>
      <c r="E750" t="s">
        <v>17</v>
      </c>
      <c r="F750">
        <v>100</v>
      </c>
      <c r="G750">
        <v>0.26</v>
      </c>
      <c r="H750">
        <v>1.54</v>
      </c>
      <c r="M750">
        <v>70</v>
      </c>
      <c r="N750">
        <v>170</v>
      </c>
      <c r="O750">
        <v>390</v>
      </c>
      <c r="P750">
        <v>480</v>
      </c>
      <c r="Q750">
        <v>260</v>
      </c>
      <c r="R750">
        <v>50</v>
      </c>
      <c r="S750">
        <v>20</v>
      </c>
      <c r="T750">
        <v>20</v>
      </c>
      <c r="U750">
        <v>30</v>
      </c>
      <c r="V750">
        <v>70</v>
      </c>
      <c r="W750">
        <v>110</v>
      </c>
      <c r="X750">
        <v>110</v>
      </c>
      <c r="Y750">
        <v>210</v>
      </c>
      <c r="Z750">
        <v>390</v>
      </c>
      <c r="AA750">
        <v>590</v>
      </c>
      <c r="AB750">
        <v>590</v>
      </c>
      <c r="AC750">
        <v>210</v>
      </c>
      <c r="AD750">
        <v>90</v>
      </c>
      <c r="AE750">
        <v>50</v>
      </c>
      <c r="AF750">
        <v>70</v>
      </c>
      <c r="AG750">
        <v>50</v>
      </c>
      <c r="AH750">
        <v>90</v>
      </c>
      <c r="AI750">
        <v>110</v>
      </c>
      <c r="AJ750">
        <v>170</v>
      </c>
      <c r="AK750">
        <v>260</v>
      </c>
      <c r="AL750">
        <v>480</v>
      </c>
      <c r="AM750">
        <v>880</v>
      </c>
      <c r="AN750">
        <v>880</v>
      </c>
      <c r="AO750">
        <v>480</v>
      </c>
      <c r="AP750">
        <v>90</v>
      </c>
      <c r="AQ750">
        <v>40</v>
      </c>
      <c r="AR750">
        <v>50</v>
      </c>
      <c r="AS750">
        <v>40</v>
      </c>
      <c r="AT750">
        <v>170</v>
      </c>
      <c r="AU750">
        <v>140</v>
      </c>
      <c r="AV750">
        <v>170</v>
      </c>
      <c r="AW750">
        <v>260</v>
      </c>
      <c r="AX750">
        <v>590</v>
      </c>
      <c r="AY750">
        <v>1000</v>
      </c>
      <c r="AZ750">
        <v>1300</v>
      </c>
      <c r="BA750">
        <v>590</v>
      </c>
      <c r="BB750">
        <v>110</v>
      </c>
      <c r="BC750">
        <v>110</v>
      </c>
      <c r="BD750">
        <v>90</v>
      </c>
      <c r="BE750">
        <v>90</v>
      </c>
      <c r="BF750">
        <v>210</v>
      </c>
      <c r="BG750">
        <v>210</v>
      </c>
      <c r="BH750">
        <v>260</v>
      </c>
      <c r="BI750" s="9">
        <f>AVERAGE(keyword_stats[[#This Row],[Searches: Apr 2015]:[Searches: Mar 2016]])</f>
        <v>148.33333333333334</v>
      </c>
      <c r="BJ750" s="9">
        <f>AVERAGE(keyword_stats[[#This Row],[Searches: Apr 2016]:[Searches: Mar 2017]])</f>
        <v>218.33333333333334</v>
      </c>
      <c r="BK750" s="9">
        <f>AVERAGE(keyword_stats[[#This Row],[Searches: Apr 2017]:[Searches: Mar 2018]])</f>
        <v>306.66666666666669</v>
      </c>
      <c r="BL750" s="9">
        <f>AVERAGE(keyword_stats[[#This Row],[Searches: Apr 2018]:[Searches: Mar 2019]])</f>
        <v>401.66666666666669</v>
      </c>
      <c r="BM750" s="9">
        <f>SUM(keyword_stats[[#This Row],[Searches: Apr 2018]:[Searches: Mar 2019]])</f>
        <v>4820</v>
      </c>
      <c r="BN750" s="9">
        <f>keyword_stats[[#This Row],[R1]]-keyword_stats[[#This Row],[R4]]</f>
        <v>253.33333333333334</v>
      </c>
      <c r="BO750" s="9" t="str">
        <f>INDEX('keyword-forecasts'!G:K,MATCH(keyword_stats[[#This Row],[Keyword]],'keyword-forecasts'!K:K,0),1)</f>
        <v>Kąpielowa</v>
      </c>
    </row>
    <row r="751" spans="1:67" x14ac:dyDescent="0.25">
      <c r="A751" t="s">
        <v>861</v>
      </c>
      <c r="B751" t="s">
        <v>15</v>
      </c>
      <c r="D751" s="8">
        <v>20</v>
      </c>
      <c r="E751" t="s">
        <v>17</v>
      </c>
      <c r="F751">
        <v>100</v>
      </c>
      <c r="G751">
        <v>0.23</v>
      </c>
      <c r="H751">
        <v>0.78</v>
      </c>
      <c r="M751">
        <v>10</v>
      </c>
      <c r="N751">
        <v>20</v>
      </c>
      <c r="O751">
        <v>40</v>
      </c>
      <c r="P751">
        <v>50</v>
      </c>
      <c r="Q751">
        <v>20</v>
      </c>
      <c r="R751">
        <v>0</v>
      </c>
      <c r="S751">
        <v>10</v>
      </c>
      <c r="T751">
        <v>10</v>
      </c>
      <c r="U751">
        <v>10</v>
      </c>
      <c r="V751">
        <v>10</v>
      </c>
      <c r="W751">
        <v>10</v>
      </c>
      <c r="X751">
        <v>10</v>
      </c>
      <c r="Y751">
        <v>10</v>
      </c>
      <c r="Z751">
        <v>10</v>
      </c>
      <c r="AA751">
        <v>20</v>
      </c>
      <c r="AB751">
        <v>30</v>
      </c>
      <c r="AC751">
        <v>10</v>
      </c>
      <c r="AD751">
        <v>10</v>
      </c>
      <c r="AE751">
        <v>10</v>
      </c>
      <c r="AF751">
        <v>0</v>
      </c>
      <c r="AG751">
        <v>0</v>
      </c>
      <c r="AH751">
        <v>10</v>
      </c>
      <c r="AI751">
        <v>10</v>
      </c>
      <c r="AJ751">
        <v>10</v>
      </c>
      <c r="AK751">
        <v>40</v>
      </c>
      <c r="AL751">
        <v>30</v>
      </c>
      <c r="AM751">
        <v>30</v>
      </c>
      <c r="AN751">
        <v>70</v>
      </c>
      <c r="AO751">
        <v>20</v>
      </c>
      <c r="AP751">
        <v>10</v>
      </c>
      <c r="AQ751">
        <v>10</v>
      </c>
      <c r="AR751">
        <v>10</v>
      </c>
      <c r="AS751">
        <v>10</v>
      </c>
      <c r="AT751">
        <v>20</v>
      </c>
      <c r="AU751">
        <v>10</v>
      </c>
      <c r="AV751">
        <v>10</v>
      </c>
      <c r="AW751">
        <v>10</v>
      </c>
      <c r="AX751">
        <v>30</v>
      </c>
      <c r="AY751">
        <v>50</v>
      </c>
      <c r="AZ751">
        <v>70</v>
      </c>
      <c r="BA751">
        <v>10</v>
      </c>
      <c r="BB751">
        <v>10</v>
      </c>
      <c r="BC751">
        <v>10</v>
      </c>
      <c r="BD751">
        <v>10</v>
      </c>
      <c r="BE751">
        <v>10</v>
      </c>
      <c r="BF751">
        <v>10</v>
      </c>
      <c r="BG751">
        <v>20</v>
      </c>
      <c r="BH751">
        <v>10</v>
      </c>
      <c r="BI751" s="9">
        <f>AVERAGE(keyword_stats[[#This Row],[Searches: Apr 2015]:[Searches: Mar 2016]])</f>
        <v>16.666666666666668</v>
      </c>
      <c r="BJ751" s="9">
        <f>AVERAGE(keyword_stats[[#This Row],[Searches: Apr 2016]:[Searches: Mar 2017]])</f>
        <v>10.833333333333334</v>
      </c>
      <c r="BK751" s="9">
        <f>AVERAGE(keyword_stats[[#This Row],[Searches: Apr 2017]:[Searches: Mar 2018]])</f>
        <v>22.5</v>
      </c>
      <c r="BL751" s="9">
        <f>AVERAGE(keyword_stats[[#This Row],[Searches: Apr 2018]:[Searches: Mar 2019]])</f>
        <v>20.833333333333332</v>
      </c>
      <c r="BM751" s="9">
        <f>SUM(keyword_stats[[#This Row],[Searches: Apr 2018]:[Searches: Mar 2019]])</f>
        <v>250</v>
      </c>
      <c r="BN751" s="9">
        <f>keyword_stats[[#This Row],[R1]]-keyword_stats[[#This Row],[R4]]</f>
        <v>4.1666666666666643</v>
      </c>
      <c r="BO751" s="9" t="str">
        <f>INDEX('keyword-forecasts'!G:K,MATCH(keyword_stats[[#This Row],[Keyword]],'keyword-forecasts'!K:K,0),1)</f>
        <v>Stroju Kąpielowego</v>
      </c>
    </row>
    <row r="752" spans="1:67" x14ac:dyDescent="0.25">
      <c r="A752" t="s">
        <v>862</v>
      </c>
      <c r="B752" t="s">
        <v>15</v>
      </c>
      <c r="D752" s="8">
        <v>2900</v>
      </c>
      <c r="E752" t="s">
        <v>17</v>
      </c>
      <c r="F752">
        <v>100</v>
      </c>
      <c r="G752">
        <v>0.37</v>
      </c>
      <c r="H752">
        <v>0.85</v>
      </c>
      <c r="M752">
        <v>590</v>
      </c>
      <c r="N752">
        <v>720</v>
      </c>
      <c r="O752">
        <v>880</v>
      </c>
      <c r="P752">
        <v>720</v>
      </c>
      <c r="Q752">
        <v>880</v>
      </c>
      <c r="R752">
        <v>480</v>
      </c>
      <c r="S752">
        <v>390</v>
      </c>
      <c r="T752">
        <v>480</v>
      </c>
      <c r="U752">
        <v>720</v>
      </c>
      <c r="V752">
        <v>1000</v>
      </c>
      <c r="W752">
        <v>480</v>
      </c>
      <c r="X752">
        <v>590</v>
      </c>
      <c r="Y752">
        <v>720</v>
      </c>
      <c r="Z752">
        <v>1600</v>
      </c>
      <c r="AA752">
        <v>1900</v>
      </c>
      <c r="AB752">
        <v>1600</v>
      </c>
      <c r="AC752">
        <v>1300</v>
      </c>
      <c r="AD752">
        <v>880</v>
      </c>
      <c r="AE752">
        <v>720</v>
      </c>
      <c r="AF752">
        <v>880</v>
      </c>
      <c r="AG752">
        <v>1300</v>
      </c>
      <c r="AH752">
        <v>1600</v>
      </c>
      <c r="AI752">
        <v>1000</v>
      </c>
      <c r="AJ752">
        <v>1300</v>
      </c>
      <c r="AK752">
        <v>1600</v>
      </c>
      <c r="AL752">
        <v>2900</v>
      </c>
      <c r="AM752">
        <v>4400</v>
      </c>
      <c r="AN752">
        <v>3600</v>
      </c>
      <c r="AO752">
        <v>2900</v>
      </c>
      <c r="AP752">
        <v>1600</v>
      </c>
      <c r="AQ752">
        <v>1600</v>
      </c>
      <c r="AR752">
        <v>1600</v>
      </c>
      <c r="AS752">
        <v>1900</v>
      </c>
      <c r="AT752">
        <v>2400</v>
      </c>
      <c r="AU752">
        <v>1300</v>
      </c>
      <c r="AV752">
        <v>1900</v>
      </c>
      <c r="AW752">
        <v>2900</v>
      </c>
      <c r="AX752">
        <v>5400</v>
      </c>
      <c r="AY752">
        <v>5400</v>
      </c>
      <c r="AZ752">
        <v>4400</v>
      </c>
      <c r="BA752">
        <v>3600</v>
      </c>
      <c r="BB752">
        <v>1900</v>
      </c>
      <c r="BC752">
        <v>1300</v>
      </c>
      <c r="BD752">
        <v>1300</v>
      </c>
      <c r="BE752">
        <v>1900</v>
      </c>
      <c r="BF752">
        <v>2900</v>
      </c>
      <c r="BG752">
        <v>1600</v>
      </c>
      <c r="BH752">
        <v>1900</v>
      </c>
      <c r="BI752" s="9">
        <f>AVERAGE(keyword_stats[[#This Row],[Searches: Apr 2015]:[Searches: Mar 2016]])</f>
        <v>660.83333333333337</v>
      </c>
      <c r="BJ752" s="9">
        <f>AVERAGE(keyword_stats[[#This Row],[Searches: Apr 2016]:[Searches: Mar 2017]])</f>
        <v>1233.3333333333333</v>
      </c>
      <c r="BK752" s="9">
        <f>AVERAGE(keyword_stats[[#This Row],[Searches: Apr 2017]:[Searches: Mar 2018]])</f>
        <v>2308.3333333333335</v>
      </c>
      <c r="BL752" s="9">
        <f>AVERAGE(keyword_stats[[#This Row],[Searches: Apr 2018]:[Searches: Mar 2019]])</f>
        <v>2875</v>
      </c>
      <c r="BM752" s="9">
        <f>SUM(keyword_stats[[#This Row],[Searches: Apr 2018]:[Searches: Mar 2019]])</f>
        <v>34500</v>
      </c>
      <c r="BN752" s="9">
        <f>keyword_stats[[#This Row],[R1]]-keyword_stats[[#This Row],[R4]]</f>
        <v>2214.1666666666665</v>
      </c>
      <c r="BO752" s="9" t="str">
        <f>INDEX('keyword-forecasts'!G:K,MATCH(keyword_stats[[#This Row],[Keyword]],'keyword-forecasts'!K:K,0),1)</f>
        <v>Bez Ramiączek</v>
      </c>
    </row>
    <row r="753" spans="1:67" x14ac:dyDescent="0.25">
      <c r="A753" t="s">
        <v>863</v>
      </c>
      <c r="B753" t="s">
        <v>15</v>
      </c>
      <c r="D753" s="8">
        <v>30</v>
      </c>
      <c r="E753" t="s">
        <v>17</v>
      </c>
      <c r="F753">
        <v>100</v>
      </c>
      <c r="G753">
        <v>0.39</v>
      </c>
      <c r="H753">
        <v>1.35</v>
      </c>
      <c r="M753">
        <v>10</v>
      </c>
      <c r="N753">
        <v>10</v>
      </c>
      <c r="O753">
        <v>20</v>
      </c>
      <c r="P753">
        <v>20</v>
      </c>
      <c r="Q753">
        <v>10</v>
      </c>
      <c r="R753">
        <v>10</v>
      </c>
      <c r="S753">
        <v>10</v>
      </c>
      <c r="T753">
        <v>10</v>
      </c>
      <c r="U753">
        <v>0</v>
      </c>
      <c r="V753">
        <v>10</v>
      </c>
      <c r="W753">
        <v>10</v>
      </c>
      <c r="X753">
        <v>10</v>
      </c>
      <c r="Y753">
        <v>10</v>
      </c>
      <c r="Z753">
        <v>20</v>
      </c>
      <c r="AA753">
        <v>20</v>
      </c>
      <c r="AB753">
        <v>40</v>
      </c>
      <c r="AC753">
        <v>10</v>
      </c>
      <c r="AD753">
        <v>10</v>
      </c>
      <c r="AE753">
        <v>10</v>
      </c>
      <c r="AF753">
        <v>10</v>
      </c>
      <c r="AG753">
        <v>10</v>
      </c>
      <c r="AH753">
        <v>10</v>
      </c>
      <c r="AI753">
        <v>10</v>
      </c>
      <c r="AJ753">
        <v>10</v>
      </c>
      <c r="AK753">
        <v>10</v>
      </c>
      <c r="AL753">
        <v>20</v>
      </c>
      <c r="AM753">
        <v>40</v>
      </c>
      <c r="AN753">
        <v>50</v>
      </c>
      <c r="AO753">
        <v>30</v>
      </c>
      <c r="AP753">
        <v>10</v>
      </c>
      <c r="AQ753">
        <v>10</v>
      </c>
      <c r="AR753">
        <v>10</v>
      </c>
      <c r="AS753">
        <v>10</v>
      </c>
      <c r="AT753">
        <v>10</v>
      </c>
      <c r="AU753">
        <v>20</v>
      </c>
      <c r="AV753">
        <v>10</v>
      </c>
      <c r="AW753">
        <v>10</v>
      </c>
      <c r="AX753">
        <v>50</v>
      </c>
      <c r="AY753">
        <v>50</v>
      </c>
      <c r="AZ753">
        <v>70</v>
      </c>
      <c r="BA753">
        <v>50</v>
      </c>
      <c r="BB753">
        <v>10</v>
      </c>
      <c r="BC753">
        <v>10</v>
      </c>
      <c r="BD753">
        <v>10</v>
      </c>
      <c r="BE753">
        <v>10</v>
      </c>
      <c r="BF753">
        <v>20</v>
      </c>
      <c r="BG753">
        <v>10</v>
      </c>
      <c r="BH753">
        <v>10</v>
      </c>
      <c r="BI753" s="9">
        <f>AVERAGE(keyword_stats[[#This Row],[Searches: Apr 2015]:[Searches: Mar 2016]])</f>
        <v>10.833333333333334</v>
      </c>
      <c r="BJ753" s="9">
        <f>AVERAGE(keyword_stats[[#This Row],[Searches: Apr 2016]:[Searches: Mar 2017]])</f>
        <v>14.166666666666666</v>
      </c>
      <c r="BK753" s="9">
        <f>AVERAGE(keyword_stats[[#This Row],[Searches: Apr 2017]:[Searches: Mar 2018]])</f>
        <v>19.166666666666668</v>
      </c>
      <c r="BL753" s="9">
        <f>AVERAGE(keyword_stats[[#This Row],[Searches: Apr 2018]:[Searches: Mar 2019]])</f>
        <v>25.833333333333332</v>
      </c>
      <c r="BM753" s="9">
        <f>SUM(keyword_stats[[#This Row],[Searches: Apr 2018]:[Searches: Mar 2019]])</f>
        <v>310</v>
      </c>
      <c r="BN753" s="9">
        <f>keyword_stats[[#This Row],[R1]]-keyword_stats[[#This Row],[R4]]</f>
        <v>14.999999999999998</v>
      </c>
      <c r="BO753" s="9" t="str">
        <f>INDEX('keyword-forecasts'!G:K,MATCH(keyword_stats[[#This Row],[Keyword]],'keyword-forecasts'!K:K,0),1)</f>
        <v>Stroju Kąpielowego</v>
      </c>
    </row>
    <row r="754" spans="1:67" x14ac:dyDescent="0.25">
      <c r="A754" t="s">
        <v>864</v>
      </c>
      <c r="B754" t="s">
        <v>15</v>
      </c>
      <c r="D754" s="8">
        <v>170</v>
      </c>
      <c r="E754" t="s">
        <v>17</v>
      </c>
      <c r="F754">
        <v>98</v>
      </c>
      <c r="G754">
        <v>0.43</v>
      </c>
      <c r="H754">
        <v>1.29</v>
      </c>
      <c r="M754">
        <v>30</v>
      </c>
      <c r="N754">
        <v>50</v>
      </c>
      <c r="O754">
        <v>110</v>
      </c>
      <c r="P754">
        <v>140</v>
      </c>
      <c r="Q754">
        <v>70</v>
      </c>
      <c r="R754">
        <v>10</v>
      </c>
      <c r="S754">
        <v>10</v>
      </c>
      <c r="T754">
        <v>20</v>
      </c>
      <c r="U754">
        <v>10</v>
      </c>
      <c r="V754">
        <v>30</v>
      </c>
      <c r="W754">
        <v>50</v>
      </c>
      <c r="X754">
        <v>40</v>
      </c>
      <c r="Y754">
        <v>70</v>
      </c>
      <c r="Z754">
        <v>110</v>
      </c>
      <c r="AA754">
        <v>170</v>
      </c>
      <c r="AB754">
        <v>170</v>
      </c>
      <c r="AC754">
        <v>70</v>
      </c>
      <c r="AD754">
        <v>40</v>
      </c>
      <c r="AE754">
        <v>10</v>
      </c>
      <c r="AF754">
        <v>20</v>
      </c>
      <c r="AG754">
        <v>10</v>
      </c>
      <c r="AH754">
        <v>50</v>
      </c>
      <c r="AI754">
        <v>50</v>
      </c>
      <c r="AJ754">
        <v>50</v>
      </c>
      <c r="AK754">
        <v>110</v>
      </c>
      <c r="AL754">
        <v>110</v>
      </c>
      <c r="AM754">
        <v>260</v>
      </c>
      <c r="AN754">
        <v>260</v>
      </c>
      <c r="AO754">
        <v>110</v>
      </c>
      <c r="AP754">
        <v>10</v>
      </c>
      <c r="AQ754">
        <v>10</v>
      </c>
      <c r="AR754">
        <v>30</v>
      </c>
      <c r="AS754">
        <v>10</v>
      </c>
      <c r="AT754">
        <v>70</v>
      </c>
      <c r="AU754">
        <v>70</v>
      </c>
      <c r="AV754">
        <v>90</v>
      </c>
      <c r="AW754">
        <v>140</v>
      </c>
      <c r="AX754">
        <v>210</v>
      </c>
      <c r="AY754">
        <v>390</v>
      </c>
      <c r="AZ754">
        <v>480</v>
      </c>
      <c r="BA754">
        <v>260</v>
      </c>
      <c r="BB754">
        <v>50</v>
      </c>
      <c r="BC754">
        <v>40</v>
      </c>
      <c r="BD754">
        <v>30</v>
      </c>
      <c r="BE754">
        <v>40</v>
      </c>
      <c r="BF754">
        <v>140</v>
      </c>
      <c r="BG754">
        <v>140</v>
      </c>
      <c r="BH754">
        <v>110</v>
      </c>
      <c r="BI754" s="9">
        <f>AVERAGE(keyword_stats[[#This Row],[Searches: Apr 2015]:[Searches: Mar 2016]])</f>
        <v>47.5</v>
      </c>
      <c r="BJ754" s="9">
        <f>AVERAGE(keyword_stats[[#This Row],[Searches: Apr 2016]:[Searches: Mar 2017]])</f>
        <v>68.333333333333329</v>
      </c>
      <c r="BK754" s="9">
        <f>AVERAGE(keyword_stats[[#This Row],[Searches: Apr 2017]:[Searches: Mar 2018]])</f>
        <v>95</v>
      </c>
      <c r="BL754" s="9">
        <f>AVERAGE(keyword_stats[[#This Row],[Searches: Apr 2018]:[Searches: Mar 2019]])</f>
        <v>169.16666666666666</v>
      </c>
      <c r="BM754" s="9">
        <f>SUM(keyword_stats[[#This Row],[Searches: Apr 2018]:[Searches: Mar 2019]])</f>
        <v>2030</v>
      </c>
      <c r="BN754" s="9">
        <f>keyword_stats[[#This Row],[R1]]-keyword_stats[[#This Row],[R4]]</f>
        <v>121.66666666666666</v>
      </c>
      <c r="BO754" s="9" t="str">
        <f>INDEX('keyword-forecasts'!G:K,MATCH(keyword_stats[[#This Row],[Keyword]],'keyword-forecasts'!K:K,0),1)</f>
        <v>Stanik Kąpielowy</v>
      </c>
    </row>
    <row r="755" spans="1:67" x14ac:dyDescent="0.25">
      <c r="A755" t="s">
        <v>865</v>
      </c>
      <c r="B755" t="s">
        <v>15</v>
      </c>
      <c r="D755" s="8">
        <v>70</v>
      </c>
      <c r="E755" t="s">
        <v>17</v>
      </c>
      <c r="F755">
        <v>100</v>
      </c>
      <c r="G755">
        <v>0.35</v>
      </c>
      <c r="H755">
        <v>1.17</v>
      </c>
      <c r="M755">
        <v>20</v>
      </c>
      <c r="N755">
        <v>30</v>
      </c>
      <c r="O755">
        <v>70</v>
      </c>
      <c r="P755">
        <v>70</v>
      </c>
      <c r="Q755">
        <v>20</v>
      </c>
      <c r="R755">
        <v>10</v>
      </c>
      <c r="S755">
        <v>10</v>
      </c>
      <c r="T755">
        <v>10</v>
      </c>
      <c r="U755">
        <v>10</v>
      </c>
      <c r="V755">
        <v>10</v>
      </c>
      <c r="W755">
        <v>20</v>
      </c>
      <c r="X755">
        <v>10</v>
      </c>
      <c r="Y755">
        <v>20</v>
      </c>
      <c r="Z755">
        <v>50</v>
      </c>
      <c r="AA755">
        <v>90</v>
      </c>
      <c r="AB755">
        <v>90</v>
      </c>
      <c r="AC755">
        <v>30</v>
      </c>
      <c r="AD755">
        <v>10</v>
      </c>
      <c r="AE755">
        <v>10</v>
      </c>
      <c r="AF755">
        <v>10</v>
      </c>
      <c r="AG755">
        <v>10</v>
      </c>
      <c r="AH755">
        <v>20</v>
      </c>
      <c r="AI755">
        <v>30</v>
      </c>
      <c r="AJ755">
        <v>40</v>
      </c>
      <c r="AK755">
        <v>30</v>
      </c>
      <c r="AL755">
        <v>70</v>
      </c>
      <c r="AM755">
        <v>110</v>
      </c>
      <c r="AN755">
        <v>90</v>
      </c>
      <c r="AO755">
        <v>90</v>
      </c>
      <c r="AP755">
        <v>10</v>
      </c>
      <c r="AQ755">
        <v>10</v>
      </c>
      <c r="AR755">
        <v>10</v>
      </c>
      <c r="AS755">
        <v>10</v>
      </c>
      <c r="AT755">
        <v>40</v>
      </c>
      <c r="AU755">
        <v>50</v>
      </c>
      <c r="AV755">
        <v>40</v>
      </c>
      <c r="AW755">
        <v>70</v>
      </c>
      <c r="AX755">
        <v>90</v>
      </c>
      <c r="AY755">
        <v>140</v>
      </c>
      <c r="AZ755">
        <v>210</v>
      </c>
      <c r="BA755">
        <v>70</v>
      </c>
      <c r="BB755">
        <v>10</v>
      </c>
      <c r="BC755">
        <v>10</v>
      </c>
      <c r="BD755">
        <v>20</v>
      </c>
      <c r="BE755">
        <v>10</v>
      </c>
      <c r="BF755">
        <v>70</v>
      </c>
      <c r="BG755">
        <v>50</v>
      </c>
      <c r="BH755">
        <v>90</v>
      </c>
      <c r="BI755" s="9">
        <f>AVERAGE(keyword_stats[[#This Row],[Searches: Apr 2015]:[Searches: Mar 2016]])</f>
        <v>24.166666666666668</v>
      </c>
      <c r="BJ755" s="9">
        <f>AVERAGE(keyword_stats[[#This Row],[Searches: Apr 2016]:[Searches: Mar 2017]])</f>
        <v>34.166666666666664</v>
      </c>
      <c r="BK755" s="9">
        <f>AVERAGE(keyword_stats[[#This Row],[Searches: Apr 2017]:[Searches: Mar 2018]])</f>
        <v>46.666666666666664</v>
      </c>
      <c r="BL755" s="9">
        <f>AVERAGE(keyword_stats[[#This Row],[Searches: Apr 2018]:[Searches: Mar 2019]])</f>
        <v>70</v>
      </c>
      <c r="BM755" s="9">
        <f>SUM(keyword_stats[[#This Row],[Searches: Apr 2018]:[Searches: Mar 2019]])</f>
        <v>840</v>
      </c>
      <c r="BN755" s="9">
        <f>keyword_stats[[#This Row],[R1]]-keyword_stats[[#This Row],[R4]]</f>
        <v>45.833333333333329</v>
      </c>
      <c r="BO755" s="9" t="str">
        <f>INDEX('keyword-forecasts'!G:K,MATCH(keyword_stats[[#This Row],[Keyword]],'keyword-forecasts'!K:K,0),1)</f>
        <v>Stanik Kąpielowy</v>
      </c>
    </row>
    <row r="756" spans="1:67" x14ac:dyDescent="0.25">
      <c r="A756" t="s">
        <v>866</v>
      </c>
      <c r="B756" t="s">
        <v>15</v>
      </c>
      <c r="D756" s="8">
        <v>40</v>
      </c>
      <c r="E756" t="s">
        <v>17</v>
      </c>
      <c r="F756">
        <v>100</v>
      </c>
      <c r="G756">
        <v>0.3</v>
      </c>
      <c r="H756">
        <v>0.94</v>
      </c>
      <c r="M756">
        <v>10</v>
      </c>
      <c r="N756">
        <v>10</v>
      </c>
      <c r="O756">
        <v>40</v>
      </c>
      <c r="P756">
        <v>50</v>
      </c>
      <c r="Q756">
        <v>30</v>
      </c>
      <c r="R756">
        <v>10</v>
      </c>
      <c r="S756">
        <v>10</v>
      </c>
      <c r="T756">
        <v>10</v>
      </c>
      <c r="U756">
        <v>10</v>
      </c>
      <c r="V756">
        <v>10</v>
      </c>
      <c r="W756">
        <v>10</v>
      </c>
      <c r="X756">
        <v>10</v>
      </c>
      <c r="Y756">
        <v>20</v>
      </c>
      <c r="Z756">
        <v>30</v>
      </c>
      <c r="AA756">
        <v>50</v>
      </c>
      <c r="AB756">
        <v>50</v>
      </c>
      <c r="AC756">
        <v>20</v>
      </c>
      <c r="AD756">
        <v>10</v>
      </c>
      <c r="AE756">
        <v>10</v>
      </c>
      <c r="AF756">
        <v>10</v>
      </c>
      <c r="AG756">
        <v>10</v>
      </c>
      <c r="AH756">
        <v>10</v>
      </c>
      <c r="AI756">
        <v>10</v>
      </c>
      <c r="AJ756">
        <v>10</v>
      </c>
      <c r="AK756">
        <v>20</v>
      </c>
      <c r="AL756">
        <v>30</v>
      </c>
      <c r="AM756">
        <v>50</v>
      </c>
      <c r="AN756">
        <v>50</v>
      </c>
      <c r="AO756">
        <v>40</v>
      </c>
      <c r="AP756">
        <v>10</v>
      </c>
      <c r="AQ756">
        <v>10</v>
      </c>
      <c r="AR756">
        <v>10</v>
      </c>
      <c r="AS756">
        <v>10</v>
      </c>
      <c r="AT756">
        <v>10</v>
      </c>
      <c r="AU756">
        <v>20</v>
      </c>
      <c r="AV756">
        <v>30</v>
      </c>
      <c r="AW756">
        <v>20</v>
      </c>
      <c r="AX756">
        <v>50</v>
      </c>
      <c r="AY756">
        <v>90</v>
      </c>
      <c r="AZ756">
        <v>140</v>
      </c>
      <c r="BA756">
        <v>70</v>
      </c>
      <c r="BB756">
        <v>10</v>
      </c>
      <c r="BC756">
        <v>10</v>
      </c>
      <c r="BD756">
        <v>10</v>
      </c>
      <c r="BE756">
        <v>10</v>
      </c>
      <c r="BF756">
        <v>20</v>
      </c>
      <c r="BG756">
        <v>30</v>
      </c>
      <c r="BH756">
        <v>30</v>
      </c>
      <c r="BI756" s="9">
        <f>AVERAGE(keyword_stats[[#This Row],[Searches: Apr 2015]:[Searches: Mar 2016]])</f>
        <v>17.5</v>
      </c>
      <c r="BJ756" s="9">
        <f>AVERAGE(keyword_stats[[#This Row],[Searches: Apr 2016]:[Searches: Mar 2017]])</f>
        <v>20</v>
      </c>
      <c r="BK756" s="9">
        <f>AVERAGE(keyword_stats[[#This Row],[Searches: Apr 2017]:[Searches: Mar 2018]])</f>
        <v>24.166666666666668</v>
      </c>
      <c r="BL756" s="9">
        <f>AVERAGE(keyword_stats[[#This Row],[Searches: Apr 2018]:[Searches: Mar 2019]])</f>
        <v>40.833333333333336</v>
      </c>
      <c r="BM756" s="9">
        <f>SUM(keyword_stats[[#This Row],[Searches: Apr 2018]:[Searches: Mar 2019]])</f>
        <v>490</v>
      </c>
      <c r="BN756" s="9">
        <f>keyword_stats[[#This Row],[R1]]-keyword_stats[[#This Row],[R4]]</f>
        <v>23.333333333333336</v>
      </c>
      <c r="BO756" s="9" t="str">
        <f>INDEX('keyword-forecasts'!G:K,MATCH(keyword_stats[[#This Row],[Keyword]],'keyword-forecasts'!K:K,0),1)</f>
        <v>Stroju Kąpielowego</v>
      </c>
    </row>
    <row r="757" spans="1:67" x14ac:dyDescent="0.25">
      <c r="A757" t="s">
        <v>867</v>
      </c>
      <c r="B757" t="s">
        <v>15</v>
      </c>
      <c r="D757" s="8">
        <v>320</v>
      </c>
      <c r="E757" t="s">
        <v>17</v>
      </c>
      <c r="F757">
        <v>100</v>
      </c>
      <c r="G757">
        <v>0.35</v>
      </c>
      <c r="H757">
        <v>1.52</v>
      </c>
      <c r="M757">
        <v>140</v>
      </c>
      <c r="N757">
        <v>210</v>
      </c>
      <c r="O757">
        <v>320</v>
      </c>
      <c r="P757">
        <v>320</v>
      </c>
      <c r="Q757">
        <v>140</v>
      </c>
      <c r="R757">
        <v>40</v>
      </c>
      <c r="S757">
        <v>50</v>
      </c>
      <c r="T757">
        <v>70</v>
      </c>
      <c r="U757">
        <v>70</v>
      </c>
      <c r="V757">
        <v>110</v>
      </c>
      <c r="W757">
        <v>170</v>
      </c>
      <c r="X757">
        <v>140</v>
      </c>
      <c r="Y757">
        <v>170</v>
      </c>
      <c r="Z757">
        <v>260</v>
      </c>
      <c r="AA757">
        <v>320</v>
      </c>
      <c r="AB757">
        <v>320</v>
      </c>
      <c r="AC757">
        <v>140</v>
      </c>
      <c r="AD757">
        <v>70</v>
      </c>
      <c r="AE757">
        <v>70</v>
      </c>
      <c r="AF757">
        <v>90</v>
      </c>
      <c r="AG757">
        <v>70</v>
      </c>
      <c r="AH757">
        <v>170</v>
      </c>
      <c r="AI757">
        <v>170</v>
      </c>
      <c r="AJ757">
        <v>210</v>
      </c>
      <c r="AK757">
        <v>210</v>
      </c>
      <c r="AL757">
        <v>260</v>
      </c>
      <c r="AM757">
        <v>480</v>
      </c>
      <c r="AN757">
        <v>390</v>
      </c>
      <c r="AO757">
        <v>210</v>
      </c>
      <c r="AP757">
        <v>90</v>
      </c>
      <c r="AQ757">
        <v>90</v>
      </c>
      <c r="AR757">
        <v>110</v>
      </c>
      <c r="AS757">
        <v>90</v>
      </c>
      <c r="AT757">
        <v>210</v>
      </c>
      <c r="AU757">
        <v>210</v>
      </c>
      <c r="AV757">
        <v>170</v>
      </c>
      <c r="AW757">
        <v>260</v>
      </c>
      <c r="AX757">
        <v>390</v>
      </c>
      <c r="AY757">
        <v>590</v>
      </c>
      <c r="AZ757">
        <v>590</v>
      </c>
      <c r="BA757">
        <v>390</v>
      </c>
      <c r="BB757">
        <v>140</v>
      </c>
      <c r="BC757">
        <v>110</v>
      </c>
      <c r="BD757">
        <v>140</v>
      </c>
      <c r="BE757">
        <v>140</v>
      </c>
      <c r="BF757">
        <v>320</v>
      </c>
      <c r="BG757">
        <v>260</v>
      </c>
      <c r="BH757">
        <v>320</v>
      </c>
      <c r="BI757" s="9">
        <f>AVERAGE(keyword_stats[[#This Row],[Searches: Apr 2015]:[Searches: Mar 2016]])</f>
        <v>148.33333333333334</v>
      </c>
      <c r="BJ757" s="9">
        <f>AVERAGE(keyword_stats[[#This Row],[Searches: Apr 2016]:[Searches: Mar 2017]])</f>
        <v>171.66666666666666</v>
      </c>
      <c r="BK757" s="9">
        <f>AVERAGE(keyword_stats[[#This Row],[Searches: Apr 2017]:[Searches: Mar 2018]])</f>
        <v>210</v>
      </c>
      <c r="BL757" s="9">
        <f>AVERAGE(keyword_stats[[#This Row],[Searches: Apr 2018]:[Searches: Mar 2019]])</f>
        <v>304.16666666666669</v>
      </c>
      <c r="BM757" s="9">
        <f>SUM(keyword_stats[[#This Row],[Searches: Apr 2018]:[Searches: Mar 2019]])</f>
        <v>3650</v>
      </c>
      <c r="BN757" s="9">
        <f>keyword_stats[[#This Row],[R1]]-keyword_stats[[#This Row],[R4]]</f>
        <v>155.83333333333334</v>
      </c>
      <c r="BO757" s="9" t="str">
        <f>INDEX('keyword-forecasts'!G:K,MATCH(keyword_stats[[#This Row],[Keyword]],'keyword-forecasts'!K:K,0),1)</f>
        <v>Kąpielowy</v>
      </c>
    </row>
    <row r="758" spans="1:67" x14ac:dyDescent="0.25">
      <c r="A758" t="s">
        <v>868</v>
      </c>
      <c r="B758" t="s">
        <v>15</v>
      </c>
      <c r="D758" s="8">
        <v>18100</v>
      </c>
      <c r="E758" t="s">
        <v>17</v>
      </c>
      <c r="F758">
        <v>100</v>
      </c>
      <c r="G758">
        <v>0.26</v>
      </c>
      <c r="H758">
        <v>0.69</v>
      </c>
      <c r="M758">
        <v>18100</v>
      </c>
      <c r="N758">
        <v>14800</v>
      </c>
      <c r="O758">
        <v>14800</v>
      </c>
      <c r="P758">
        <v>14800</v>
      </c>
      <c r="Q758">
        <v>18100</v>
      </c>
      <c r="R758">
        <v>14800</v>
      </c>
      <c r="S758">
        <v>14800</v>
      </c>
      <c r="T758">
        <v>18100</v>
      </c>
      <c r="U758">
        <v>18100</v>
      </c>
      <c r="V758">
        <v>22200</v>
      </c>
      <c r="W758">
        <v>18100</v>
      </c>
      <c r="X758">
        <v>18100</v>
      </c>
      <c r="Y758">
        <v>18100</v>
      </c>
      <c r="Z758">
        <v>18100</v>
      </c>
      <c r="AA758">
        <v>18100</v>
      </c>
      <c r="AB758">
        <v>18100</v>
      </c>
      <c r="AC758">
        <v>18100</v>
      </c>
      <c r="AD758">
        <v>18100</v>
      </c>
      <c r="AE758">
        <v>18100</v>
      </c>
      <c r="AF758">
        <v>18100</v>
      </c>
      <c r="AG758">
        <v>22200</v>
      </c>
      <c r="AH758">
        <v>22200</v>
      </c>
      <c r="AI758">
        <v>18100</v>
      </c>
      <c r="AJ758">
        <v>18100</v>
      </c>
      <c r="AK758">
        <v>18100</v>
      </c>
      <c r="AL758">
        <v>18100</v>
      </c>
      <c r="AM758">
        <v>18100</v>
      </c>
      <c r="AN758">
        <v>18100</v>
      </c>
      <c r="AO758">
        <v>18100</v>
      </c>
      <c r="AP758">
        <v>14800</v>
      </c>
      <c r="AQ758">
        <v>14800</v>
      </c>
      <c r="AR758">
        <v>14800</v>
      </c>
      <c r="AS758">
        <v>18100</v>
      </c>
      <c r="AT758">
        <v>14800</v>
      </c>
      <c r="AU758">
        <v>14800</v>
      </c>
      <c r="AV758">
        <v>18100</v>
      </c>
      <c r="AW758">
        <v>14800</v>
      </c>
      <c r="AX758">
        <v>14800</v>
      </c>
      <c r="AY758">
        <v>14800</v>
      </c>
      <c r="AZ758">
        <v>18100</v>
      </c>
      <c r="BA758">
        <v>14800</v>
      </c>
      <c r="BB758">
        <v>14800</v>
      </c>
      <c r="BC758">
        <v>14800</v>
      </c>
      <c r="BD758">
        <v>18100</v>
      </c>
      <c r="BE758">
        <v>18100</v>
      </c>
      <c r="BF758">
        <v>18100</v>
      </c>
      <c r="BG758">
        <v>14800</v>
      </c>
      <c r="BH758">
        <v>18100</v>
      </c>
      <c r="BI758" s="9">
        <f>AVERAGE(keyword_stats[[#This Row],[Searches: Apr 2015]:[Searches: Mar 2016]])</f>
        <v>17066.666666666668</v>
      </c>
      <c r="BJ758" s="9">
        <f>AVERAGE(keyword_stats[[#This Row],[Searches: Apr 2016]:[Searches: Mar 2017]])</f>
        <v>18783.333333333332</v>
      </c>
      <c r="BK758" s="9">
        <f>AVERAGE(keyword_stats[[#This Row],[Searches: Apr 2017]:[Searches: Mar 2018]])</f>
        <v>16725</v>
      </c>
      <c r="BL758" s="9">
        <f>AVERAGE(keyword_stats[[#This Row],[Searches: Apr 2018]:[Searches: Mar 2019]])</f>
        <v>16175</v>
      </c>
      <c r="BM758" s="9">
        <f>SUM(keyword_stats[[#This Row],[Searches: Apr 2018]:[Searches: Mar 2019]])</f>
        <v>194100</v>
      </c>
      <c r="BN758" s="9">
        <f>keyword_stats[[#This Row],[R1]]-keyword_stats[[#This Row],[R4]]</f>
        <v>-891.66666666666788</v>
      </c>
      <c r="BO758" s="9" t="str">
        <f>INDEX('keyword-forecasts'!G:K,MATCH(keyword_stats[[#This Row],[Keyword]],'keyword-forecasts'!K:K,0),1)</f>
        <v>Stringi</v>
      </c>
    </row>
    <row r="759" spans="1:67" x14ac:dyDescent="0.25">
      <c r="A759" t="s">
        <v>869</v>
      </c>
      <c r="B759" t="s">
        <v>15</v>
      </c>
      <c r="D759" s="8">
        <v>480</v>
      </c>
      <c r="E759" t="s">
        <v>17</v>
      </c>
      <c r="F759">
        <v>100</v>
      </c>
      <c r="G759">
        <v>0.22</v>
      </c>
      <c r="H759">
        <v>0.82</v>
      </c>
      <c r="M759">
        <v>210</v>
      </c>
      <c r="N759">
        <v>260</v>
      </c>
      <c r="O759">
        <v>590</v>
      </c>
      <c r="P759">
        <v>590</v>
      </c>
      <c r="Q759">
        <v>590</v>
      </c>
      <c r="R759">
        <v>110</v>
      </c>
      <c r="S759">
        <v>140</v>
      </c>
      <c r="T759">
        <v>110</v>
      </c>
      <c r="U759">
        <v>140</v>
      </c>
      <c r="V759">
        <v>170</v>
      </c>
      <c r="W759">
        <v>210</v>
      </c>
      <c r="X759">
        <v>170</v>
      </c>
      <c r="Y759">
        <v>260</v>
      </c>
      <c r="Z759">
        <v>390</v>
      </c>
      <c r="AA759">
        <v>480</v>
      </c>
      <c r="AB759">
        <v>590</v>
      </c>
      <c r="AC759">
        <v>320</v>
      </c>
      <c r="AD759">
        <v>210</v>
      </c>
      <c r="AE759">
        <v>140</v>
      </c>
      <c r="AF759">
        <v>140</v>
      </c>
      <c r="AG759">
        <v>170</v>
      </c>
      <c r="AH759">
        <v>210</v>
      </c>
      <c r="AI759">
        <v>260</v>
      </c>
      <c r="AJ759">
        <v>260</v>
      </c>
      <c r="AK759">
        <v>320</v>
      </c>
      <c r="AL759">
        <v>590</v>
      </c>
      <c r="AM759">
        <v>720</v>
      </c>
      <c r="AN759">
        <v>720</v>
      </c>
      <c r="AO759">
        <v>590</v>
      </c>
      <c r="AP759">
        <v>260</v>
      </c>
      <c r="AQ759">
        <v>210</v>
      </c>
      <c r="AR759">
        <v>170</v>
      </c>
      <c r="AS759">
        <v>140</v>
      </c>
      <c r="AT759">
        <v>210</v>
      </c>
      <c r="AU759">
        <v>210</v>
      </c>
      <c r="AV759">
        <v>260</v>
      </c>
      <c r="AW759">
        <v>320</v>
      </c>
      <c r="AX759">
        <v>590</v>
      </c>
      <c r="AY759">
        <v>880</v>
      </c>
      <c r="AZ759">
        <v>1000</v>
      </c>
      <c r="BA759">
        <v>880</v>
      </c>
      <c r="BB759">
        <v>260</v>
      </c>
      <c r="BC759">
        <v>210</v>
      </c>
      <c r="BD759">
        <v>210</v>
      </c>
      <c r="BE759">
        <v>210</v>
      </c>
      <c r="BF759">
        <v>320</v>
      </c>
      <c r="BG759">
        <v>320</v>
      </c>
      <c r="BH759">
        <v>480</v>
      </c>
      <c r="BI759" s="9">
        <f>AVERAGE(keyword_stats[[#This Row],[Searches: Apr 2015]:[Searches: Mar 2016]])</f>
        <v>274.16666666666669</v>
      </c>
      <c r="BJ759" s="9">
        <f>AVERAGE(keyword_stats[[#This Row],[Searches: Apr 2016]:[Searches: Mar 2017]])</f>
        <v>285.83333333333331</v>
      </c>
      <c r="BK759" s="9">
        <f>AVERAGE(keyword_stats[[#This Row],[Searches: Apr 2017]:[Searches: Mar 2018]])</f>
        <v>366.66666666666669</v>
      </c>
      <c r="BL759" s="9">
        <f>AVERAGE(keyword_stats[[#This Row],[Searches: Apr 2018]:[Searches: Mar 2019]])</f>
        <v>473.33333333333331</v>
      </c>
      <c r="BM759" s="9">
        <f>SUM(keyword_stats[[#This Row],[Searches: Apr 2018]:[Searches: Mar 2019]])</f>
        <v>5680</v>
      </c>
      <c r="BN759" s="9">
        <f>keyword_stats[[#This Row],[R1]]-keyword_stats[[#This Row],[R4]]</f>
        <v>199.16666666666663</v>
      </c>
      <c r="BO759" s="9" t="str">
        <f>INDEX('keyword-forecasts'!G:K,MATCH(keyword_stats[[#This Row],[Keyword]],'keyword-forecasts'!K:K,0),1)</f>
        <v>Stringi</v>
      </c>
    </row>
    <row r="760" spans="1:67" x14ac:dyDescent="0.25">
      <c r="A760" t="s">
        <v>870</v>
      </c>
      <c r="B760" t="s">
        <v>15</v>
      </c>
      <c r="D760" s="8">
        <v>50</v>
      </c>
      <c r="E760" t="s">
        <v>17</v>
      </c>
      <c r="F760">
        <v>98</v>
      </c>
      <c r="G760">
        <v>0.25</v>
      </c>
      <c r="H760">
        <v>0.87</v>
      </c>
      <c r="M760">
        <v>20</v>
      </c>
      <c r="N760">
        <v>40</v>
      </c>
      <c r="O760">
        <v>40</v>
      </c>
      <c r="P760">
        <v>70</v>
      </c>
      <c r="Q760">
        <v>20</v>
      </c>
      <c r="R760">
        <v>10</v>
      </c>
      <c r="S760">
        <v>10</v>
      </c>
      <c r="T760">
        <v>10</v>
      </c>
      <c r="U760">
        <v>10</v>
      </c>
      <c r="V760">
        <v>20</v>
      </c>
      <c r="W760">
        <v>10</v>
      </c>
      <c r="X760">
        <v>10</v>
      </c>
      <c r="Y760">
        <v>40</v>
      </c>
      <c r="Z760">
        <v>50</v>
      </c>
      <c r="AA760">
        <v>70</v>
      </c>
      <c r="AB760">
        <v>90</v>
      </c>
      <c r="AC760">
        <v>70</v>
      </c>
      <c r="AD760">
        <v>30</v>
      </c>
      <c r="AE760">
        <v>10</v>
      </c>
      <c r="AF760">
        <v>10</v>
      </c>
      <c r="AG760">
        <v>20</v>
      </c>
      <c r="AH760">
        <v>30</v>
      </c>
      <c r="AI760">
        <v>20</v>
      </c>
      <c r="AJ760">
        <v>40</v>
      </c>
      <c r="AK760">
        <v>40</v>
      </c>
      <c r="AL760">
        <v>50</v>
      </c>
      <c r="AM760">
        <v>110</v>
      </c>
      <c r="AN760">
        <v>140</v>
      </c>
      <c r="AO760">
        <v>110</v>
      </c>
      <c r="AP760">
        <v>30</v>
      </c>
      <c r="AQ760">
        <v>30</v>
      </c>
      <c r="AR760">
        <v>30</v>
      </c>
      <c r="AS760">
        <v>30</v>
      </c>
      <c r="AT760">
        <v>40</v>
      </c>
      <c r="AU760">
        <v>30</v>
      </c>
      <c r="AV760">
        <v>50</v>
      </c>
      <c r="AW760">
        <v>50</v>
      </c>
      <c r="AX760">
        <v>90</v>
      </c>
      <c r="AY760">
        <v>70</v>
      </c>
      <c r="AZ760">
        <v>90</v>
      </c>
      <c r="BA760">
        <v>110</v>
      </c>
      <c r="BB760">
        <v>20</v>
      </c>
      <c r="BC760">
        <v>10</v>
      </c>
      <c r="BD760">
        <v>20</v>
      </c>
      <c r="BE760">
        <v>10</v>
      </c>
      <c r="BF760">
        <v>40</v>
      </c>
      <c r="BG760">
        <v>20</v>
      </c>
      <c r="BH760">
        <v>30</v>
      </c>
      <c r="BI760" s="9">
        <f>AVERAGE(keyword_stats[[#This Row],[Searches: Apr 2015]:[Searches: Mar 2016]])</f>
        <v>22.5</v>
      </c>
      <c r="BJ760" s="9">
        <f>AVERAGE(keyword_stats[[#This Row],[Searches: Apr 2016]:[Searches: Mar 2017]])</f>
        <v>40</v>
      </c>
      <c r="BK760" s="9">
        <f>AVERAGE(keyword_stats[[#This Row],[Searches: Apr 2017]:[Searches: Mar 2018]])</f>
        <v>57.5</v>
      </c>
      <c r="BL760" s="9">
        <f>AVERAGE(keyword_stats[[#This Row],[Searches: Apr 2018]:[Searches: Mar 2019]])</f>
        <v>46.666666666666664</v>
      </c>
      <c r="BM760" s="9">
        <f>SUM(keyword_stats[[#This Row],[Searches: Apr 2018]:[Searches: Mar 2019]])</f>
        <v>560</v>
      </c>
      <c r="BN760" s="9">
        <f>keyword_stats[[#This Row],[R1]]-keyword_stats[[#This Row],[R4]]</f>
        <v>24.166666666666664</v>
      </c>
      <c r="BO760" s="9" t="str">
        <f>INDEX('keyword-forecasts'!G:K,MATCH(keyword_stats[[#This Row],[Keyword]],'keyword-forecasts'!K:K,0),1)</f>
        <v>Stringi</v>
      </c>
    </row>
    <row r="761" spans="1:67" x14ac:dyDescent="0.25">
      <c r="A761" t="s">
        <v>871</v>
      </c>
      <c r="B761" t="s">
        <v>15</v>
      </c>
      <c r="D761" s="8">
        <v>880</v>
      </c>
      <c r="E761" t="s">
        <v>18</v>
      </c>
      <c r="F761">
        <v>21</v>
      </c>
      <c r="G761">
        <v>0.13</v>
      </c>
      <c r="H761">
        <v>0.28999999999999998</v>
      </c>
      <c r="M761">
        <v>590</v>
      </c>
      <c r="N761">
        <v>590</v>
      </c>
      <c r="O761">
        <v>590</v>
      </c>
      <c r="P761">
        <v>590</v>
      </c>
      <c r="Q761">
        <v>480</v>
      </c>
      <c r="R761">
        <v>480</v>
      </c>
      <c r="S761">
        <v>720</v>
      </c>
      <c r="T761">
        <v>720</v>
      </c>
      <c r="U761">
        <v>880</v>
      </c>
      <c r="V761">
        <v>1000</v>
      </c>
      <c r="W761">
        <v>590</v>
      </c>
      <c r="X761">
        <v>590</v>
      </c>
      <c r="Y761">
        <v>590</v>
      </c>
      <c r="Z761">
        <v>590</v>
      </c>
      <c r="AA761">
        <v>720</v>
      </c>
      <c r="AB761">
        <v>590</v>
      </c>
      <c r="AC761">
        <v>480</v>
      </c>
      <c r="AD761">
        <v>590</v>
      </c>
      <c r="AE761">
        <v>720</v>
      </c>
      <c r="AF761">
        <v>880</v>
      </c>
      <c r="AG761">
        <v>1000</v>
      </c>
      <c r="AH761">
        <v>1000</v>
      </c>
      <c r="AI761">
        <v>1000</v>
      </c>
      <c r="AJ761">
        <v>720</v>
      </c>
      <c r="AK761">
        <v>720</v>
      </c>
      <c r="AL761">
        <v>880</v>
      </c>
      <c r="AM761">
        <v>720</v>
      </c>
      <c r="AN761">
        <v>590</v>
      </c>
      <c r="AO761">
        <v>590</v>
      </c>
      <c r="AP761">
        <v>590</v>
      </c>
      <c r="AQ761">
        <v>880</v>
      </c>
      <c r="AR761">
        <v>1000</v>
      </c>
      <c r="AS761">
        <v>1000</v>
      </c>
      <c r="AT761">
        <v>1300</v>
      </c>
      <c r="AU761">
        <v>880</v>
      </c>
      <c r="AV761">
        <v>880</v>
      </c>
      <c r="AW761">
        <v>880</v>
      </c>
      <c r="AX761">
        <v>880</v>
      </c>
      <c r="AY761">
        <v>880</v>
      </c>
      <c r="AZ761">
        <v>720</v>
      </c>
      <c r="BA761">
        <v>720</v>
      </c>
      <c r="BB761">
        <v>720</v>
      </c>
      <c r="BC761">
        <v>1000</v>
      </c>
      <c r="BD761">
        <v>1000</v>
      </c>
      <c r="BE761">
        <v>1300</v>
      </c>
      <c r="BF761">
        <v>1300</v>
      </c>
      <c r="BG761">
        <v>1000</v>
      </c>
      <c r="BH761">
        <v>880</v>
      </c>
      <c r="BI761" s="9">
        <f>AVERAGE(keyword_stats[[#This Row],[Searches: Apr 2015]:[Searches: Mar 2016]])</f>
        <v>651.66666666666663</v>
      </c>
      <c r="BJ761" s="9">
        <f>AVERAGE(keyword_stats[[#This Row],[Searches: Apr 2016]:[Searches: Mar 2017]])</f>
        <v>740</v>
      </c>
      <c r="BK761" s="9">
        <f>AVERAGE(keyword_stats[[#This Row],[Searches: Apr 2017]:[Searches: Mar 2018]])</f>
        <v>835.83333333333337</v>
      </c>
      <c r="BL761" s="9">
        <f>AVERAGE(keyword_stats[[#This Row],[Searches: Apr 2018]:[Searches: Mar 2019]])</f>
        <v>940</v>
      </c>
      <c r="BM761" s="9">
        <f>SUM(keyword_stats[[#This Row],[Searches: Apr 2018]:[Searches: Mar 2019]])</f>
        <v>11280</v>
      </c>
      <c r="BN761" s="9">
        <f>keyword_stats[[#This Row],[R1]]-keyword_stats[[#This Row],[R4]]</f>
        <v>288.33333333333337</v>
      </c>
      <c r="BO761" s="9" t="str">
        <f>INDEX('keyword-forecasts'!G:K,MATCH(keyword_stats[[#This Row],[Keyword]],'keyword-forecasts'!K:K,0),1)</f>
        <v>Strój</v>
      </c>
    </row>
    <row r="762" spans="1:67" x14ac:dyDescent="0.25">
      <c r="A762" t="s">
        <v>872</v>
      </c>
      <c r="B762" t="s">
        <v>15</v>
      </c>
      <c r="D762" s="8">
        <v>720</v>
      </c>
      <c r="E762" t="s">
        <v>17</v>
      </c>
      <c r="F762">
        <v>100</v>
      </c>
      <c r="G762">
        <v>0.4</v>
      </c>
      <c r="H762">
        <v>1.3</v>
      </c>
      <c r="M762">
        <v>170</v>
      </c>
      <c r="N762">
        <v>210</v>
      </c>
      <c r="O762">
        <v>260</v>
      </c>
      <c r="P762">
        <v>320</v>
      </c>
      <c r="Q762">
        <v>170</v>
      </c>
      <c r="R762">
        <v>70</v>
      </c>
      <c r="S762">
        <v>90</v>
      </c>
      <c r="T762">
        <v>70</v>
      </c>
      <c r="U762">
        <v>70</v>
      </c>
      <c r="V762">
        <v>210</v>
      </c>
      <c r="W762">
        <v>210</v>
      </c>
      <c r="X762">
        <v>210</v>
      </c>
      <c r="Y762">
        <v>260</v>
      </c>
      <c r="Z762">
        <v>320</v>
      </c>
      <c r="AA762">
        <v>390</v>
      </c>
      <c r="AB762">
        <v>480</v>
      </c>
      <c r="AC762">
        <v>390</v>
      </c>
      <c r="AD762">
        <v>210</v>
      </c>
      <c r="AE762">
        <v>170</v>
      </c>
      <c r="AF762">
        <v>170</v>
      </c>
      <c r="AG762">
        <v>170</v>
      </c>
      <c r="AH762">
        <v>390</v>
      </c>
      <c r="AI762">
        <v>390</v>
      </c>
      <c r="AJ762">
        <v>390</v>
      </c>
      <c r="AK762">
        <v>480</v>
      </c>
      <c r="AL762">
        <v>720</v>
      </c>
      <c r="AM762">
        <v>880</v>
      </c>
      <c r="AN762">
        <v>1000</v>
      </c>
      <c r="AO762">
        <v>720</v>
      </c>
      <c r="AP762">
        <v>260</v>
      </c>
      <c r="AQ762">
        <v>260</v>
      </c>
      <c r="AR762">
        <v>260</v>
      </c>
      <c r="AS762">
        <v>260</v>
      </c>
      <c r="AT762">
        <v>590</v>
      </c>
      <c r="AU762">
        <v>590</v>
      </c>
      <c r="AV762">
        <v>390</v>
      </c>
      <c r="AW762">
        <v>590</v>
      </c>
      <c r="AX762">
        <v>880</v>
      </c>
      <c r="AY762">
        <v>1000</v>
      </c>
      <c r="AZ762">
        <v>1300</v>
      </c>
      <c r="BA762">
        <v>880</v>
      </c>
      <c r="BB762">
        <v>390</v>
      </c>
      <c r="BC762">
        <v>320</v>
      </c>
      <c r="BD762">
        <v>390</v>
      </c>
      <c r="BE762">
        <v>390</v>
      </c>
      <c r="BF762">
        <v>880</v>
      </c>
      <c r="BG762">
        <v>720</v>
      </c>
      <c r="BH762">
        <v>720</v>
      </c>
      <c r="BI762" s="9">
        <f>AVERAGE(keyword_stats[[#This Row],[Searches: Apr 2015]:[Searches: Mar 2016]])</f>
        <v>171.66666666666666</v>
      </c>
      <c r="BJ762" s="9">
        <f>AVERAGE(keyword_stats[[#This Row],[Searches: Apr 2016]:[Searches: Mar 2017]])</f>
        <v>310.83333333333331</v>
      </c>
      <c r="BK762" s="9">
        <f>AVERAGE(keyword_stats[[#This Row],[Searches: Apr 2017]:[Searches: Mar 2018]])</f>
        <v>534.16666666666663</v>
      </c>
      <c r="BL762" s="9">
        <f>AVERAGE(keyword_stats[[#This Row],[Searches: Apr 2018]:[Searches: Mar 2019]])</f>
        <v>705</v>
      </c>
      <c r="BM762" s="9">
        <f>SUM(keyword_stats[[#This Row],[Searches: Apr 2018]:[Searches: Mar 2019]])</f>
        <v>8460</v>
      </c>
      <c r="BN762" s="9">
        <f>keyword_stats[[#This Row],[R1]]-keyword_stats[[#This Row],[R4]]</f>
        <v>533.33333333333337</v>
      </c>
      <c r="BO762" s="9" t="str">
        <f>INDEX('keyword-forecasts'!G:K,MATCH(keyword_stats[[#This Row],[Keyword]],'keyword-forecasts'!K:K,0),1)</f>
        <v>Jednoczęściowy Strój</v>
      </c>
    </row>
    <row r="763" spans="1:67" x14ac:dyDescent="0.25">
      <c r="A763" t="s">
        <v>873</v>
      </c>
      <c r="B763" t="s">
        <v>15</v>
      </c>
      <c r="D763" s="8">
        <v>50</v>
      </c>
      <c r="E763" t="s">
        <v>17</v>
      </c>
      <c r="F763">
        <v>99</v>
      </c>
      <c r="G763">
        <v>0.44</v>
      </c>
      <c r="H763">
        <v>1.73</v>
      </c>
      <c r="M763">
        <v>10</v>
      </c>
      <c r="N763">
        <v>10</v>
      </c>
      <c r="O763">
        <v>10</v>
      </c>
      <c r="P763">
        <v>10</v>
      </c>
      <c r="Q763">
        <v>10</v>
      </c>
      <c r="R763">
        <v>20</v>
      </c>
      <c r="S763">
        <v>50</v>
      </c>
      <c r="T763">
        <v>10</v>
      </c>
      <c r="U763">
        <v>10</v>
      </c>
      <c r="V763">
        <v>20</v>
      </c>
      <c r="W763">
        <v>20</v>
      </c>
      <c r="X763">
        <v>30</v>
      </c>
      <c r="Y763">
        <v>40</v>
      </c>
      <c r="Z763">
        <v>140</v>
      </c>
      <c r="AA763">
        <v>210</v>
      </c>
      <c r="AB763">
        <v>20</v>
      </c>
      <c r="AC763">
        <v>20</v>
      </c>
      <c r="AD763">
        <v>10</v>
      </c>
      <c r="AE763">
        <v>50</v>
      </c>
      <c r="AF763">
        <v>10</v>
      </c>
      <c r="AG763">
        <v>10</v>
      </c>
      <c r="AH763">
        <v>30</v>
      </c>
      <c r="AI763">
        <v>70</v>
      </c>
      <c r="AJ763">
        <v>210</v>
      </c>
      <c r="AK763">
        <v>40</v>
      </c>
      <c r="AL763">
        <v>20</v>
      </c>
      <c r="AM763">
        <v>40</v>
      </c>
      <c r="AN763">
        <v>50</v>
      </c>
      <c r="AO763">
        <v>10</v>
      </c>
      <c r="AP763">
        <v>10</v>
      </c>
      <c r="AQ763">
        <v>10</v>
      </c>
      <c r="AR763">
        <v>10</v>
      </c>
      <c r="AS763">
        <v>30</v>
      </c>
      <c r="AT763">
        <v>70</v>
      </c>
      <c r="AU763">
        <v>30</v>
      </c>
      <c r="AV763">
        <v>20</v>
      </c>
      <c r="AW763">
        <v>30</v>
      </c>
      <c r="AX763">
        <v>140</v>
      </c>
      <c r="AY763">
        <v>140</v>
      </c>
      <c r="AZ763">
        <v>90</v>
      </c>
      <c r="BA763">
        <v>70</v>
      </c>
      <c r="BB763">
        <v>50</v>
      </c>
      <c r="BC763">
        <v>10</v>
      </c>
      <c r="BD763">
        <v>10</v>
      </c>
      <c r="BE763">
        <v>10</v>
      </c>
      <c r="BF763">
        <v>50</v>
      </c>
      <c r="BG763">
        <v>30</v>
      </c>
      <c r="BH763">
        <v>40</v>
      </c>
      <c r="BI763" s="9">
        <f>AVERAGE(keyword_stats[[#This Row],[Searches: Apr 2015]:[Searches: Mar 2016]])</f>
        <v>17.5</v>
      </c>
      <c r="BJ763" s="9">
        <f>AVERAGE(keyword_stats[[#This Row],[Searches: Apr 2016]:[Searches: Mar 2017]])</f>
        <v>68.333333333333329</v>
      </c>
      <c r="BK763" s="9">
        <f>AVERAGE(keyword_stats[[#This Row],[Searches: Apr 2017]:[Searches: Mar 2018]])</f>
        <v>28.333333333333332</v>
      </c>
      <c r="BL763" s="9">
        <f>AVERAGE(keyword_stats[[#This Row],[Searches: Apr 2018]:[Searches: Mar 2019]])</f>
        <v>55.833333333333336</v>
      </c>
      <c r="BM763" s="9">
        <f>SUM(keyword_stats[[#This Row],[Searches: Apr 2018]:[Searches: Mar 2019]])</f>
        <v>670</v>
      </c>
      <c r="BN763" s="9">
        <f>keyword_stats[[#This Row],[R1]]-keyword_stats[[#This Row],[R4]]</f>
        <v>38.333333333333336</v>
      </c>
      <c r="BO763" s="9" t="str">
        <f>INDEX('keyword-forecasts'!G:K,MATCH(keyword_stats[[#This Row],[Keyword]],'keyword-forecasts'!K:K,0),1)</f>
        <v>Jednoczęściowy Strój Kapielowy</v>
      </c>
    </row>
    <row r="764" spans="1:67" x14ac:dyDescent="0.25">
      <c r="A764" t="s">
        <v>874</v>
      </c>
      <c r="B764" t="s">
        <v>15</v>
      </c>
      <c r="D764" s="8">
        <v>20</v>
      </c>
      <c r="E764" t="s">
        <v>17</v>
      </c>
      <c r="F764">
        <v>100</v>
      </c>
      <c r="G764">
        <v>0.37</v>
      </c>
      <c r="H764">
        <v>1.34</v>
      </c>
      <c r="M764">
        <v>10</v>
      </c>
      <c r="N764">
        <v>10</v>
      </c>
      <c r="O764">
        <v>20</v>
      </c>
      <c r="P764">
        <v>30</v>
      </c>
      <c r="Q764">
        <v>10</v>
      </c>
      <c r="R764">
        <v>10</v>
      </c>
      <c r="S764">
        <v>10</v>
      </c>
      <c r="T764">
        <v>10</v>
      </c>
      <c r="U764">
        <v>10</v>
      </c>
      <c r="V764">
        <v>20</v>
      </c>
      <c r="W764">
        <v>10</v>
      </c>
      <c r="X764">
        <v>10</v>
      </c>
      <c r="Y764">
        <v>10</v>
      </c>
      <c r="Z764">
        <v>20</v>
      </c>
      <c r="AA764">
        <v>20</v>
      </c>
      <c r="AB764">
        <v>20</v>
      </c>
      <c r="AC764">
        <v>10</v>
      </c>
      <c r="AD764">
        <v>10</v>
      </c>
      <c r="AE764">
        <v>10</v>
      </c>
      <c r="AF764">
        <v>10</v>
      </c>
      <c r="AG764">
        <v>10</v>
      </c>
      <c r="AH764">
        <v>10</v>
      </c>
      <c r="AI764">
        <v>10</v>
      </c>
      <c r="AJ764">
        <v>10</v>
      </c>
      <c r="AK764">
        <v>20</v>
      </c>
      <c r="AL764">
        <v>30</v>
      </c>
      <c r="AM764">
        <v>30</v>
      </c>
      <c r="AN764">
        <v>20</v>
      </c>
      <c r="AO764">
        <v>10</v>
      </c>
      <c r="AP764">
        <v>10</v>
      </c>
      <c r="AQ764">
        <v>10</v>
      </c>
      <c r="AR764">
        <v>10</v>
      </c>
      <c r="AS764">
        <v>10</v>
      </c>
      <c r="AT764">
        <v>20</v>
      </c>
      <c r="AU764">
        <v>20</v>
      </c>
      <c r="AV764">
        <v>20</v>
      </c>
      <c r="AW764">
        <v>30</v>
      </c>
      <c r="AX764">
        <v>30</v>
      </c>
      <c r="AY764">
        <v>50</v>
      </c>
      <c r="AZ764">
        <v>30</v>
      </c>
      <c r="BA764">
        <v>30</v>
      </c>
      <c r="BB764">
        <v>10</v>
      </c>
      <c r="BC764">
        <v>10</v>
      </c>
      <c r="BD764">
        <v>20</v>
      </c>
      <c r="BE764">
        <v>10</v>
      </c>
      <c r="BF764">
        <v>20</v>
      </c>
      <c r="BG764">
        <v>20</v>
      </c>
      <c r="BH764">
        <v>10</v>
      </c>
      <c r="BI764" s="9">
        <f>AVERAGE(keyword_stats[[#This Row],[Searches: Apr 2015]:[Searches: Mar 2016]])</f>
        <v>13.333333333333334</v>
      </c>
      <c r="BJ764" s="9">
        <f>AVERAGE(keyword_stats[[#This Row],[Searches: Apr 2016]:[Searches: Mar 2017]])</f>
        <v>12.5</v>
      </c>
      <c r="BK764" s="9">
        <f>AVERAGE(keyword_stats[[#This Row],[Searches: Apr 2017]:[Searches: Mar 2018]])</f>
        <v>17.5</v>
      </c>
      <c r="BL764" s="9">
        <f>AVERAGE(keyword_stats[[#This Row],[Searches: Apr 2018]:[Searches: Mar 2019]])</f>
        <v>22.5</v>
      </c>
      <c r="BM764" s="9">
        <f>SUM(keyword_stats[[#This Row],[Searches: Apr 2018]:[Searches: Mar 2019]])</f>
        <v>270</v>
      </c>
      <c r="BN764" s="9">
        <f>keyword_stats[[#This Row],[R1]]-keyword_stats[[#This Row],[R4]]</f>
        <v>9.1666666666666661</v>
      </c>
      <c r="BO764" s="9" t="str">
        <f>INDEX('keyword-forecasts'!G:K,MATCH(keyword_stats[[#This Row],[Keyword]],'keyword-forecasts'!K:K,0),1)</f>
        <v>Częściowy</v>
      </c>
    </row>
    <row r="765" spans="1:67" x14ac:dyDescent="0.25">
      <c r="A765" t="s">
        <v>875</v>
      </c>
      <c r="B765" t="s">
        <v>15</v>
      </c>
      <c r="D765" s="8">
        <v>10</v>
      </c>
      <c r="M765">
        <v>170</v>
      </c>
      <c r="N765">
        <v>260</v>
      </c>
      <c r="O765">
        <v>390</v>
      </c>
      <c r="P765">
        <v>320</v>
      </c>
      <c r="Q765">
        <v>110</v>
      </c>
      <c r="R765">
        <v>10</v>
      </c>
      <c r="S765">
        <v>10</v>
      </c>
      <c r="T765">
        <v>10</v>
      </c>
      <c r="U765">
        <v>10</v>
      </c>
      <c r="V765">
        <v>30</v>
      </c>
      <c r="W765">
        <v>20</v>
      </c>
      <c r="X765">
        <v>20</v>
      </c>
      <c r="Y765">
        <v>20</v>
      </c>
      <c r="Z765">
        <v>20</v>
      </c>
      <c r="AA765">
        <v>40</v>
      </c>
      <c r="AB765">
        <v>10</v>
      </c>
      <c r="AC765">
        <v>10</v>
      </c>
      <c r="AD765">
        <v>10</v>
      </c>
      <c r="AE765">
        <v>10</v>
      </c>
      <c r="AF765">
        <v>0</v>
      </c>
      <c r="AG765">
        <v>10</v>
      </c>
      <c r="AH765">
        <v>10</v>
      </c>
      <c r="AI765">
        <v>0</v>
      </c>
      <c r="AJ765">
        <v>0</v>
      </c>
      <c r="AK765">
        <v>10</v>
      </c>
      <c r="AL765">
        <v>10</v>
      </c>
      <c r="AM765">
        <v>10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10</v>
      </c>
      <c r="AY765">
        <v>10</v>
      </c>
      <c r="AZ765">
        <v>10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 s="9">
        <f>AVERAGE(keyword_stats[[#This Row],[Searches: Apr 2015]:[Searches: Mar 2016]])</f>
        <v>113.33333333333333</v>
      </c>
      <c r="BJ765" s="9">
        <f>AVERAGE(keyword_stats[[#This Row],[Searches: Apr 2016]:[Searches: Mar 2017]])</f>
        <v>11.666666666666666</v>
      </c>
      <c r="BK765" s="9">
        <f>AVERAGE(keyword_stats[[#This Row],[Searches: Apr 2017]:[Searches: Mar 2018]])</f>
        <v>2.5</v>
      </c>
      <c r="BL765" s="9">
        <f>AVERAGE(keyword_stats[[#This Row],[Searches: Apr 2018]:[Searches: Mar 2019]])</f>
        <v>2.5</v>
      </c>
      <c r="BM765" s="9">
        <f>SUM(keyword_stats[[#This Row],[Searches: Apr 2018]:[Searches: Mar 2019]])</f>
        <v>30</v>
      </c>
      <c r="BN765" s="9">
        <f>keyword_stats[[#This Row],[R1]]-keyword_stats[[#This Row],[R4]]</f>
        <v>-110.83333333333333</v>
      </c>
      <c r="BO765" s="9" t="str">
        <f>INDEX('keyword-forecasts'!G:K,MATCH(keyword_stats[[#This Row],[Keyword]],'keyword-forecasts'!K:K,0),1)</f>
        <v>Strój Kąpielowy</v>
      </c>
    </row>
    <row r="766" spans="1:67" x14ac:dyDescent="0.25">
      <c r="A766" t="s">
        <v>876</v>
      </c>
      <c r="B766" t="s">
        <v>15</v>
      </c>
      <c r="D766" s="8">
        <v>1300</v>
      </c>
      <c r="E766" t="s">
        <v>17</v>
      </c>
      <c r="F766">
        <v>100</v>
      </c>
      <c r="G766">
        <v>0.53</v>
      </c>
      <c r="H766">
        <v>2.39</v>
      </c>
      <c r="M766">
        <v>260</v>
      </c>
      <c r="N766">
        <v>390</v>
      </c>
      <c r="O766">
        <v>480</v>
      </c>
      <c r="P766">
        <v>480</v>
      </c>
      <c r="Q766">
        <v>260</v>
      </c>
      <c r="R766">
        <v>170</v>
      </c>
      <c r="S766">
        <v>140</v>
      </c>
      <c r="T766">
        <v>170</v>
      </c>
      <c r="U766">
        <v>170</v>
      </c>
      <c r="V766">
        <v>390</v>
      </c>
      <c r="W766">
        <v>390</v>
      </c>
      <c r="X766">
        <v>320</v>
      </c>
      <c r="Y766">
        <v>390</v>
      </c>
      <c r="Z766">
        <v>480</v>
      </c>
      <c r="AA766">
        <v>720</v>
      </c>
      <c r="AB766">
        <v>720</v>
      </c>
      <c r="AC766">
        <v>390</v>
      </c>
      <c r="AD766">
        <v>260</v>
      </c>
      <c r="AE766">
        <v>320</v>
      </c>
      <c r="AF766">
        <v>390</v>
      </c>
      <c r="AG766">
        <v>390</v>
      </c>
      <c r="AH766">
        <v>590</v>
      </c>
      <c r="AI766">
        <v>590</v>
      </c>
      <c r="AJ766">
        <v>720</v>
      </c>
      <c r="AK766">
        <v>590</v>
      </c>
      <c r="AL766">
        <v>880</v>
      </c>
      <c r="AM766">
        <v>1300</v>
      </c>
      <c r="AN766">
        <v>1000</v>
      </c>
      <c r="AO766">
        <v>720</v>
      </c>
      <c r="AP766">
        <v>390</v>
      </c>
      <c r="AQ766">
        <v>390</v>
      </c>
      <c r="AR766">
        <v>480</v>
      </c>
      <c r="AS766">
        <v>390</v>
      </c>
      <c r="AT766">
        <v>1000</v>
      </c>
      <c r="AU766">
        <v>880</v>
      </c>
      <c r="AV766">
        <v>880</v>
      </c>
      <c r="AW766">
        <v>720</v>
      </c>
      <c r="AX766">
        <v>1300</v>
      </c>
      <c r="AY766">
        <v>1600</v>
      </c>
      <c r="AZ766">
        <v>2400</v>
      </c>
      <c r="BA766">
        <v>1300</v>
      </c>
      <c r="BB766">
        <v>720</v>
      </c>
      <c r="BC766">
        <v>720</v>
      </c>
      <c r="BD766">
        <v>720</v>
      </c>
      <c r="BE766">
        <v>720</v>
      </c>
      <c r="BF766">
        <v>1600</v>
      </c>
      <c r="BG766">
        <v>1600</v>
      </c>
      <c r="BH766">
        <v>1600</v>
      </c>
      <c r="BI766" s="9">
        <f>AVERAGE(keyword_stats[[#This Row],[Searches: Apr 2015]:[Searches: Mar 2016]])</f>
        <v>301.66666666666669</v>
      </c>
      <c r="BJ766" s="9">
        <f>AVERAGE(keyword_stats[[#This Row],[Searches: Apr 2016]:[Searches: Mar 2017]])</f>
        <v>496.66666666666669</v>
      </c>
      <c r="BK766" s="9">
        <f>AVERAGE(keyword_stats[[#This Row],[Searches: Apr 2017]:[Searches: Mar 2018]])</f>
        <v>741.66666666666663</v>
      </c>
      <c r="BL766" s="9">
        <f>AVERAGE(keyword_stats[[#This Row],[Searches: Apr 2018]:[Searches: Mar 2019]])</f>
        <v>1250</v>
      </c>
      <c r="BM766" s="9">
        <f>SUM(keyword_stats[[#This Row],[Searches: Apr 2018]:[Searches: Mar 2019]])</f>
        <v>15000</v>
      </c>
      <c r="BN766" s="9">
        <f>keyword_stats[[#This Row],[R1]]-keyword_stats[[#This Row],[R4]]</f>
        <v>948.33333333333326</v>
      </c>
      <c r="BO766" s="9" t="str">
        <f>INDEX('keyword-forecasts'!G:K,MATCH(keyword_stats[[#This Row],[Keyword]],'keyword-forecasts'!K:K,0),1)</f>
        <v>Jednoczęściowy Strój Kapielowy</v>
      </c>
    </row>
    <row r="767" spans="1:67" x14ac:dyDescent="0.25">
      <c r="A767" t="s">
        <v>877</v>
      </c>
      <c r="B767" t="s">
        <v>15</v>
      </c>
      <c r="D767" s="8">
        <v>40</v>
      </c>
      <c r="E767" t="s">
        <v>17</v>
      </c>
      <c r="F767">
        <v>100</v>
      </c>
      <c r="G767">
        <v>0.35</v>
      </c>
      <c r="H767">
        <v>1.53</v>
      </c>
      <c r="M767">
        <v>20</v>
      </c>
      <c r="N767">
        <v>10</v>
      </c>
      <c r="O767">
        <v>30</v>
      </c>
      <c r="P767">
        <v>10</v>
      </c>
      <c r="Q767">
        <v>20</v>
      </c>
      <c r="R767">
        <v>10</v>
      </c>
      <c r="S767">
        <v>10</v>
      </c>
      <c r="T767">
        <v>10</v>
      </c>
      <c r="U767">
        <v>10</v>
      </c>
      <c r="V767">
        <v>50</v>
      </c>
      <c r="W767">
        <v>40</v>
      </c>
      <c r="X767">
        <v>20</v>
      </c>
      <c r="Y767">
        <v>20</v>
      </c>
      <c r="Z767">
        <v>50</v>
      </c>
      <c r="AA767">
        <v>50</v>
      </c>
      <c r="AB767">
        <v>50</v>
      </c>
      <c r="AC767">
        <v>10</v>
      </c>
      <c r="AD767">
        <v>20</v>
      </c>
      <c r="AE767">
        <v>20</v>
      </c>
      <c r="AF767">
        <v>10</v>
      </c>
      <c r="AG767">
        <v>30</v>
      </c>
      <c r="AH767">
        <v>40</v>
      </c>
      <c r="AI767">
        <v>30</v>
      </c>
      <c r="AJ767">
        <v>30</v>
      </c>
      <c r="AK767">
        <v>30</v>
      </c>
      <c r="AL767">
        <v>30</v>
      </c>
      <c r="AM767">
        <v>70</v>
      </c>
      <c r="AN767">
        <v>50</v>
      </c>
      <c r="AO767">
        <v>20</v>
      </c>
      <c r="AP767">
        <v>20</v>
      </c>
      <c r="AQ767">
        <v>10</v>
      </c>
      <c r="AR767">
        <v>50</v>
      </c>
      <c r="AS767">
        <v>20</v>
      </c>
      <c r="AT767">
        <v>50</v>
      </c>
      <c r="AU767">
        <v>30</v>
      </c>
      <c r="AV767">
        <v>40</v>
      </c>
      <c r="AW767">
        <v>40</v>
      </c>
      <c r="AX767">
        <v>50</v>
      </c>
      <c r="AY767">
        <v>50</v>
      </c>
      <c r="AZ767">
        <v>70</v>
      </c>
      <c r="BA767">
        <v>30</v>
      </c>
      <c r="BB767">
        <v>10</v>
      </c>
      <c r="BC767">
        <v>20</v>
      </c>
      <c r="BD767">
        <v>30</v>
      </c>
      <c r="BE767">
        <v>40</v>
      </c>
      <c r="BF767">
        <v>40</v>
      </c>
      <c r="BG767">
        <v>50</v>
      </c>
      <c r="BH767">
        <v>40</v>
      </c>
      <c r="BI767" s="9">
        <f>AVERAGE(keyword_stats[[#This Row],[Searches: Apr 2015]:[Searches: Mar 2016]])</f>
        <v>20</v>
      </c>
      <c r="BJ767" s="9">
        <f>AVERAGE(keyword_stats[[#This Row],[Searches: Apr 2016]:[Searches: Mar 2017]])</f>
        <v>30</v>
      </c>
      <c r="BK767" s="9">
        <f>AVERAGE(keyword_stats[[#This Row],[Searches: Apr 2017]:[Searches: Mar 2018]])</f>
        <v>35</v>
      </c>
      <c r="BL767" s="9">
        <f>AVERAGE(keyword_stats[[#This Row],[Searches: Apr 2018]:[Searches: Mar 2019]])</f>
        <v>39.166666666666664</v>
      </c>
      <c r="BM767" s="9">
        <f>SUM(keyword_stats[[#This Row],[Searches: Apr 2018]:[Searches: Mar 2019]])</f>
        <v>470</v>
      </c>
      <c r="BN767" s="9">
        <f>keyword_stats[[#This Row],[R1]]-keyword_stats[[#This Row],[R4]]</f>
        <v>19.166666666666664</v>
      </c>
      <c r="BO767" s="9" t="str">
        <f>INDEX('keyword-forecasts'!G:K,MATCH(keyword_stats[[#This Row],[Keyword]],'keyword-forecasts'!K:K,0),1)</f>
        <v>Kąpielowy Push</v>
      </c>
    </row>
    <row r="768" spans="1:67" x14ac:dyDescent="0.25">
      <c r="A768" t="s">
        <v>878</v>
      </c>
      <c r="B768" t="s">
        <v>15</v>
      </c>
      <c r="D768" s="8">
        <v>10</v>
      </c>
      <c r="E768" t="s">
        <v>17</v>
      </c>
      <c r="F768">
        <v>100</v>
      </c>
      <c r="G768">
        <v>0.46</v>
      </c>
      <c r="H768">
        <v>1.41</v>
      </c>
      <c r="M768">
        <v>10</v>
      </c>
      <c r="N768">
        <v>10</v>
      </c>
      <c r="O768">
        <v>10</v>
      </c>
      <c r="P768">
        <v>10</v>
      </c>
      <c r="Q768">
        <v>10</v>
      </c>
      <c r="R768">
        <v>10</v>
      </c>
      <c r="S768">
        <v>10</v>
      </c>
      <c r="T768">
        <v>10</v>
      </c>
      <c r="U768">
        <v>10</v>
      </c>
      <c r="V768">
        <v>10</v>
      </c>
      <c r="W768">
        <v>10</v>
      </c>
      <c r="X768">
        <v>10</v>
      </c>
      <c r="Y768">
        <v>10</v>
      </c>
      <c r="Z768">
        <v>10</v>
      </c>
      <c r="AA768">
        <v>10</v>
      </c>
      <c r="AB768">
        <v>20</v>
      </c>
      <c r="AC768">
        <v>10</v>
      </c>
      <c r="AD768">
        <v>10</v>
      </c>
      <c r="AE768">
        <v>10</v>
      </c>
      <c r="AF768">
        <v>10</v>
      </c>
      <c r="AG768">
        <v>10</v>
      </c>
      <c r="AH768">
        <v>10</v>
      </c>
      <c r="AI768">
        <v>10</v>
      </c>
      <c r="AJ768">
        <v>10</v>
      </c>
      <c r="AK768">
        <v>10</v>
      </c>
      <c r="AL768">
        <v>10</v>
      </c>
      <c r="AM768">
        <v>10</v>
      </c>
      <c r="AN768">
        <v>10</v>
      </c>
      <c r="AO768">
        <v>10</v>
      </c>
      <c r="AP768">
        <v>10</v>
      </c>
      <c r="AQ768">
        <v>10</v>
      </c>
      <c r="AR768">
        <v>10</v>
      </c>
      <c r="AS768">
        <v>10</v>
      </c>
      <c r="AT768">
        <v>10</v>
      </c>
      <c r="AU768">
        <v>10</v>
      </c>
      <c r="AV768">
        <v>10</v>
      </c>
      <c r="AW768">
        <v>10</v>
      </c>
      <c r="AX768">
        <v>10</v>
      </c>
      <c r="AY768">
        <v>10</v>
      </c>
      <c r="AZ768">
        <v>10</v>
      </c>
      <c r="BA768">
        <v>10</v>
      </c>
      <c r="BB768">
        <v>10</v>
      </c>
      <c r="BC768">
        <v>10</v>
      </c>
      <c r="BD768">
        <v>10</v>
      </c>
      <c r="BE768">
        <v>10</v>
      </c>
      <c r="BF768">
        <v>10</v>
      </c>
      <c r="BG768">
        <v>10</v>
      </c>
      <c r="BH768">
        <v>10</v>
      </c>
      <c r="BI768" s="9">
        <f>AVERAGE(keyword_stats[[#This Row],[Searches: Apr 2015]:[Searches: Mar 2016]])</f>
        <v>10</v>
      </c>
      <c r="BJ768" s="9">
        <f>AVERAGE(keyword_stats[[#This Row],[Searches: Apr 2016]:[Searches: Mar 2017]])</f>
        <v>10.833333333333334</v>
      </c>
      <c r="BK768" s="9">
        <f>AVERAGE(keyword_stats[[#This Row],[Searches: Apr 2017]:[Searches: Mar 2018]])</f>
        <v>10</v>
      </c>
      <c r="BL768" s="9">
        <f>AVERAGE(keyword_stats[[#This Row],[Searches: Apr 2018]:[Searches: Mar 2019]])</f>
        <v>10</v>
      </c>
      <c r="BM768" s="9">
        <f>SUM(keyword_stats[[#This Row],[Searches: Apr 2018]:[Searches: Mar 2019]])</f>
        <v>120</v>
      </c>
      <c r="BN768" s="9">
        <f>keyword_stats[[#This Row],[R1]]-keyword_stats[[#This Row],[R4]]</f>
        <v>0</v>
      </c>
      <c r="BO768" s="9" t="str">
        <f>INDEX('keyword-forecasts'!G:K,MATCH(keyword_stats[[#This Row],[Keyword]],'keyword-forecasts'!K:K,0),1)</f>
        <v>Jednoczęściowy Strój Kapielowy</v>
      </c>
    </row>
    <row r="769" spans="1:67" x14ac:dyDescent="0.25">
      <c r="A769" t="s">
        <v>879</v>
      </c>
      <c r="B769" t="s">
        <v>15</v>
      </c>
      <c r="D769" s="8">
        <v>20</v>
      </c>
      <c r="E769" t="s">
        <v>17</v>
      </c>
      <c r="F769">
        <v>100</v>
      </c>
      <c r="G769">
        <v>0.44</v>
      </c>
      <c r="H769">
        <v>1.75</v>
      </c>
      <c r="M769">
        <v>10</v>
      </c>
      <c r="N769">
        <v>10</v>
      </c>
      <c r="O769">
        <v>10</v>
      </c>
      <c r="P769">
        <v>30</v>
      </c>
      <c r="Q769">
        <v>10</v>
      </c>
      <c r="R769">
        <v>10</v>
      </c>
      <c r="S769">
        <v>10</v>
      </c>
      <c r="T769">
        <v>10</v>
      </c>
      <c r="U769">
        <v>10</v>
      </c>
      <c r="V769">
        <v>10</v>
      </c>
      <c r="W769">
        <v>10</v>
      </c>
      <c r="X769">
        <v>10</v>
      </c>
      <c r="Y769">
        <v>10</v>
      </c>
      <c r="Z769">
        <v>20</v>
      </c>
      <c r="AA769">
        <v>30</v>
      </c>
      <c r="AB769">
        <v>30</v>
      </c>
      <c r="AC769">
        <v>20</v>
      </c>
      <c r="AD769">
        <v>10</v>
      </c>
      <c r="AE769">
        <v>0</v>
      </c>
      <c r="AF769">
        <v>10</v>
      </c>
      <c r="AG769">
        <v>10</v>
      </c>
      <c r="AH769">
        <v>10</v>
      </c>
      <c r="AI769">
        <v>10</v>
      </c>
      <c r="AJ769">
        <v>10</v>
      </c>
      <c r="AK769">
        <v>10</v>
      </c>
      <c r="AL769">
        <v>10</v>
      </c>
      <c r="AM769">
        <v>30</v>
      </c>
      <c r="AN769">
        <v>20</v>
      </c>
      <c r="AO769">
        <v>10</v>
      </c>
      <c r="AP769">
        <v>10</v>
      </c>
      <c r="AQ769">
        <v>0</v>
      </c>
      <c r="AR769">
        <v>10</v>
      </c>
      <c r="AS769">
        <v>10</v>
      </c>
      <c r="AT769">
        <v>10</v>
      </c>
      <c r="AU769">
        <v>20</v>
      </c>
      <c r="AV769">
        <v>10</v>
      </c>
      <c r="AW769">
        <v>10</v>
      </c>
      <c r="AX769">
        <v>20</v>
      </c>
      <c r="AY769">
        <v>20</v>
      </c>
      <c r="AZ769">
        <v>30</v>
      </c>
      <c r="BA769">
        <v>30</v>
      </c>
      <c r="BB769">
        <v>20</v>
      </c>
      <c r="BC769">
        <v>10</v>
      </c>
      <c r="BD769">
        <v>10</v>
      </c>
      <c r="BE769">
        <v>10</v>
      </c>
      <c r="BF769">
        <v>10</v>
      </c>
      <c r="BG769">
        <v>20</v>
      </c>
      <c r="BH769">
        <v>20</v>
      </c>
      <c r="BI769" s="9">
        <f>AVERAGE(keyword_stats[[#This Row],[Searches: Apr 2015]:[Searches: Mar 2016]])</f>
        <v>11.666666666666666</v>
      </c>
      <c r="BJ769" s="9">
        <f>AVERAGE(keyword_stats[[#This Row],[Searches: Apr 2016]:[Searches: Mar 2017]])</f>
        <v>14.166666666666666</v>
      </c>
      <c r="BK769" s="9">
        <f>AVERAGE(keyword_stats[[#This Row],[Searches: Apr 2017]:[Searches: Mar 2018]])</f>
        <v>12.5</v>
      </c>
      <c r="BL769" s="9">
        <f>AVERAGE(keyword_stats[[#This Row],[Searches: Apr 2018]:[Searches: Mar 2019]])</f>
        <v>17.5</v>
      </c>
      <c r="BM769" s="9">
        <f>SUM(keyword_stats[[#This Row],[Searches: Apr 2018]:[Searches: Mar 2019]])</f>
        <v>210</v>
      </c>
      <c r="BN769" s="9">
        <f>keyword_stats[[#This Row],[R1]]-keyword_stats[[#This Row],[R4]]</f>
        <v>5.8333333333333339</v>
      </c>
      <c r="BO769" s="9" t="str">
        <f>INDEX('keyword-forecasts'!G:K,MATCH(keyword_stats[[#This Row],[Keyword]],'keyword-forecasts'!K:K,0),1)</f>
        <v>Jednoczęściowy Strój Kapielowy</v>
      </c>
    </row>
    <row r="770" spans="1:67" x14ac:dyDescent="0.25">
      <c r="A770" t="s">
        <v>880</v>
      </c>
      <c r="B770" t="s">
        <v>15</v>
      </c>
      <c r="D770" s="8">
        <v>30</v>
      </c>
      <c r="E770" t="s">
        <v>17</v>
      </c>
      <c r="F770">
        <v>100</v>
      </c>
      <c r="G770">
        <v>0.33</v>
      </c>
      <c r="H770">
        <v>1.05</v>
      </c>
      <c r="M770">
        <v>10</v>
      </c>
      <c r="N770">
        <v>10</v>
      </c>
      <c r="O770">
        <v>10</v>
      </c>
      <c r="P770">
        <v>10</v>
      </c>
      <c r="Q770">
        <v>10</v>
      </c>
      <c r="R770">
        <v>10</v>
      </c>
      <c r="S770">
        <v>10</v>
      </c>
      <c r="T770">
        <v>10</v>
      </c>
      <c r="U770">
        <v>10</v>
      </c>
      <c r="V770">
        <v>10</v>
      </c>
      <c r="W770">
        <v>10</v>
      </c>
      <c r="X770">
        <v>10</v>
      </c>
      <c r="Y770">
        <v>10</v>
      </c>
      <c r="Z770">
        <v>10</v>
      </c>
      <c r="AA770">
        <v>20</v>
      </c>
      <c r="AB770">
        <v>20</v>
      </c>
      <c r="AC770">
        <v>10</v>
      </c>
      <c r="AD770">
        <v>10</v>
      </c>
      <c r="AE770">
        <v>0</v>
      </c>
      <c r="AF770">
        <v>10</v>
      </c>
      <c r="AG770">
        <v>10</v>
      </c>
      <c r="AH770">
        <v>10</v>
      </c>
      <c r="AI770">
        <v>10</v>
      </c>
      <c r="AJ770">
        <v>10</v>
      </c>
      <c r="AK770">
        <v>10</v>
      </c>
      <c r="AL770">
        <v>20</v>
      </c>
      <c r="AM770">
        <v>30</v>
      </c>
      <c r="AN770">
        <v>20</v>
      </c>
      <c r="AO770">
        <v>10</v>
      </c>
      <c r="AP770">
        <v>10</v>
      </c>
      <c r="AQ770">
        <v>10</v>
      </c>
      <c r="AR770">
        <v>10</v>
      </c>
      <c r="AS770">
        <v>10</v>
      </c>
      <c r="AT770">
        <v>10</v>
      </c>
      <c r="AU770">
        <v>10</v>
      </c>
      <c r="AV770">
        <v>20</v>
      </c>
      <c r="AW770">
        <v>30</v>
      </c>
      <c r="AX770">
        <v>30</v>
      </c>
      <c r="AY770">
        <v>50</v>
      </c>
      <c r="AZ770">
        <v>50</v>
      </c>
      <c r="BA770">
        <v>70</v>
      </c>
      <c r="BB770">
        <v>10</v>
      </c>
      <c r="BC770">
        <v>10</v>
      </c>
      <c r="BD770">
        <v>10</v>
      </c>
      <c r="BE770">
        <v>10</v>
      </c>
      <c r="BF770">
        <v>10</v>
      </c>
      <c r="BG770">
        <v>20</v>
      </c>
      <c r="BH770">
        <v>30</v>
      </c>
      <c r="BI770" s="9">
        <f>AVERAGE(keyword_stats[[#This Row],[Searches: Apr 2015]:[Searches: Mar 2016]])</f>
        <v>10</v>
      </c>
      <c r="BJ770" s="9">
        <f>AVERAGE(keyword_stats[[#This Row],[Searches: Apr 2016]:[Searches: Mar 2017]])</f>
        <v>10.833333333333334</v>
      </c>
      <c r="BK770" s="9">
        <f>AVERAGE(keyword_stats[[#This Row],[Searches: Apr 2017]:[Searches: Mar 2018]])</f>
        <v>14.166666666666666</v>
      </c>
      <c r="BL770" s="9">
        <f>AVERAGE(keyword_stats[[#This Row],[Searches: Apr 2018]:[Searches: Mar 2019]])</f>
        <v>27.5</v>
      </c>
      <c r="BM770" s="9">
        <f>SUM(keyword_stats[[#This Row],[Searches: Apr 2018]:[Searches: Mar 2019]])</f>
        <v>330</v>
      </c>
      <c r="BN770" s="9">
        <f>keyword_stats[[#This Row],[R1]]-keyword_stats[[#This Row],[R4]]</f>
        <v>17.5</v>
      </c>
      <c r="BO770" s="9" t="str">
        <f>INDEX('keyword-forecasts'!G:K,MATCH(keyword_stats[[#This Row],[Keyword]],'keyword-forecasts'!K:K,0),1)</f>
        <v>Strój Kąpielowy</v>
      </c>
    </row>
    <row r="771" spans="1:67" x14ac:dyDescent="0.25">
      <c r="A771" t="s">
        <v>881</v>
      </c>
      <c r="B771" t="s">
        <v>15</v>
      </c>
      <c r="D771" s="8">
        <v>40</v>
      </c>
      <c r="E771" t="s">
        <v>17</v>
      </c>
      <c r="F771">
        <v>100</v>
      </c>
      <c r="G771">
        <v>0.2</v>
      </c>
      <c r="H771">
        <v>0.8</v>
      </c>
      <c r="M771">
        <v>20</v>
      </c>
      <c r="N771">
        <v>20</v>
      </c>
      <c r="O771">
        <v>20</v>
      </c>
      <c r="P771">
        <v>30</v>
      </c>
      <c r="Q771">
        <v>10</v>
      </c>
      <c r="R771">
        <v>10</v>
      </c>
      <c r="S771">
        <v>10</v>
      </c>
      <c r="T771">
        <v>10</v>
      </c>
      <c r="U771">
        <v>10</v>
      </c>
      <c r="V771">
        <v>20</v>
      </c>
      <c r="W771">
        <v>30</v>
      </c>
      <c r="X771">
        <v>50</v>
      </c>
      <c r="Y771">
        <v>20</v>
      </c>
      <c r="Z771">
        <v>30</v>
      </c>
      <c r="AA771">
        <v>70</v>
      </c>
      <c r="AB771">
        <v>30</v>
      </c>
      <c r="AC771">
        <v>10</v>
      </c>
      <c r="AD771">
        <v>10</v>
      </c>
      <c r="AE771">
        <v>10</v>
      </c>
      <c r="AF771">
        <v>10</v>
      </c>
      <c r="AG771">
        <v>10</v>
      </c>
      <c r="AH771">
        <v>10</v>
      </c>
      <c r="AI771">
        <v>30</v>
      </c>
      <c r="AJ771">
        <v>20</v>
      </c>
      <c r="AK771">
        <v>10</v>
      </c>
      <c r="AL771">
        <v>40</v>
      </c>
      <c r="AM771">
        <v>50</v>
      </c>
      <c r="AN771">
        <v>50</v>
      </c>
      <c r="AO771">
        <v>20</v>
      </c>
      <c r="AP771">
        <v>10</v>
      </c>
      <c r="AQ771">
        <v>10</v>
      </c>
      <c r="AR771">
        <v>20</v>
      </c>
      <c r="AS771">
        <v>10</v>
      </c>
      <c r="AT771">
        <v>40</v>
      </c>
      <c r="AU771">
        <v>30</v>
      </c>
      <c r="AV771">
        <v>20</v>
      </c>
      <c r="AW771">
        <v>40</v>
      </c>
      <c r="AX771">
        <v>50</v>
      </c>
      <c r="AY771">
        <v>90</v>
      </c>
      <c r="AZ771">
        <v>90</v>
      </c>
      <c r="BA771">
        <v>40</v>
      </c>
      <c r="BB771">
        <v>10</v>
      </c>
      <c r="BC771">
        <v>10</v>
      </c>
      <c r="BD771">
        <v>20</v>
      </c>
      <c r="BE771">
        <v>10</v>
      </c>
      <c r="BF771">
        <v>40</v>
      </c>
      <c r="BG771">
        <v>30</v>
      </c>
      <c r="BH771">
        <v>40</v>
      </c>
      <c r="BI771" s="9">
        <f>AVERAGE(keyword_stats[[#This Row],[Searches: Apr 2015]:[Searches: Mar 2016]])</f>
        <v>20</v>
      </c>
      <c r="BJ771" s="9">
        <f>AVERAGE(keyword_stats[[#This Row],[Searches: Apr 2016]:[Searches: Mar 2017]])</f>
        <v>21.666666666666668</v>
      </c>
      <c r="BK771" s="9">
        <f>AVERAGE(keyword_stats[[#This Row],[Searches: Apr 2017]:[Searches: Mar 2018]])</f>
        <v>25.833333333333332</v>
      </c>
      <c r="BL771" s="9">
        <f>AVERAGE(keyword_stats[[#This Row],[Searches: Apr 2018]:[Searches: Mar 2019]])</f>
        <v>39.166666666666664</v>
      </c>
      <c r="BM771" s="9">
        <f>SUM(keyword_stats[[#This Row],[Searches: Apr 2018]:[Searches: Mar 2019]])</f>
        <v>470</v>
      </c>
      <c r="BN771" s="9">
        <f>keyword_stats[[#This Row],[R1]]-keyword_stats[[#This Row],[R4]]</f>
        <v>19.166666666666664</v>
      </c>
      <c r="BO771" s="9" t="str">
        <f>INDEX('keyword-forecasts'!G:K,MATCH(keyword_stats[[#This Row],[Keyword]],'keyword-forecasts'!K:K,0),1)</f>
        <v>Młodzieżowy</v>
      </c>
    </row>
    <row r="772" spans="1:67" x14ac:dyDescent="0.25">
      <c r="A772" t="s">
        <v>882</v>
      </c>
      <c r="B772" t="s">
        <v>15</v>
      </c>
      <c r="D772" s="8">
        <v>10</v>
      </c>
      <c r="E772" t="s">
        <v>17</v>
      </c>
      <c r="F772">
        <v>100</v>
      </c>
      <c r="G772">
        <v>0.39</v>
      </c>
      <c r="H772">
        <v>1.37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10</v>
      </c>
      <c r="V772">
        <v>0</v>
      </c>
      <c r="W772">
        <v>0</v>
      </c>
      <c r="X772">
        <v>0</v>
      </c>
      <c r="Y772">
        <v>0</v>
      </c>
      <c r="Z772">
        <v>10</v>
      </c>
      <c r="AA772">
        <v>10</v>
      </c>
      <c r="AB772">
        <v>10</v>
      </c>
      <c r="AC772">
        <v>10</v>
      </c>
      <c r="AD772">
        <v>10</v>
      </c>
      <c r="AE772">
        <v>10</v>
      </c>
      <c r="AF772">
        <v>10</v>
      </c>
      <c r="AG772">
        <v>10</v>
      </c>
      <c r="AH772">
        <v>10</v>
      </c>
      <c r="AI772">
        <v>0</v>
      </c>
      <c r="AJ772">
        <v>10</v>
      </c>
      <c r="AK772">
        <v>10</v>
      </c>
      <c r="AL772">
        <v>10</v>
      </c>
      <c r="AM772">
        <v>0</v>
      </c>
      <c r="AN772">
        <v>10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10</v>
      </c>
      <c r="AU772">
        <v>10</v>
      </c>
      <c r="AV772">
        <v>10</v>
      </c>
      <c r="AW772">
        <v>0</v>
      </c>
      <c r="AX772">
        <v>10</v>
      </c>
      <c r="AY772">
        <v>10</v>
      </c>
      <c r="AZ772">
        <v>10</v>
      </c>
      <c r="BA772">
        <v>0</v>
      </c>
      <c r="BB772">
        <v>10</v>
      </c>
      <c r="BC772">
        <v>0</v>
      </c>
      <c r="BD772">
        <v>10</v>
      </c>
      <c r="BE772">
        <v>10</v>
      </c>
      <c r="BF772">
        <v>30</v>
      </c>
      <c r="BG772">
        <v>30</v>
      </c>
      <c r="BH772">
        <v>10</v>
      </c>
      <c r="BI772" s="9">
        <f>AVERAGE(keyword_stats[[#This Row],[Searches: Apr 2015]:[Searches: Mar 2016]])</f>
        <v>0.83333333333333337</v>
      </c>
      <c r="BJ772" s="9">
        <f>AVERAGE(keyword_stats[[#This Row],[Searches: Apr 2016]:[Searches: Mar 2017]])</f>
        <v>8.3333333333333339</v>
      </c>
      <c r="BK772" s="9">
        <f>AVERAGE(keyword_stats[[#This Row],[Searches: Apr 2017]:[Searches: Mar 2018]])</f>
        <v>5</v>
      </c>
      <c r="BL772" s="9">
        <f>AVERAGE(keyword_stats[[#This Row],[Searches: Apr 2018]:[Searches: Mar 2019]])</f>
        <v>10.833333333333334</v>
      </c>
      <c r="BM772" s="9">
        <f>SUM(keyword_stats[[#This Row],[Searches: Apr 2018]:[Searches: Mar 2019]])</f>
        <v>130</v>
      </c>
      <c r="BN772" s="9">
        <f>keyword_stats[[#This Row],[R1]]-keyword_stats[[#This Row],[R4]]</f>
        <v>10</v>
      </c>
      <c r="BO772" s="9" t="str">
        <f>INDEX('keyword-forecasts'!G:K,MATCH(keyword_stats[[#This Row],[Keyword]],'keyword-forecasts'!K:K,0),1)</f>
        <v>Kąpielowy Damski</v>
      </c>
    </row>
    <row r="773" spans="1:67" x14ac:dyDescent="0.25">
      <c r="A773" t="s">
        <v>883</v>
      </c>
      <c r="B773" t="s">
        <v>15</v>
      </c>
      <c r="D773" s="8">
        <v>140</v>
      </c>
      <c r="E773" t="s">
        <v>17</v>
      </c>
      <c r="F773">
        <v>100</v>
      </c>
      <c r="G773">
        <v>0.27</v>
      </c>
      <c r="H773">
        <v>0.73</v>
      </c>
      <c r="M773">
        <v>50</v>
      </c>
      <c r="N773">
        <v>90</v>
      </c>
      <c r="O773">
        <v>170</v>
      </c>
      <c r="P773">
        <v>170</v>
      </c>
      <c r="Q773">
        <v>40</v>
      </c>
      <c r="R773">
        <v>10</v>
      </c>
      <c r="S773">
        <v>10</v>
      </c>
      <c r="T773">
        <v>10</v>
      </c>
      <c r="U773">
        <v>10</v>
      </c>
      <c r="V773">
        <v>30</v>
      </c>
      <c r="W773">
        <v>40</v>
      </c>
      <c r="X773">
        <v>40</v>
      </c>
      <c r="Y773">
        <v>110</v>
      </c>
      <c r="Z773">
        <v>210</v>
      </c>
      <c r="AA773">
        <v>260</v>
      </c>
      <c r="AB773">
        <v>260</v>
      </c>
      <c r="AC773">
        <v>90</v>
      </c>
      <c r="AD773">
        <v>10</v>
      </c>
      <c r="AE773">
        <v>10</v>
      </c>
      <c r="AF773">
        <v>20</v>
      </c>
      <c r="AG773">
        <v>20</v>
      </c>
      <c r="AH773">
        <v>50</v>
      </c>
      <c r="AI773">
        <v>50</v>
      </c>
      <c r="AJ773">
        <v>70</v>
      </c>
      <c r="AK773">
        <v>110</v>
      </c>
      <c r="AL773">
        <v>170</v>
      </c>
      <c r="AM773">
        <v>320</v>
      </c>
      <c r="AN773">
        <v>260</v>
      </c>
      <c r="AO773">
        <v>90</v>
      </c>
      <c r="AP773">
        <v>20</v>
      </c>
      <c r="AQ773">
        <v>10</v>
      </c>
      <c r="AR773">
        <v>10</v>
      </c>
      <c r="AS773">
        <v>20</v>
      </c>
      <c r="AT773">
        <v>90</v>
      </c>
      <c r="AU773">
        <v>70</v>
      </c>
      <c r="AV773">
        <v>90</v>
      </c>
      <c r="AW773">
        <v>110</v>
      </c>
      <c r="AX773">
        <v>260</v>
      </c>
      <c r="AY773">
        <v>320</v>
      </c>
      <c r="AZ773">
        <v>320</v>
      </c>
      <c r="BA773">
        <v>140</v>
      </c>
      <c r="BB773">
        <v>20</v>
      </c>
      <c r="BC773">
        <v>20</v>
      </c>
      <c r="BD773">
        <v>20</v>
      </c>
      <c r="BE773">
        <v>10</v>
      </c>
      <c r="BF773">
        <v>70</v>
      </c>
      <c r="BG773">
        <v>110</v>
      </c>
      <c r="BH773">
        <v>110</v>
      </c>
      <c r="BI773" s="9">
        <f>AVERAGE(keyword_stats[[#This Row],[Searches: Apr 2015]:[Searches: Mar 2016]])</f>
        <v>55.833333333333336</v>
      </c>
      <c r="BJ773" s="9">
        <f>AVERAGE(keyword_stats[[#This Row],[Searches: Apr 2016]:[Searches: Mar 2017]])</f>
        <v>96.666666666666671</v>
      </c>
      <c r="BK773" s="9">
        <f>AVERAGE(keyword_stats[[#This Row],[Searches: Apr 2017]:[Searches: Mar 2018]])</f>
        <v>105</v>
      </c>
      <c r="BL773" s="9">
        <f>AVERAGE(keyword_stats[[#This Row],[Searches: Apr 2018]:[Searches: Mar 2019]])</f>
        <v>125.83333333333333</v>
      </c>
      <c r="BM773" s="9">
        <f>SUM(keyword_stats[[#This Row],[Searches: Apr 2018]:[Searches: Mar 2019]])</f>
        <v>1510</v>
      </c>
      <c r="BN773" s="9">
        <f>keyword_stats[[#This Row],[R1]]-keyword_stats[[#This Row],[R4]]</f>
        <v>70</v>
      </c>
      <c r="BO773" s="9" t="str">
        <f>INDEX('keyword-forecasts'!G:K,MATCH(keyword_stats[[#This Row],[Keyword]],'keyword-forecasts'!K:K,0),1)</f>
        <v>Strój Kąpielowy</v>
      </c>
    </row>
    <row r="774" spans="1:67" x14ac:dyDescent="0.25">
      <c r="A774" t="s">
        <v>884</v>
      </c>
      <c r="B774" t="s">
        <v>15</v>
      </c>
      <c r="D774" s="8">
        <v>10</v>
      </c>
      <c r="E774" t="s">
        <v>17</v>
      </c>
      <c r="F774">
        <v>100</v>
      </c>
      <c r="G774">
        <v>0.17</v>
      </c>
      <c r="H774">
        <v>0.69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20</v>
      </c>
      <c r="AB774">
        <v>10</v>
      </c>
      <c r="AC774">
        <v>10</v>
      </c>
      <c r="AD774">
        <v>10</v>
      </c>
      <c r="AE774">
        <v>10</v>
      </c>
      <c r="AF774">
        <v>10</v>
      </c>
      <c r="AG774">
        <v>0</v>
      </c>
      <c r="AH774">
        <v>10</v>
      </c>
      <c r="AI774">
        <v>10</v>
      </c>
      <c r="AJ774">
        <v>10</v>
      </c>
      <c r="AK774">
        <v>10</v>
      </c>
      <c r="AL774">
        <v>10</v>
      </c>
      <c r="AM774">
        <v>10</v>
      </c>
      <c r="AN774">
        <v>20</v>
      </c>
      <c r="AO774">
        <v>10</v>
      </c>
      <c r="AP774">
        <v>10</v>
      </c>
      <c r="AQ774">
        <v>10</v>
      </c>
      <c r="AR774">
        <v>10</v>
      </c>
      <c r="AS774">
        <v>10</v>
      </c>
      <c r="AT774">
        <v>10</v>
      </c>
      <c r="AU774">
        <v>10</v>
      </c>
      <c r="AV774">
        <v>10</v>
      </c>
      <c r="AW774">
        <v>0</v>
      </c>
      <c r="AX774">
        <v>10</v>
      </c>
      <c r="AY774">
        <v>10</v>
      </c>
      <c r="AZ774">
        <v>10</v>
      </c>
      <c r="BA774">
        <v>10</v>
      </c>
      <c r="BB774">
        <v>10</v>
      </c>
      <c r="BC774">
        <v>10</v>
      </c>
      <c r="BD774">
        <v>10</v>
      </c>
      <c r="BE774">
        <v>10</v>
      </c>
      <c r="BF774">
        <v>10</v>
      </c>
      <c r="BG774">
        <v>10</v>
      </c>
      <c r="BH774">
        <v>10</v>
      </c>
      <c r="BI774" s="9">
        <f>AVERAGE(keyword_stats[[#This Row],[Searches: Apr 2015]:[Searches: Mar 2016]])</f>
        <v>0</v>
      </c>
      <c r="BJ774" s="9">
        <f>AVERAGE(keyword_stats[[#This Row],[Searches: Apr 2016]:[Searches: Mar 2017]])</f>
        <v>8.3333333333333339</v>
      </c>
      <c r="BK774" s="9">
        <f>AVERAGE(keyword_stats[[#This Row],[Searches: Apr 2017]:[Searches: Mar 2018]])</f>
        <v>10.833333333333334</v>
      </c>
      <c r="BL774" s="9">
        <f>AVERAGE(keyword_stats[[#This Row],[Searches: Apr 2018]:[Searches: Mar 2019]])</f>
        <v>9.1666666666666661</v>
      </c>
      <c r="BM774" s="9">
        <f>SUM(keyword_stats[[#This Row],[Searches: Apr 2018]:[Searches: Mar 2019]])</f>
        <v>110</v>
      </c>
      <c r="BN774" s="9">
        <f>keyword_stats[[#This Row],[R1]]-keyword_stats[[#This Row],[R4]]</f>
        <v>9.1666666666666661</v>
      </c>
      <c r="BO774" s="9" t="str">
        <f>INDEX('keyword-forecasts'!G:K,MATCH(keyword_stats[[#This Row],[Keyword]],'keyword-forecasts'!K:K,0),1)</f>
        <v>Strój Kąpielowy</v>
      </c>
    </row>
    <row r="775" spans="1:67" x14ac:dyDescent="0.25">
      <c r="A775" t="s">
        <v>885</v>
      </c>
      <c r="B775" t="s">
        <v>15</v>
      </c>
      <c r="D775" s="8">
        <v>720</v>
      </c>
      <c r="E775" t="s">
        <v>17</v>
      </c>
      <c r="F775">
        <v>100</v>
      </c>
      <c r="G775">
        <v>0.39</v>
      </c>
      <c r="H775">
        <v>1.3</v>
      </c>
      <c r="M775">
        <v>390</v>
      </c>
      <c r="N775">
        <v>480</v>
      </c>
      <c r="O775">
        <v>720</v>
      </c>
      <c r="P775">
        <v>880</v>
      </c>
      <c r="Q775">
        <v>480</v>
      </c>
      <c r="R775">
        <v>140</v>
      </c>
      <c r="S775">
        <v>140</v>
      </c>
      <c r="T775">
        <v>210</v>
      </c>
      <c r="U775">
        <v>210</v>
      </c>
      <c r="V775">
        <v>390</v>
      </c>
      <c r="W775">
        <v>390</v>
      </c>
      <c r="X775">
        <v>390</v>
      </c>
      <c r="Y775">
        <v>390</v>
      </c>
      <c r="Z775">
        <v>590</v>
      </c>
      <c r="AA775">
        <v>880</v>
      </c>
      <c r="AB775">
        <v>880</v>
      </c>
      <c r="AC775">
        <v>390</v>
      </c>
      <c r="AD775">
        <v>210</v>
      </c>
      <c r="AE775">
        <v>170</v>
      </c>
      <c r="AF775">
        <v>170</v>
      </c>
      <c r="AG775">
        <v>210</v>
      </c>
      <c r="AH775">
        <v>390</v>
      </c>
      <c r="AI775">
        <v>390</v>
      </c>
      <c r="AJ775">
        <v>480</v>
      </c>
      <c r="AK775">
        <v>480</v>
      </c>
      <c r="AL775">
        <v>720</v>
      </c>
      <c r="AM775">
        <v>1000</v>
      </c>
      <c r="AN775">
        <v>880</v>
      </c>
      <c r="AO775">
        <v>590</v>
      </c>
      <c r="AP775">
        <v>210</v>
      </c>
      <c r="AQ775">
        <v>210</v>
      </c>
      <c r="AR775">
        <v>260</v>
      </c>
      <c r="AS775">
        <v>260</v>
      </c>
      <c r="AT775">
        <v>590</v>
      </c>
      <c r="AU775">
        <v>590</v>
      </c>
      <c r="AV775">
        <v>590</v>
      </c>
      <c r="AW775">
        <v>720</v>
      </c>
      <c r="AX775">
        <v>880</v>
      </c>
      <c r="AY775">
        <v>1600</v>
      </c>
      <c r="AZ775">
        <v>1600</v>
      </c>
      <c r="BA775">
        <v>880</v>
      </c>
      <c r="BB775">
        <v>320</v>
      </c>
      <c r="BC775">
        <v>210</v>
      </c>
      <c r="BD775">
        <v>320</v>
      </c>
      <c r="BE775">
        <v>390</v>
      </c>
      <c r="BF775">
        <v>880</v>
      </c>
      <c r="BG775">
        <v>720</v>
      </c>
      <c r="BH775">
        <v>880</v>
      </c>
      <c r="BI775" s="9">
        <f>AVERAGE(keyword_stats[[#This Row],[Searches: Apr 2015]:[Searches: Mar 2016]])</f>
        <v>401.66666666666669</v>
      </c>
      <c r="BJ775" s="9">
        <f>AVERAGE(keyword_stats[[#This Row],[Searches: Apr 2016]:[Searches: Mar 2017]])</f>
        <v>429.16666666666669</v>
      </c>
      <c r="BK775" s="9">
        <f>AVERAGE(keyword_stats[[#This Row],[Searches: Apr 2017]:[Searches: Mar 2018]])</f>
        <v>531.66666666666663</v>
      </c>
      <c r="BL775" s="9">
        <f>AVERAGE(keyword_stats[[#This Row],[Searches: Apr 2018]:[Searches: Mar 2019]])</f>
        <v>783.33333333333337</v>
      </c>
      <c r="BM775" s="9">
        <f>SUM(keyword_stats[[#This Row],[Searches: Apr 2018]:[Searches: Mar 2019]])</f>
        <v>9400</v>
      </c>
      <c r="BN775" s="9">
        <f>keyword_stats[[#This Row],[R1]]-keyword_stats[[#This Row],[R4]]</f>
        <v>381.66666666666669</v>
      </c>
      <c r="BO775" s="9" t="str">
        <f>INDEX('keyword-forecasts'!G:K,MATCH(keyword_stats[[#This Row],[Keyword]],'keyword-forecasts'!K:K,0),1)</f>
        <v>Strój</v>
      </c>
    </row>
    <row r="776" spans="1:67" x14ac:dyDescent="0.25">
      <c r="A776" t="s">
        <v>886</v>
      </c>
      <c r="B776" t="s">
        <v>15</v>
      </c>
      <c r="D776" s="8">
        <v>5400</v>
      </c>
      <c r="E776" t="s">
        <v>16</v>
      </c>
      <c r="F776">
        <v>44</v>
      </c>
      <c r="G776">
        <v>0.28999999999999998</v>
      </c>
      <c r="H776">
        <v>1.17</v>
      </c>
      <c r="M776">
        <v>2400</v>
      </c>
      <c r="N776">
        <v>2400</v>
      </c>
      <c r="O776">
        <v>2400</v>
      </c>
      <c r="P776">
        <v>2400</v>
      </c>
      <c r="Q776">
        <v>1900</v>
      </c>
      <c r="R776">
        <v>1900</v>
      </c>
      <c r="S776">
        <v>2900</v>
      </c>
      <c r="T776">
        <v>3600</v>
      </c>
      <c r="U776">
        <v>2900</v>
      </c>
      <c r="V776">
        <v>5400</v>
      </c>
      <c r="W776">
        <v>3600</v>
      </c>
      <c r="X776">
        <v>2900</v>
      </c>
      <c r="Y776">
        <v>2900</v>
      </c>
      <c r="Z776">
        <v>2900</v>
      </c>
      <c r="AA776">
        <v>2900</v>
      </c>
      <c r="AB776">
        <v>2400</v>
      </c>
      <c r="AC776">
        <v>2400</v>
      </c>
      <c r="AD776">
        <v>2400</v>
      </c>
      <c r="AE776">
        <v>4400</v>
      </c>
      <c r="AF776">
        <v>4400</v>
      </c>
      <c r="AG776">
        <v>4400</v>
      </c>
      <c r="AH776">
        <v>6600</v>
      </c>
      <c r="AI776">
        <v>5400</v>
      </c>
      <c r="AJ776">
        <v>3600</v>
      </c>
      <c r="AK776">
        <v>3600</v>
      </c>
      <c r="AL776">
        <v>3600</v>
      </c>
      <c r="AM776">
        <v>2900</v>
      </c>
      <c r="AN776">
        <v>2900</v>
      </c>
      <c r="AO776">
        <v>2400</v>
      </c>
      <c r="AP776">
        <v>2900</v>
      </c>
      <c r="AQ776">
        <v>4400</v>
      </c>
      <c r="AR776">
        <v>4400</v>
      </c>
      <c r="AS776">
        <v>5400</v>
      </c>
      <c r="AT776">
        <v>8100</v>
      </c>
      <c r="AU776">
        <v>5400</v>
      </c>
      <c r="AV776">
        <v>4400</v>
      </c>
      <c r="AW776">
        <v>3600</v>
      </c>
      <c r="AX776">
        <v>3600</v>
      </c>
      <c r="AY776">
        <v>3600</v>
      </c>
      <c r="AZ776">
        <v>3600</v>
      </c>
      <c r="BA776">
        <v>3600</v>
      </c>
      <c r="BB776">
        <v>3600</v>
      </c>
      <c r="BC776">
        <v>5400</v>
      </c>
      <c r="BD776">
        <v>5400</v>
      </c>
      <c r="BE776">
        <v>6600</v>
      </c>
      <c r="BF776">
        <v>9900</v>
      </c>
      <c r="BG776">
        <v>6600</v>
      </c>
      <c r="BH776">
        <v>5400</v>
      </c>
      <c r="BI776" s="9">
        <f>AVERAGE(keyword_stats[[#This Row],[Searches: Apr 2015]:[Searches: Mar 2016]])</f>
        <v>2891.6666666666665</v>
      </c>
      <c r="BJ776" s="9">
        <f>AVERAGE(keyword_stats[[#This Row],[Searches: Apr 2016]:[Searches: Mar 2017]])</f>
        <v>3725</v>
      </c>
      <c r="BK776" s="9">
        <f>AVERAGE(keyword_stats[[#This Row],[Searches: Apr 2017]:[Searches: Mar 2018]])</f>
        <v>4200</v>
      </c>
      <c r="BL776" s="9">
        <f>AVERAGE(keyword_stats[[#This Row],[Searches: Apr 2018]:[Searches: Mar 2019]])</f>
        <v>5075</v>
      </c>
      <c r="BM776" s="9">
        <f>SUM(keyword_stats[[#This Row],[Searches: Apr 2018]:[Searches: Mar 2019]])</f>
        <v>60900</v>
      </c>
      <c r="BN776" s="9">
        <f>keyword_stats[[#This Row],[R1]]-keyword_stats[[#This Row],[R4]]</f>
        <v>2183.3333333333335</v>
      </c>
      <c r="BO776" s="9" t="str">
        <f>INDEX('keyword-forecasts'!G:K,MATCH(keyword_stats[[#This Row],[Keyword]],'keyword-forecasts'!K:K,0),1)</f>
        <v>Stroje</v>
      </c>
    </row>
    <row r="777" spans="1:67" x14ac:dyDescent="0.25">
      <c r="A777" t="s">
        <v>887</v>
      </c>
      <c r="B777" t="s">
        <v>15</v>
      </c>
      <c r="D777" s="8">
        <v>30</v>
      </c>
      <c r="E777" t="s">
        <v>17</v>
      </c>
      <c r="F777">
        <v>100</v>
      </c>
      <c r="G777">
        <v>0.57999999999999996</v>
      </c>
      <c r="H777">
        <v>1.69</v>
      </c>
      <c r="M777">
        <v>10</v>
      </c>
      <c r="N777">
        <v>10</v>
      </c>
      <c r="O777">
        <v>20</v>
      </c>
      <c r="P777">
        <v>10</v>
      </c>
      <c r="Q777">
        <v>10</v>
      </c>
      <c r="R777">
        <v>10</v>
      </c>
      <c r="S777">
        <v>10</v>
      </c>
      <c r="T777">
        <v>10</v>
      </c>
      <c r="U777">
        <v>0</v>
      </c>
      <c r="V777">
        <v>10</v>
      </c>
      <c r="W777">
        <v>10</v>
      </c>
      <c r="X777">
        <v>10</v>
      </c>
      <c r="Y777">
        <v>10</v>
      </c>
      <c r="Z777">
        <v>10</v>
      </c>
      <c r="AA777">
        <v>30</v>
      </c>
      <c r="AB777">
        <v>20</v>
      </c>
      <c r="AC777">
        <v>10</v>
      </c>
      <c r="AD777">
        <v>10</v>
      </c>
      <c r="AE777">
        <v>10</v>
      </c>
      <c r="AF777">
        <v>10</v>
      </c>
      <c r="AG777">
        <v>10</v>
      </c>
      <c r="AH777">
        <v>10</v>
      </c>
      <c r="AI777">
        <v>10</v>
      </c>
      <c r="AJ777">
        <v>10</v>
      </c>
      <c r="AK777">
        <v>10</v>
      </c>
      <c r="AL777">
        <v>20</v>
      </c>
      <c r="AM777">
        <v>50</v>
      </c>
      <c r="AN777">
        <v>30</v>
      </c>
      <c r="AO777">
        <v>20</v>
      </c>
      <c r="AP777">
        <v>10</v>
      </c>
      <c r="AQ777">
        <v>10</v>
      </c>
      <c r="AR777">
        <v>10</v>
      </c>
      <c r="AS777">
        <v>10</v>
      </c>
      <c r="AT777">
        <v>10</v>
      </c>
      <c r="AU777">
        <v>10</v>
      </c>
      <c r="AV777">
        <v>20</v>
      </c>
      <c r="AW777">
        <v>20</v>
      </c>
      <c r="AX777">
        <v>40</v>
      </c>
      <c r="AY777">
        <v>70</v>
      </c>
      <c r="AZ777">
        <v>70</v>
      </c>
      <c r="BA777">
        <v>50</v>
      </c>
      <c r="BB777">
        <v>10</v>
      </c>
      <c r="BC777">
        <v>10</v>
      </c>
      <c r="BD777">
        <v>10</v>
      </c>
      <c r="BE777">
        <v>20</v>
      </c>
      <c r="BF777">
        <v>30</v>
      </c>
      <c r="BG777">
        <v>30</v>
      </c>
      <c r="BH777">
        <v>30</v>
      </c>
      <c r="BI777" s="9">
        <f>AVERAGE(keyword_stats[[#This Row],[Searches: Apr 2015]:[Searches: Mar 2016]])</f>
        <v>10</v>
      </c>
      <c r="BJ777" s="9">
        <f>AVERAGE(keyword_stats[[#This Row],[Searches: Apr 2016]:[Searches: Mar 2017]])</f>
        <v>12.5</v>
      </c>
      <c r="BK777" s="9">
        <f>AVERAGE(keyword_stats[[#This Row],[Searches: Apr 2017]:[Searches: Mar 2018]])</f>
        <v>17.5</v>
      </c>
      <c r="BL777" s="9">
        <f>AVERAGE(keyword_stats[[#This Row],[Searches: Apr 2018]:[Searches: Mar 2019]])</f>
        <v>32.5</v>
      </c>
      <c r="BM777" s="9">
        <f>SUM(keyword_stats[[#This Row],[Searches: Apr 2018]:[Searches: Mar 2019]])</f>
        <v>390</v>
      </c>
      <c r="BN777" s="9">
        <f>keyword_stats[[#This Row],[R1]]-keyword_stats[[#This Row],[R4]]</f>
        <v>22.5</v>
      </c>
      <c r="BO777" s="9" t="str">
        <f>INDEX('keyword-forecasts'!G:K,MATCH(keyword_stats[[#This Row],[Keyword]],'keyword-forecasts'!K:K,0),1)</f>
        <v>2 Częściowe</v>
      </c>
    </row>
    <row r="778" spans="1:67" x14ac:dyDescent="0.25">
      <c r="A778" t="s">
        <v>888</v>
      </c>
      <c r="B778" t="s">
        <v>15</v>
      </c>
      <c r="D778" s="8">
        <v>10</v>
      </c>
      <c r="M778">
        <v>10</v>
      </c>
      <c r="N778">
        <v>10</v>
      </c>
      <c r="O778">
        <v>10</v>
      </c>
      <c r="P778">
        <v>20</v>
      </c>
      <c r="Q778">
        <v>10</v>
      </c>
      <c r="R778">
        <v>10</v>
      </c>
      <c r="S778">
        <v>10</v>
      </c>
      <c r="T778">
        <v>10</v>
      </c>
      <c r="U778">
        <v>10</v>
      </c>
      <c r="V778">
        <v>30</v>
      </c>
      <c r="W778">
        <v>40</v>
      </c>
      <c r="X778">
        <v>70</v>
      </c>
      <c r="Y778">
        <v>70</v>
      </c>
      <c r="Z778">
        <v>140</v>
      </c>
      <c r="AA778">
        <v>140</v>
      </c>
      <c r="AB778">
        <v>110</v>
      </c>
      <c r="AC778">
        <v>30</v>
      </c>
      <c r="AD778">
        <v>20</v>
      </c>
      <c r="AE778">
        <v>10</v>
      </c>
      <c r="AF778">
        <v>10</v>
      </c>
      <c r="AG778">
        <v>10</v>
      </c>
      <c r="AH778">
        <v>10</v>
      </c>
      <c r="AI778">
        <v>10</v>
      </c>
      <c r="AJ778">
        <v>10</v>
      </c>
      <c r="AK778">
        <v>10</v>
      </c>
      <c r="AL778">
        <v>10</v>
      </c>
      <c r="AM778">
        <v>10</v>
      </c>
      <c r="AN778">
        <v>10</v>
      </c>
      <c r="AO778">
        <v>10</v>
      </c>
      <c r="AP778">
        <v>10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10</v>
      </c>
      <c r="AY778">
        <v>0</v>
      </c>
      <c r="AZ778">
        <v>0</v>
      </c>
      <c r="BA778">
        <v>0</v>
      </c>
      <c r="BB778">
        <v>10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 s="9">
        <f>AVERAGE(keyword_stats[[#This Row],[Searches: Apr 2015]:[Searches: Mar 2016]])</f>
        <v>20</v>
      </c>
      <c r="BJ778" s="9">
        <f>AVERAGE(keyword_stats[[#This Row],[Searches: Apr 2016]:[Searches: Mar 2017]])</f>
        <v>47.5</v>
      </c>
      <c r="BK778" s="9">
        <f>AVERAGE(keyword_stats[[#This Row],[Searches: Apr 2017]:[Searches: Mar 2018]])</f>
        <v>5</v>
      </c>
      <c r="BL778" s="9">
        <f>AVERAGE(keyword_stats[[#This Row],[Searches: Apr 2018]:[Searches: Mar 2019]])</f>
        <v>1.6666666666666667</v>
      </c>
      <c r="BM778" s="9">
        <f>SUM(keyword_stats[[#This Row],[Searches: Apr 2018]:[Searches: Mar 2019]])</f>
        <v>20</v>
      </c>
      <c r="BN778" s="9">
        <f>keyword_stats[[#This Row],[R1]]-keyword_stats[[#This Row],[R4]]</f>
        <v>-18.333333333333332</v>
      </c>
      <c r="BO778" s="9" t="str">
        <f>INDEX('keyword-forecasts'!G:K,MATCH(keyword_stats[[#This Row],[Keyword]],'keyword-forecasts'!K:K,0),1)</f>
        <v>Stroje</v>
      </c>
    </row>
    <row r="779" spans="1:67" x14ac:dyDescent="0.25">
      <c r="A779" t="s">
        <v>889</v>
      </c>
      <c r="B779" t="s">
        <v>15</v>
      </c>
      <c r="D779" s="8">
        <v>30</v>
      </c>
      <c r="E779" t="s">
        <v>17</v>
      </c>
      <c r="F779">
        <v>100</v>
      </c>
      <c r="G779">
        <v>0.26</v>
      </c>
      <c r="H779">
        <v>0.57999999999999996</v>
      </c>
      <c r="M779">
        <v>30</v>
      </c>
      <c r="N779">
        <v>30</v>
      </c>
      <c r="O779">
        <v>20</v>
      </c>
      <c r="P779">
        <v>30</v>
      </c>
      <c r="Q779">
        <v>20</v>
      </c>
      <c r="R779">
        <v>30</v>
      </c>
      <c r="S779">
        <v>40</v>
      </c>
      <c r="T779">
        <v>30</v>
      </c>
      <c r="U779">
        <v>20</v>
      </c>
      <c r="V779">
        <v>30</v>
      </c>
      <c r="W779">
        <v>50</v>
      </c>
      <c r="X779">
        <v>10</v>
      </c>
      <c r="Y779">
        <v>20</v>
      </c>
      <c r="Z779">
        <v>30</v>
      </c>
      <c r="AA779">
        <v>20</v>
      </c>
      <c r="AB779">
        <v>20</v>
      </c>
      <c r="AC779">
        <v>140</v>
      </c>
      <c r="AD779">
        <v>170</v>
      </c>
      <c r="AE779">
        <v>170</v>
      </c>
      <c r="AF779">
        <v>170</v>
      </c>
      <c r="AG779">
        <v>140</v>
      </c>
      <c r="AH779">
        <v>210</v>
      </c>
      <c r="AI779">
        <v>70</v>
      </c>
      <c r="AJ779">
        <v>110</v>
      </c>
      <c r="AK779">
        <v>110</v>
      </c>
      <c r="AL779">
        <v>90</v>
      </c>
      <c r="AM779">
        <v>70</v>
      </c>
      <c r="AN779">
        <v>70</v>
      </c>
      <c r="AO779">
        <v>50</v>
      </c>
      <c r="AP779">
        <v>40</v>
      </c>
      <c r="AQ779">
        <v>40</v>
      </c>
      <c r="AR779">
        <v>20</v>
      </c>
      <c r="AS779">
        <v>40</v>
      </c>
      <c r="AT779">
        <v>40</v>
      </c>
      <c r="AU779">
        <v>30</v>
      </c>
      <c r="AV779">
        <v>20</v>
      </c>
      <c r="AW779">
        <v>10</v>
      </c>
      <c r="AX779">
        <v>20</v>
      </c>
      <c r="AY779">
        <v>30</v>
      </c>
      <c r="AZ779">
        <v>50</v>
      </c>
      <c r="BA779">
        <v>30</v>
      </c>
      <c r="BB779">
        <v>20</v>
      </c>
      <c r="BC779">
        <v>40</v>
      </c>
      <c r="BD779">
        <v>20</v>
      </c>
      <c r="BE779">
        <v>30</v>
      </c>
      <c r="BF779">
        <v>50</v>
      </c>
      <c r="BG779">
        <v>30</v>
      </c>
      <c r="BH779">
        <v>50</v>
      </c>
      <c r="BI779" s="9">
        <f>AVERAGE(keyword_stats[[#This Row],[Searches: Apr 2015]:[Searches: Mar 2016]])</f>
        <v>28.333333333333332</v>
      </c>
      <c r="BJ779" s="9">
        <f>AVERAGE(keyword_stats[[#This Row],[Searches: Apr 2016]:[Searches: Mar 2017]])</f>
        <v>105.83333333333333</v>
      </c>
      <c r="BK779" s="9">
        <f>AVERAGE(keyword_stats[[#This Row],[Searches: Apr 2017]:[Searches: Mar 2018]])</f>
        <v>51.666666666666664</v>
      </c>
      <c r="BL779" s="9">
        <f>AVERAGE(keyword_stats[[#This Row],[Searches: Apr 2018]:[Searches: Mar 2019]])</f>
        <v>31.666666666666668</v>
      </c>
      <c r="BM779" s="9">
        <f>SUM(keyword_stats[[#This Row],[Searches: Apr 2018]:[Searches: Mar 2019]])</f>
        <v>380</v>
      </c>
      <c r="BN779" s="9">
        <f>keyword_stats[[#This Row],[R1]]-keyword_stats[[#This Row],[R4]]</f>
        <v>3.3333333333333357</v>
      </c>
      <c r="BO779" s="9" t="str">
        <f>INDEX('keyword-forecasts'!G:K,MATCH(keyword_stats[[#This Row],[Keyword]],'keyword-forecasts'!K:K,0),1)</f>
        <v>Stroje</v>
      </c>
    </row>
    <row r="780" spans="1:67" x14ac:dyDescent="0.25">
      <c r="A780" t="s">
        <v>890</v>
      </c>
      <c r="B780" t="s">
        <v>15</v>
      </c>
      <c r="D780" s="8">
        <v>20</v>
      </c>
      <c r="E780" t="s">
        <v>17</v>
      </c>
      <c r="F780">
        <v>100</v>
      </c>
      <c r="G780">
        <v>0.31</v>
      </c>
      <c r="H780">
        <v>0.57999999999999996</v>
      </c>
      <c r="M780">
        <v>10</v>
      </c>
      <c r="N780">
        <v>20</v>
      </c>
      <c r="O780">
        <v>20</v>
      </c>
      <c r="P780">
        <v>10</v>
      </c>
      <c r="Q780">
        <v>10</v>
      </c>
      <c r="R780">
        <v>40</v>
      </c>
      <c r="S780">
        <v>30</v>
      </c>
      <c r="T780">
        <v>20</v>
      </c>
      <c r="U780">
        <v>20</v>
      </c>
      <c r="V780">
        <v>20</v>
      </c>
      <c r="W780">
        <v>50</v>
      </c>
      <c r="X780">
        <v>30</v>
      </c>
      <c r="Y780">
        <v>10</v>
      </c>
      <c r="Z780">
        <v>20</v>
      </c>
      <c r="AA780">
        <v>10</v>
      </c>
      <c r="AB780">
        <v>30</v>
      </c>
      <c r="AC780">
        <v>50</v>
      </c>
      <c r="AD780">
        <v>50</v>
      </c>
      <c r="AE780">
        <v>20</v>
      </c>
      <c r="AF780">
        <v>20</v>
      </c>
      <c r="AG780">
        <v>10</v>
      </c>
      <c r="AH780">
        <v>10</v>
      </c>
      <c r="AI780">
        <v>40</v>
      </c>
      <c r="AJ780">
        <v>30</v>
      </c>
      <c r="AK780">
        <v>20</v>
      </c>
      <c r="AL780">
        <v>10</v>
      </c>
      <c r="AM780">
        <v>20</v>
      </c>
      <c r="AN780">
        <v>20</v>
      </c>
      <c r="AO780">
        <v>30</v>
      </c>
      <c r="AP780">
        <v>20</v>
      </c>
      <c r="AQ780">
        <v>30</v>
      </c>
      <c r="AR780">
        <v>50</v>
      </c>
      <c r="AS780">
        <v>20</v>
      </c>
      <c r="AT780">
        <v>50</v>
      </c>
      <c r="AU780">
        <v>30</v>
      </c>
      <c r="AV780">
        <v>30</v>
      </c>
      <c r="AW780">
        <v>30</v>
      </c>
      <c r="AX780">
        <v>20</v>
      </c>
      <c r="AY780">
        <v>20</v>
      </c>
      <c r="AZ780">
        <v>20</v>
      </c>
      <c r="BA780">
        <v>10</v>
      </c>
      <c r="BB780">
        <v>10</v>
      </c>
      <c r="BC780">
        <v>10</v>
      </c>
      <c r="BD780">
        <v>20</v>
      </c>
      <c r="BE780">
        <v>10</v>
      </c>
      <c r="BF780">
        <v>10</v>
      </c>
      <c r="BG780">
        <v>10</v>
      </c>
      <c r="BH780">
        <v>20</v>
      </c>
      <c r="BI780" s="9">
        <f>AVERAGE(keyword_stats[[#This Row],[Searches: Apr 2015]:[Searches: Mar 2016]])</f>
        <v>23.333333333333332</v>
      </c>
      <c r="BJ780" s="9">
        <f>AVERAGE(keyword_stats[[#This Row],[Searches: Apr 2016]:[Searches: Mar 2017]])</f>
        <v>25</v>
      </c>
      <c r="BK780" s="9">
        <f>AVERAGE(keyword_stats[[#This Row],[Searches: Apr 2017]:[Searches: Mar 2018]])</f>
        <v>27.5</v>
      </c>
      <c r="BL780" s="9">
        <f>AVERAGE(keyword_stats[[#This Row],[Searches: Apr 2018]:[Searches: Mar 2019]])</f>
        <v>15.833333333333334</v>
      </c>
      <c r="BM780" s="9">
        <f>SUM(keyword_stats[[#This Row],[Searches: Apr 2018]:[Searches: Mar 2019]])</f>
        <v>190</v>
      </c>
      <c r="BN780" s="9">
        <f>keyword_stats[[#This Row],[R1]]-keyword_stats[[#This Row],[R4]]</f>
        <v>-7.4999999999999982</v>
      </c>
      <c r="BO780" s="9" t="str">
        <f>INDEX('keyword-forecasts'!G:K,MATCH(keyword_stats[[#This Row],[Keyword]],'keyword-forecasts'!K:K,0),1)</f>
        <v>Stroje</v>
      </c>
    </row>
    <row r="781" spans="1:67" x14ac:dyDescent="0.25">
      <c r="A781" t="s">
        <v>891</v>
      </c>
      <c r="B781" t="s">
        <v>15</v>
      </c>
      <c r="D781" s="8">
        <v>480</v>
      </c>
      <c r="E781" t="s">
        <v>17</v>
      </c>
      <c r="F781">
        <v>100</v>
      </c>
      <c r="G781">
        <v>0.38</v>
      </c>
      <c r="H781">
        <v>1.3</v>
      </c>
      <c r="M781">
        <v>210</v>
      </c>
      <c r="N781">
        <v>260</v>
      </c>
      <c r="O781">
        <v>480</v>
      </c>
      <c r="P781">
        <v>480</v>
      </c>
      <c r="Q781">
        <v>390</v>
      </c>
      <c r="R781">
        <v>140</v>
      </c>
      <c r="S781">
        <v>170</v>
      </c>
      <c r="T781">
        <v>140</v>
      </c>
      <c r="U781">
        <v>170</v>
      </c>
      <c r="V781">
        <v>320</v>
      </c>
      <c r="W781">
        <v>390</v>
      </c>
      <c r="X781">
        <v>480</v>
      </c>
      <c r="Y781">
        <v>480</v>
      </c>
      <c r="Z781">
        <v>590</v>
      </c>
      <c r="AA781">
        <v>590</v>
      </c>
      <c r="AB781">
        <v>590</v>
      </c>
      <c r="AC781">
        <v>390</v>
      </c>
      <c r="AD781">
        <v>140</v>
      </c>
      <c r="AE781">
        <v>210</v>
      </c>
      <c r="AF781">
        <v>170</v>
      </c>
      <c r="AG781">
        <v>320</v>
      </c>
      <c r="AH781">
        <v>390</v>
      </c>
      <c r="AI781">
        <v>480</v>
      </c>
      <c r="AJ781">
        <v>390</v>
      </c>
      <c r="AK781">
        <v>480</v>
      </c>
      <c r="AL781">
        <v>720</v>
      </c>
      <c r="AM781">
        <v>720</v>
      </c>
      <c r="AN781">
        <v>720</v>
      </c>
      <c r="AO781">
        <v>480</v>
      </c>
      <c r="AP781">
        <v>170</v>
      </c>
      <c r="AQ781">
        <v>170</v>
      </c>
      <c r="AR781">
        <v>260</v>
      </c>
      <c r="AS781">
        <v>260</v>
      </c>
      <c r="AT781">
        <v>480</v>
      </c>
      <c r="AU781">
        <v>390</v>
      </c>
      <c r="AV781">
        <v>480</v>
      </c>
      <c r="AW781">
        <v>480</v>
      </c>
      <c r="AX781">
        <v>590</v>
      </c>
      <c r="AY781">
        <v>720</v>
      </c>
      <c r="AZ781">
        <v>880</v>
      </c>
      <c r="BA781">
        <v>590</v>
      </c>
      <c r="BB781">
        <v>260</v>
      </c>
      <c r="BC781">
        <v>210</v>
      </c>
      <c r="BD781">
        <v>260</v>
      </c>
      <c r="BE781">
        <v>390</v>
      </c>
      <c r="BF781">
        <v>480</v>
      </c>
      <c r="BG781">
        <v>480</v>
      </c>
      <c r="BH781">
        <v>480</v>
      </c>
      <c r="BI781" s="9">
        <f>AVERAGE(keyword_stats[[#This Row],[Searches: Apr 2015]:[Searches: Mar 2016]])</f>
        <v>302.5</v>
      </c>
      <c r="BJ781" s="9">
        <f>AVERAGE(keyword_stats[[#This Row],[Searches: Apr 2016]:[Searches: Mar 2017]])</f>
        <v>395</v>
      </c>
      <c r="BK781" s="9">
        <f>AVERAGE(keyword_stats[[#This Row],[Searches: Apr 2017]:[Searches: Mar 2018]])</f>
        <v>444.16666666666669</v>
      </c>
      <c r="BL781" s="9">
        <f>AVERAGE(keyword_stats[[#This Row],[Searches: Apr 2018]:[Searches: Mar 2019]])</f>
        <v>485</v>
      </c>
      <c r="BM781" s="9">
        <f>SUM(keyword_stats[[#This Row],[Searches: Apr 2018]:[Searches: Mar 2019]])</f>
        <v>5820</v>
      </c>
      <c r="BN781" s="9">
        <f>keyword_stats[[#This Row],[R1]]-keyword_stats[[#This Row],[R4]]</f>
        <v>182.5</v>
      </c>
      <c r="BO781" s="9" t="str">
        <f>INDEX('keyword-forecasts'!G:K,MATCH(keyword_stats[[#This Row],[Keyword]],'keyword-forecasts'!K:K,0),1)</f>
        <v>Bikini Stroje</v>
      </c>
    </row>
    <row r="782" spans="1:67" x14ac:dyDescent="0.25">
      <c r="A782" t="s">
        <v>892</v>
      </c>
      <c r="B782" t="s">
        <v>15</v>
      </c>
      <c r="D782" s="8">
        <v>260</v>
      </c>
      <c r="E782" t="s">
        <v>17</v>
      </c>
      <c r="F782">
        <v>100</v>
      </c>
      <c r="G782">
        <v>0.33</v>
      </c>
      <c r="H782">
        <v>1.53</v>
      </c>
      <c r="M782">
        <v>140</v>
      </c>
      <c r="N782">
        <v>320</v>
      </c>
      <c r="O782">
        <v>480</v>
      </c>
      <c r="P782">
        <v>590</v>
      </c>
      <c r="Q782">
        <v>320</v>
      </c>
      <c r="R782">
        <v>70</v>
      </c>
      <c r="S782">
        <v>30</v>
      </c>
      <c r="T782">
        <v>30</v>
      </c>
      <c r="U782">
        <v>30</v>
      </c>
      <c r="V782">
        <v>70</v>
      </c>
      <c r="W782">
        <v>90</v>
      </c>
      <c r="X782">
        <v>90</v>
      </c>
      <c r="Y782">
        <v>210</v>
      </c>
      <c r="Z782">
        <v>390</v>
      </c>
      <c r="AA782">
        <v>720</v>
      </c>
      <c r="AB782">
        <v>720</v>
      </c>
      <c r="AC782">
        <v>260</v>
      </c>
      <c r="AD782">
        <v>70</v>
      </c>
      <c r="AE782">
        <v>50</v>
      </c>
      <c r="AF782">
        <v>50</v>
      </c>
      <c r="AG782">
        <v>70</v>
      </c>
      <c r="AH782">
        <v>90</v>
      </c>
      <c r="AI782">
        <v>90</v>
      </c>
      <c r="AJ782">
        <v>110</v>
      </c>
      <c r="AK782">
        <v>140</v>
      </c>
      <c r="AL782">
        <v>590</v>
      </c>
      <c r="AM782">
        <v>720</v>
      </c>
      <c r="AN782">
        <v>590</v>
      </c>
      <c r="AO782">
        <v>260</v>
      </c>
      <c r="AP782">
        <v>50</v>
      </c>
      <c r="AQ782">
        <v>40</v>
      </c>
      <c r="AR782">
        <v>70</v>
      </c>
      <c r="AS782">
        <v>50</v>
      </c>
      <c r="AT782">
        <v>140</v>
      </c>
      <c r="AU782">
        <v>110</v>
      </c>
      <c r="AV782">
        <v>110</v>
      </c>
      <c r="AW782">
        <v>210</v>
      </c>
      <c r="AX782">
        <v>590</v>
      </c>
      <c r="AY782">
        <v>720</v>
      </c>
      <c r="AZ782">
        <v>720</v>
      </c>
      <c r="BA782">
        <v>390</v>
      </c>
      <c r="BB782">
        <v>110</v>
      </c>
      <c r="BC782">
        <v>70</v>
      </c>
      <c r="BD782">
        <v>90</v>
      </c>
      <c r="BE782">
        <v>70</v>
      </c>
      <c r="BF782">
        <v>170</v>
      </c>
      <c r="BG782">
        <v>110</v>
      </c>
      <c r="BH782">
        <v>170</v>
      </c>
      <c r="BI782" s="9">
        <f>AVERAGE(keyword_stats[[#This Row],[Searches: Apr 2015]:[Searches: Mar 2016]])</f>
        <v>188.33333333333334</v>
      </c>
      <c r="BJ782" s="9">
        <f>AVERAGE(keyword_stats[[#This Row],[Searches: Apr 2016]:[Searches: Mar 2017]])</f>
        <v>235.83333333333334</v>
      </c>
      <c r="BK782" s="9">
        <f>AVERAGE(keyword_stats[[#This Row],[Searches: Apr 2017]:[Searches: Mar 2018]])</f>
        <v>239.16666666666666</v>
      </c>
      <c r="BL782" s="9">
        <f>AVERAGE(keyword_stats[[#This Row],[Searches: Apr 2018]:[Searches: Mar 2019]])</f>
        <v>285</v>
      </c>
      <c r="BM782" s="9">
        <f>SUM(keyword_stats[[#This Row],[Searches: Apr 2018]:[Searches: Mar 2019]])</f>
        <v>3420</v>
      </c>
      <c r="BN782" s="9">
        <f>keyword_stats[[#This Row],[R1]]-keyword_stats[[#This Row],[R4]]</f>
        <v>96.666666666666657</v>
      </c>
      <c r="BO782" s="9" t="str">
        <f>INDEX('keyword-forecasts'!G:K,MATCH(keyword_stats[[#This Row],[Keyword]],'keyword-forecasts'!K:K,0),1)</f>
        <v>Calzedonia</v>
      </c>
    </row>
    <row r="783" spans="1:67" x14ac:dyDescent="0.25">
      <c r="A783" t="s">
        <v>893</v>
      </c>
      <c r="B783" t="s">
        <v>15</v>
      </c>
      <c r="D783" s="8">
        <v>90</v>
      </c>
      <c r="E783" t="s">
        <v>17</v>
      </c>
      <c r="F783">
        <v>95</v>
      </c>
      <c r="G783">
        <v>0.14000000000000001</v>
      </c>
      <c r="H783">
        <v>0.57999999999999996</v>
      </c>
      <c r="M783">
        <v>40</v>
      </c>
      <c r="N783">
        <v>40</v>
      </c>
      <c r="O783">
        <v>40</v>
      </c>
      <c r="P783">
        <v>50</v>
      </c>
      <c r="Q783">
        <v>30</v>
      </c>
      <c r="R783">
        <v>30</v>
      </c>
      <c r="S783">
        <v>50</v>
      </c>
      <c r="T783">
        <v>70</v>
      </c>
      <c r="U783">
        <v>50</v>
      </c>
      <c r="V783">
        <v>90</v>
      </c>
      <c r="W783">
        <v>50</v>
      </c>
      <c r="X783">
        <v>70</v>
      </c>
      <c r="Y783">
        <v>70</v>
      </c>
      <c r="Z783">
        <v>50</v>
      </c>
      <c r="AA783">
        <v>40</v>
      </c>
      <c r="AB783">
        <v>50</v>
      </c>
      <c r="AC783">
        <v>30</v>
      </c>
      <c r="AD783">
        <v>20</v>
      </c>
      <c r="AE783">
        <v>40</v>
      </c>
      <c r="AF783">
        <v>70</v>
      </c>
      <c r="AG783">
        <v>90</v>
      </c>
      <c r="AH783">
        <v>90</v>
      </c>
      <c r="AI783">
        <v>50</v>
      </c>
      <c r="AJ783">
        <v>70</v>
      </c>
      <c r="AK783">
        <v>50</v>
      </c>
      <c r="AL783">
        <v>70</v>
      </c>
      <c r="AM783">
        <v>50</v>
      </c>
      <c r="AN783">
        <v>50</v>
      </c>
      <c r="AO783">
        <v>50</v>
      </c>
      <c r="AP783">
        <v>50</v>
      </c>
      <c r="AQ783">
        <v>50</v>
      </c>
      <c r="AR783">
        <v>70</v>
      </c>
      <c r="AS783">
        <v>110</v>
      </c>
      <c r="AT783">
        <v>90</v>
      </c>
      <c r="AU783">
        <v>70</v>
      </c>
      <c r="AV783">
        <v>70</v>
      </c>
      <c r="AW783">
        <v>50</v>
      </c>
      <c r="AX783">
        <v>90</v>
      </c>
      <c r="AY783">
        <v>90</v>
      </c>
      <c r="AZ783">
        <v>90</v>
      </c>
      <c r="BA783">
        <v>70</v>
      </c>
      <c r="BB783">
        <v>50</v>
      </c>
      <c r="BC783">
        <v>110</v>
      </c>
      <c r="BD783">
        <v>110</v>
      </c>
      <c r="BE783">
        <v>140</v>
      </c>
      <c r="BF783">
        <v>170</v>
      </c>
      <c r="BG783">
        <v>90</v>
      </c>
      <c r="BH783">
        <v>90</v>
      </c>
      <c r="BI783" s="9">
        <f>AVERAGE(keyword_stats[[#This Row],[Searches: Apr 2015]:[Searches: Mar 2016]])</f>
        <v>50.833333333333336</v>
      </c>
      <c r="BJ783" s="9">
        <f>AVERAGE(keyword_stats[[#This Row],[Searches: Apr 2016]:[Searches: Mar 2017]])</f>
        <v>55.833333333333336</v>
      </c>
      <c r="BK783" s="9">
        <f>AVERAGE(keyword_stats[[#This Row],[Searches: Apr 2017]:[Searches: Mar 2018]])</f>
        <v>65</v>
      </c>
      <c r="BL783" s="9">
        <f>AVERAGE(keyword_stats[[#This Row],[Searches: Apr 2018]:[Searches: Mar 2019]])</f>
        <v>95.833333333333329</v>
      </c>
      <c r="BM783" s="9">
        <f>SUM(keyword_stats[[#This Row],[Searches: Apr 2018]:[Searches: Mar 2019]])</f>
        <v>1150</v>
      </c>
      <c r="BN783" s="9">
        <f>keyword_stats[[#This Row],[R1]]-keyword_stats[[#This Row],[R4]]</f>
        <v>44.999999999999993</v>
      </c>
      <c r="BO783" s="9" t="str">
        <f>INDEX('keyword-forecasts'!G:K,MATCH(keyword_stats[[#This Row],[Keyword]],'keyword-forecasts'!K:K,0),1)</f>
        <v>Stroje</v>
      </c>
    </row>
    <row r="784" spans="1:67" x14ac:dyDescent="0.25">
      <c r="A784" t="s">
        <v>894</v>
      </c>
      <c r="B784" t="s">
        <v>15</v>
      </c>
      <c r="D784" s="8">
        <v>70</v>
      </c>
      <c r="E784" t="s">
        <v>17</v>
      </c>
      <c r="F784">
        <v>100</v>
      </c>
      <c r="G784">
        <v>0.36</v>
      </c>
      <c r="H784">
        <v>1.23</v>
      </c>
      <c r="M784">
        <v>50</v>
      </c>
      <c r="N784">
        <v>90</v>
      </c>
      <c r="O784">
        <v>170</v>
      </c>
      <c r="P784">
        <v>110</v>
      </c>
      <c r="Q784">
        <v>70</v>
      </c>
      <c r="R784">
        <v>10</v>
      </c>
      <c r="S784">
        <v>10</v>
      </c>
      <c r="T784">
        <v>10</v>
      </c>
      <c r="U784">
        <v>10</v>
      </c>
      <c r="V784">
        <v>70</v>
      </c>
      <c r="W784">
        <v>70</v>
      </c>
      <c r="X784">
        <v>50</v>
      </c>
      <c r="Y784">
        <v>40</v>
      </c>
      <c r="Z784">
        <v>20</v>
      </c>
      <c r="AA784">
        <v>70</v>
      </c>
      <c r="AB784">
        <v>110</v>
      </c>
      <c r="AC784">
        <v>50</v>
      </c>
      <c r="AD784">
        <v>10</v>
      </c>
      <c r="AE784">
        <v>10</v>
      </c>
      <c r="AF784">
        <v>20</v>
      </c>
      <c r="AG784">
        <v>30</v>
      </c>
      <c r="AH784">
        <v>50</v>
      </c>
      <c r="AI784">
        <v>90</v>
      </c>
      <c r="AJ784">
        <v>90</v>
      </c>
      <c r="AK784">
        <v>90</v>
      </c>
      <c r="AL784">
        <v>90</v>
      </c>
      <c r="AM784">
        <v>90</v>
      </c>
      <c r="AN784">
        <v>20</v>
      </c>
      <c r="AO784">
        <v>10</v>
      </c>
      <c r="AP784">
        <v>10</v>
      </c>
      <c r="AQ784">
        <v>10</v>
      </c>
      <c r="AR784">
        <v>10</v>
      </c>
      <c r="AS784">
        <v>10</v>
      </c>
      <c r="AT784">
        <v>20</v>
      </c>
      <c r="AU784">
        <v>70</v>
      </c>
      <c r="AV784">
        <v>50</v>
      </c>
      <c r="AW784">
        <v>40</v>
      </c>
      <c r="AX784">
        <v>140</v>
      </c>
      <c r="AY784">
        <v>320</v>
      </c>
      <c r="AZ784">
        <v>260</v>
      </c>
      <c r="BA784">
        <v>40</v>
      </c>
      <c r="BB784">
        <v>10</v>
      </c>
      <c r="BC784">
        <v>10</v>
      </c>
      <c r="BD784">
        <v>10</v>
      </c>
      <c r="BE784">
        <v>10</v>
      </c>
      <c r="BF784">
        <v>20</v>
      </c>
      <c r="BG784">
        <v>10</v>
      </c>
      <c r="BH784">
        <v>30</v>
      </c>
      <c r="BI784" s="9">
        <f>AVERAGE(keyword_stats[[#This Row],[Searches: Apr 2015]:[Searches: Mar 2016]])</f>
        <v>60</v>
      </c>
      <c r="BJ784" s="9">
        <f>AVERAGE(keyword_stats[[#This Row],[Searches: Apr 2016]:[Searches: Mar 2017]])</f>
        <v>49.166666666666664</v>
      </c>
      <c r="BK784" s="9">
        <f>AVERAGE(keyword_stats[[#This Row],[Searches: Apr 2017]:[Searches: Mar 2018]])</f>
        <v>40</v>
      </c>
      <c r="BL784" s="9">
        <f>AVERAGE(keyword_stats[[#This Row],[Searches: Apr 2018]:[Searches: Mar 2019]])</f>
        <v>75</v>
      </c>
      <c r="BM784" s="9">
        <f>SUM(keyword_stats[[#This Row],[Searches: Apr 2018]:[Searches: Mar 2019]])</f>
        <v>900</v>
      </c>
      <c r="BN784" s="9">
        <f>keyword_stats[[#This Row],[R1]]-keyword_stats[[#This Row],[R4]]</f>
        <v>15</v>
      </c>
      <c r="BO784" s="9" t="str">
        <f>INDEX('keyword-forecasts'!G:K,MATCH(keyword_stats[[#This Row],[Keyword]],'keyword-forecasts'!K:K,0),1)</f>
        <v>Dwuczęściowe Stroje</v>
      </c>
    </row>
    <row r="785" spans="1:67" x14ac:dyDescent="0.25">
      <c r="A785" t="s">
        <v>895</v>
      </c>
      <c r="B785" t="s">
        <v>15</v>
      </c>
      <c r="D785" s="8">
        <v>10</v>
      </c>
      <c r="E785" t="s">
        <v>17</v>
      </c>
      <c r="F785">
        <v>76</v>
      </c>
      <c r="G785">
        <v>0.19</v>
      </c>
      <c r="H785">
        <v>1.18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10</v>
      </c>
      <c r="AH785">
        <v>10</v>
      </c>
      <c r="AI785">
        <v>10</v>
      </c>
      <c r="AJ785">
        <v>10</v>
      </c>
      <c r="AK785">
        <v>20</v>
      </c>
      <c r="AL785">
        <v>10</v>
      </c>
      <c r="AM785">
        <v>20</v>
      </c>
      <c r="AN785">
        <v>10</v>
      </c>
      <c r="AO785">
        <v>10</v>
      </c>
      <c r="AP785">
        <v>10</v>
      </c>
      <c r="AQ785">
        <v>10</v>
      </c>
      <c r="AR785">
        <v>10</v>
      </c>
      <c r="AS785">
        <v>10</v>
      </c>
      <c r="AT785">
        <v>10</v>
      </c>
      <c r="AU785">
        <v>10</v>
      </c>
      <c r="AV785">
        <v>10</v>
      </c>
      <c r="AW785">
        <v>10</v>
      </c>
      <c r="AX785">
        <v>10</v>
      </c>
      <c r="AY785">
        <v>10</v>
      </c>
      <c r="AZ785">
        <v>10</v>
      </c>
      <c r="BA785">
        <v>10</v>
      </c>
      <c r="BB785">
        <v>10</v>
      </c>
      <c r="BC785">
        <v>10</v>
      </c>
      <c r="BD785">
        <v>10</v>
      </c>
      <c r="BE785">
        <v>10</v>
      </c>
      <c r="BF785">
        <v>10</v>
      </c>
      <c r="BG785">
        <v>10</v>
      </c>
      <c r="BH785">
        <v>10</v>
      </c>
      <c r="BI785" s="9">
        <f>AVERAGE(keyword_stats[[#This Row],[Searches: Apr 2015]:[Searches: Mar 2016]])</f>
        <v>0</v>
      </c>
      <c r="BJ785" s="9">
        <f>AVERAGE(keyword_stats[[#This Row],[Searches: Apr 2016]:[Searches: Mar 2017]])</f>
        <v>3.3333333333333335</v>
      </c>
      <c r="BK785" s="9">
        <f>AVERAGE(keyword_stats[[#This Row],[Searches: Apr 2017]:[Searches: Mar 2018]])</f>
        <v>11.666666666666666</v>
      </c>
      <c r="BL785" s="9">
        <f>AVERAGE(keyword_stats[[#This Row],[Searches: Apr 2018]:[Searches: Mar 2019]])</f>
        <v>10</v>
      </c>
      <c r="BM785" s="9">
        <f>SUM(keyword_stats[[#This Row],[Searches: Apr 2018]:[Searches: Mar 2019]])</f>
        <v>120</v>
      </c>
      <c r="BN785" s="9">
        <f>keyword_stats[[#This Row],[R1]]-keyword_stats[[#This Row],[R4]]</f>
        <v>10</v>
      </c>
      <c r="BO785" s="9" t="str">
        <f>INDEX('keyword-forecasts'!G:K,MATCH(keyword_stats[[#This Row],[Keyword]],'keyword-forecasts'!K:K,0),1)</f>
        <v>Zalando Stroje</v>
      </c>
    </row>
    <row r="786" spans="1:67" x14ac:dyDescent="0.25">
      <c r="A786" t="s">
        <v>896</v>
      </c>
      <c r="B786" t="s">
        <v>15</v>
      </c>
      <c r="D786" s="8">
        <v>320</v>
      </c>
      <c r="E786" t="s">
        <v>17</v>
      </c>
      <c r="F786">
        <v>99</v>
      </c>
      <c r="G786">
        <v>0.18</v>
      </c>
      <c r="H786">
        <v>0.7</v>
      </c>
      <c r="M786">
        <v>170</v>
      </c>
      <c r="N786">
        <v>320</v>
      </c>
      <c r="O786">
        <v>480</v>
      </c>
      <c r="P786">
        <v>590</v>
      </c>
      <c r="Q786">
        <v>260</v>
      </c>
      <c r="R786">
        <v>50</v>
      </c>
      <c r="S786">
        <v>10</v>
      </c>
      <c r="T786">
        <v>20</v>
      </c>
      <c r="U786">
        <v>30</v>
      </c>
      <c r="V786">
        <v>70</v>
      </c>
      <c r="W786">
        <v>90</v>
      </c>
      <c r="X786">
        <v>140</v>
      </c>
      <c r="Y786">
        <v>170</v>
      </c>
      <c r="Z786">
        <v>320</v>
      </c>
      <c r="AA786">
        <v>590</v>
      </c>
      <c r="AB786">
        <v>480</v>
      </c>
      <c r="AC786">
        <v>170</v>
      </c>
      <c r="AD786">
        <v>70</v>
      </c>
      <c r="AE786">
        <v>30</v>
      </c>
      <c r="AF786">
        <v>20</v>
      </c>
      <c r="AG786">
        <v>20</v>
      </c>
      <c r="AH786">
        <v>70</v>
      </c>
      <c r="AI786">
        <v>110</v>
      </c>
      <c r="AJ786">
        <v>140</v>
      </c>
      <c r="AK786">
        <v>170</v>
      </c>
      <c r="AL786">
        <v>320</v>
      </c>
      <c r="AM786">
        <v>480</v>
      </c>
      <c r="AN786">
        <v>480</v>
      </c>
      <c r="AO786">
        <v>260</v>
      </c>
      <c r="AP786">
        <v>40</v>
      </c>
      <c r="AQ786">
        <v>70</v>
      </c>
      <c r="AR786">
        <v>30</v>
      </c>
      <c r="AS786">
        <v>50</v>
      </c>
      <c r="AT786">
        <v>140</v>
      </c>
      <c r="AU786">
        <v>170</v>
      </c>
      <c r="AV786">
        <v>170</v>
      </c>
      <c r="AW786">
        <v>320</v>
      </c>
      <c r="AX786">
        <v>590</v>
      </c>
      <c r="AY786">
        <v>880</v>
      </c>
      <c r="AZ786">
        <v>720</v>
      </c>
      <c r="BA786">
        <v>390</v>
      </c>
      <c r="BB786">
        <v>90</v>
      </c>
      <c r="BC786">
        <v>70</v>
      </c>
      <c r="BD786">
        <v>70</v>
      </c>
      <c r="BE786">
        <v>70</v>
      </c>
      <c r="BF786">
        <v>210</v>
      </c>
      <c r="BG786">
        <v>170</v>
      </c>
      <c r="BH786">
        <v>170</v>
      </c>
      <c r="BI786" s="9">
        <f>AVERAGE(keyword_stats[[#This Row],[Searches: Apr 2015]:[Searches: Mar 2016]])</f>
        <v>185.83333333333334</v>
      </c>
      <c r="BJ786" s="9">
        <f>AVERAGE(keyword_stats[[#This Row],[Searches: Apr 2016]:[Searches: Mar 2017]])</f>
        <v>182.5</v>
      </c>
      <c r="BK786" s="9">
        <f>AVERAGE(keyword_stats[[#This Row],[Searches: Apr 2017]:[Searches: Mar 2018]])</f>
        <v>198.33333333333334</v>
      </c>
      <c r="BL786" s="9">
        <f>AVERAGE(keyword_stats[[#This Row],[Searches: Apr 2018]:[Searches: Mar 2019]])</f>
        <v>312.5</v>
      </c>
      <c r="BM786" s="9">
        <f>SUM(keyword_stats[[#This Row],[Searches: Apr 2018]:[Searches: Mar 2019]])</f>
        <v>3750</v>
      </c>
      <c r="BN786" s="9">
        <f>keyword_stats[[#This Row],[R1]]-keyword_stats[[#This Row],[R4]]</f>
        <v>126.66666666666666</v>
      </c>
      <c r="BO786" s="9" t="str">
        <f>INDEX('keyword-forecasts'!G:K,MATCH(keyword_stats[[#This Row],[Keyword]],'keyword-forecasts'!K:K,0),1)</f>
        <v>Feba</v>
      </c>
    </row>
    <row r="787" spans="1:67" x14ac:dyDescent="0.25">
      <c r="A787" t="s">
        <v>897</v>
      </c>
      <c r="B787" t="s">
        <v>15</v>
      </c>
      <c r="D787" s="8">
        <v>170</v>
      </c>
      <c r="E787" t="s">
        <v>18</v>
      </c>
      <c r="F787">
        <v>24</v>
      </c>
      <c r="G787">
        <v>1.21</v>
      </c>
      <c r="H787">
        <v>2.19</v>
      </c>
      <c r="M787">
        <v>50</v>
      </c>
      <c r="N787">
        <v>110</v>
      </c>
      <c r="O787">
        <v>170</v>
      </c>
      <c r="P787">
        <v>140</v>
      </c>
      <c r="Q787">
        <v>70</v>
      </c>
      <c r="R787">
        <v>10</v>
      </c>
      <c r="S787">
        <v>50</v>
      </c>
      <c r="T787">
        <v>40</v>
      </c>
      <c r="U787">
        <v>40</v>
      </c>
      <c r="V787">
        <v>50</v>
      </c>
      <c r="W787">
        <v>30</v>
      </c>
      <c r="X787">
        <v>40</v>
      </c>
      <c r="Y787">
        <v>40</v>
      </c>
      <c r="Z787">
        <v>110</v>
      </c>
      <c r="AA787">
        <v>170</v>
      </c>
      <c r="AB787">
        <v>170</v>
      </c>
      <c r="AC787">
        <v>50</v>
      </c>
      <c r="AD787">
        <v>30</v>
      </c>
      <c r="AE787">
        <v>40</v>
      </c>
      <c r="AF787">
        <v>50</v>
      </c>
      <c r="AG787">
        <v>30</v>
      </c>
      <c r="AH787">
        <v>70</v>
      </c>
      <c r="AI787">
        <v>50</v>
      </c>
      <c r="AJ787">
        <v>30</v>
      </c>
      <c r="AK787">
        <v>50</v>
      </c>
      <c r="AL787">
        <v>170</v>
      </c>
      <c r="AM787">
        <v>170</v>
      </c>
      <c r="AN787">
        <v>140</v>
      </c>
      <c r="AO787">
        <v>70</v>
      </c>
      <c r="AP787">
        <v>20</v>
      </c>
      <c r="AQ787">
        <v>40</v>
      </c>
      <c r="AR787">
        <v>50</v>
      </c>
      <c r="AS787">
        <v>30</v>
      </c>
      <c r="AT787">
        <v>140</v>
      </c>
      <c r="AU787">
        <v>70</v>
      </c>
      <c r="AV787">
        <v>40</v>
      </c>
      <c r="AW787">
        <v>90</v>
      </c>
      <c r="AX787">
        <v>260</v>
      </c>
      <c r="AY787">
        <v>390</v>
      </c>
      <c r="AZ787">
        <v>320</v>
      </c>
      <c r="BA787">
        <v>170</v>
      </c>
      <c r="BB787">
        <v>50</v>
      </c>
      <c r="BC787">
        <v>50</v>
      </c>
      <c r="BD787">
        <v>70</v>
      </c>
      <c r="BE787">
        <v>50</v>
      </c>
      <c r="BF787">
        <v>210</v>
      </c>
      <c r="BG787">
        <v>110</v>
      </c>
      <c r="BH787">
        <v>70</v>
      </c>
      <c r="BI787" s="9">
        <f>AVERAGE(keyword_stats[[#This Row],[Searches: Apr 2015]:[Searches: Mar 2016]])</f>
        <v>66.666666666666671</v>
      </c>
      <c r="BJ787" s="9">
        <f>AVERAGE(keyword_stats[[#This Row],[Searches: Apr 2016]:[Searches: Mar 2017]])</f>
        <v>70</v>
      </c>
      <c r="BK787" s="9">
        <f>AVERAGE(keyword_stats[[#This Row],[Searches: Apr 2017]:[Searches: Mar 2018]])</f>
        <v>82.5</v>
      </c>
      <c r="BL787" s="9">
        <f>AVERAGE(keyword_stats[[#This Row],[Searches: Apr 2018]:[Searches: Mar 2019]])</f>
        <v>153.33333333333334</v>
      </c>
      <c r="BM787" s="9">
        <f>SUM(keyword_stats[[#This Row],[Searches: Apr 2018]:[Searches: Mar 2019]])</f>
        <v>1840</v>
      </c>
      <c r="BN787" s="9">
        <f>keyword_stats[[#This Row],[R1]]-keyword_stats[[#This Row],[R4]]</f>
        <v>86.666666666666671</v>
      </c>
      <c r="BO787" s="9" t="str">
        <f>INDEX('keyword-forecasts'!G:K,MATCH(keyword_stats[[#This Row],[Keyword]],'keyword-forecasts'!K:K,0),1)</f>
        <v>Hm Stroje</v>
      </c>
    </row>
    <row r="788" spans="1:67" x14ac:dyDescent="0.25">
      <c r="A788" t="s">
        <v>898</v>
      </c>
      <c r="B788" t="s">
        <v>15</v>
      </c>
      <c r="D788" s="8">
        <v>140</v>
      </c>
      <c r="E788" t="s">
        <v>17</v>
      </c>
      <c r="F788">
        <v>100</v>
      </c>
      <c r="G788">
        <v>0.48</v>
      </c>
      <c r="H788">
        <v>1.71</v>
      </c>
      <c r="M788">
        <v>50</v>
      </c>
      <c r="N788">
        <v>50</v>
      </c>
      <c r="O788">
        <v>110</v>
      </c>
      <c r="P788">
        <v>210</v>
      </c>
      <c r="Q788">
        <v>50</v>
      </c>
      <c r="R788">
        <v>20</v>
      </c>
      <c r="S788">
        <v>30</v>
      </c>
      <c r="T788">
        <v>50</v>
      </c>
      <c r="U788">
        <v>30</v>
      </c>
      <c r="V788">
        <v>70</v>
      </c>
      <c r="W788">
        <v>90</v>
      </c>
      <c r="X788">
        <v>50</v>
      </c>
      <c r="Y788">
        <v>90</v>
      </c>
      <c r="Z788">
        <v>90</v>
      </c>
      <c r="AA788">
        <v>90</v>
      </c>
      <c r="AB788">
        <v>140</v>
      </c>
      <c r="AC788">
        <v>170</v>
      </c>
      <c r="AD788">
        <v>110</v>
      </c>
      <c r="AE788">
        <v>140</v>
      </c>
      <c r="AF788">
        <v>170</v>
      </c>
      <c r="AG788">
        <v>170</v>
      </c>
      <c r="AH788">
        <v>210</v>
      </c>
      <c r="AI788">
        <v>210</v>
      </c>
      <c r="AJ788">
        <v>260</v>
      </c>
      <c r="AK788">
        <v>210</v>
      </c>
      <c r="AL788">
        <v>260</v>
      </c>
      <c r="AM788">
        <v>210</v>
      </c>
      <c r="AN788">
        <v>210</v>
      </c>
      <c r="AO788">
        <v>210</v>
      </c>
      <c r="AP788">
        <v>110</v>
      </c>
      <c r="AQ788">
        <v>50</v>
      </c>
      <c r="AR788">
        <v>40</v>
      </c>
      <c r="AS788">
        <v>40</v>
      </c>
      <c r="AT788">
        <v>140</v>
      </c>
      <c r="AU788">
        <v>260</v>
      </c>
      <c r="AV788">
        <v>210</v>
      </c>
      <c r="AW788">
        <v>70</v>
      </c>
      <c r="AX788">
        <v>210</v>
      </c>
      <c r="AY788">
        <v>320</v>
      </c>
      <c r="AZ788">
        <v>210</v>
      </c>
      <c r="BA788">
        <v>110</v>
      </c>
      <c r="BB788">
        <v>50</v>
      </c>
      <c r="BC788">
        <v>50</v>
      </c>
      <c r="BD788">
        <v>70</v>
      </c>
      <c r="BE788">
        <v>50</v>
      </c>
      <c r="BF788">
        <v>110</v>
      </c>
      <c r="BG788">
        <v>110</v>
      </c>
      <c r="BH788">
        <v>110</v>
      </c>
      <c r="BI788" s="9">
        <f>AVERAGE(keyword_stats[[#This Row],[Searches: Apr 2015]:[Searches: Mar 2016]])</f>
        <v>67.5</v>
      </c>
      <c r="BJ788" s="9">
        <f>AVERAGE(keyword_stats[[#This Row],[Searches: Apr 2016]:[Searches: Mar 2017]])</f>
        <v>154.16666666666666</v>
      </c>
      <c r="BK788" s="9">
        <f>AVERAGE(keyword_stats[[#This Row],[Searches: Apr 2017]:[Searches: Mar 2018]])</f>
        <v>162.5</v>
      </c>
      <c r="BL788" s="9">
        <f>AVERAGE(keyword_stats[[#This Row],[Searches: Apr 2018]:[Searches: Mar 2019]])</f>
        <v>122.5</v>
      </c>
      <c r="BM788" s="9">
        <f>SUM(keyword_stats[[#This Row],[Searches: Apr 2018]:[Searches: Mar 2019]])</f>
        <v>1470</v>
      </c>
      <c r="BN788" s="9">
        <f>keyword_stats[[#This Row],[R1]]-keyword_stats[[#This Row],[R4]]</f>
        <v>55</v>
      </c>
      <c r="BO788" s="9" t="str">
        <f>INDEX('keyword-forecasts'!G:K,MATCH(keyword_stats[[#This Row],[Keyword]],'keyword-forecasts'!K:K,0),1)</f>
        <v>Stroje Jednoczęściowe</v>
      </c>
    </row>
    <row r="789" spans="1:67" x14ac:dyDescent="0.25">
      <c r="A789" t="s">
        <v>899</v>
      </c>
      <c r="B789" t="s">
        <v>15</v>
      </c>
      <c r="D789" s="8">
        <v>10</v>
      </c>
      <c r="E789" t="s">
        <v>18</v>
      </c>
      <c r="F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10</v>
      </c>
      <c r="V789">
        <v>0</v>
      </c>
      <c r="W789">
        <v>0</v>
      </c>
      <c r="X789">
        <v>30</v>
      </c>
      <c r="Y789">
        <v>140</v>
      </c>
      <c r="Z789">
        <v>260</v>
      </c>
      <c r="AA789">
        <v>720</v>
      </c>
      <c r="AB789">
        <v>390</v>
      </c>
      <c r="AC789">
        <v>140</v>
      </c>
      <c r="AD789">
        <v>140</v>
      </c>
      <c r="AE789">
        <v>140</v>
      </c>
      <c r="AF789">
        <v>110</v>
      </c>
      <c r="AG789">
        <v>10</v>
      </c>
      <c r="AH789">
        <v>10</v>
      </c>
      <c r="AI789">
        <v>10</v>
      </c>
      <c r="AJ789">
        <v>10</v>
      </c>
      <c r="AK789">
        <v>10</v>
      </c>
      <c r="AL789">
        <v>10</v>
      </c>
      <c r="AM789">
        <v>0</v>
      </c>
      <c r="AN789">
        <v>10</v>
      </c>
      <c r="AO789">
        <v>10</v>
      </c>
      <c r="AP789">
        <v>0</v>
      </c>
      <c r="AQ789">
        <v>10</v>
      </c>
      <c r="AR789">
        <v>0</v>
      </c>
      <c r="AS789">
        <v>0</v>
      </c>
      <c r="AT789">
        <v>10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10</v>
      </c>
      <c r="BB789">
        <v>0</v>
      </c>
      <c r="BC789">
        <v>0</v>
      </c>
      <c r="BD789">
        <v>0</v>
      </c>
      <c r="BE789">
        <v>10</v>
      </c>
      <c r="BF789">
        <v>10</v>
      </c>
      <c r="BG789">
        <v>10</v>
      </c>
      <c r="BH789">
        <v>10</v>
      </c>
      <c r="BI789" s="9">
        <f>AVERAGE(keyword_stats[[#This Row],[Searches: Apr 2015]:[Searches: Mar 2016]])</f>
        <v>3.3333333333333335</v>
      </c>
      <c r="BJ789" s="9">
        <f>AVERAGE(keyword_stats[[#This Row],[Searches: Apr 2016]:[Searches: Mar 2017]])</f>
        <v>173.33333333333334</v>
      </c>
      <c r="BK789" s="9">
        <f>AVERAGE(keyword_stats[[#This Row],[Searches: Apr 2017]:[Searches: Mar 2018]])</f>
        <v>5</v>
      </c>
      <c r="BL789" s="9">
        <f>AVERAGE(keyword_stats[[#This Row],[Searches: Apr 2018]:[Searches: Mar 2019]])</f>
        <v>4.166666666666667</v>
      </c>
      <c r="BM789" s="9">
        <f>SUM(keyword_stats[[#This Row],[Searches: Apr 2018]:[Searches: Mar 2019]])</f>
        <v>50</v>
      </c>
      <c r="BN789" s="9">
        <f>keyword_stats[[#This Row],[R1]]-keyword_stats[[#This Row],[R4]]</f>
        <v>0.83333333333333348</v>
      </c>
      <c r="BO789" s="9" t="str">
        <f>INDEX('keyword-forecasts'!G:K,MATCH(keyword_stats[[#This Row],[Keyword]],'keyword-forecasts'!K:K,0),1)</f>
        <v>Stroje Jednoczęściowe</v>
      </c>
    </row>
    <row r="790" spans="1:67" x14ac:dyDescent="0.25">
      <c r="A790" t="s">
        <v>900</v>
      </c>
      <c r="B790" t="s">
        <v>15</v>
      </c>
      <c r="D790" s="8">
        <v>90</v>
      </c>
      <c r="E790" t="s">
        <v>16</v>
      </c>
      <c r="F790">
        <v>62</v>
      </c>
      <c r="G790">
        <v>0.09</v>
      </c>
      <c r="H790">
        <v>0.37</v>
      </c>
      <c r="M790">
        <v>10</v>
      </c>
      <c r="N790">
        <v>30</v>
      </c>
      <c r="O790">
        <v>20</v>
      </c>
      <c r="P790">
        <v>40</v>
      </c>
      <c r="Q790">
        <v>20</v>
      </c>
      <c r="R790">
        <v>10</v>
      </c>
      <c r="S790">
        <v>10</v>
      </c>
      <c r="T790">
        <v>10</v>
      </c>
      <c r="U790">
        <v>10</v>
      </c>
      <c r="V790">
        <v>40</v>
      </c>
      <c r="W790">
        <v>20</v>
      </c>
      <c r="X790">
        <v>20</v>
      </c>
      <c r="Y790">
        <v>30</v>
      </c>
      <c r="Z790">
        <v>50</v>
      </c>
      <c r="AA790">
        <v>70</v>
      </c>
      <c r="AB790">
        <v>90</v>
      </c>
      <c r="AC790">
        <v>50</v>
      </c>
      <c r="AD790">
        <v>30</v>
      </c>
      <c r="AE790">
        <v>20</v>
      </c>
      <c r="AF790">
        <v>20</v>
      </c>
      <c r="AG790">
        <v>10</v>
      </c>
      <c r="AH790">
        <v>30</v>
      </c>
      <c r="AI790">
        <v>30</v>
      </c>
      <c r="AJ790">
        <v>30</v>
      </c>
      <c r="AK790">
        <v>50</v>
      </c>
      <c r="AL790">
        <v>90</v>
      </c>
      <c r="AM790">
        <v>170</v>
      </c>
      <c r="AN790">
        <v>170</v>
      </c>
      <c r="AO790">
        <v>90</v>
      </c>
      <c r="AP790">
        <v>40</v>
      </c>
      <c r="AQ790">
        <v>40</v>
      </c>
      <c r="AR790">
        <v>30</v>
      </c>
      <c r="AS790">
        <v>10</v>
      </c>
      <c r="AT790">
        <v>20</v>
      </c>
      <c r="AU790">
        <v>30</v>
      </c>
      <c r="AV790">
        <v>20</v>
      </c>
      <c r="AW790">
        <v>30</v>
      </c>
      <c r="AX790">
        <v>90</v>
      </c>
      <c r="AY790">
        <v>140</v>
      </c>
      <c r="AZ790">
        <v>320</v>
      </c>
      <c r="BA790">
        <v>140</v>
      </c>
      <c r="BB790">
        <v>50</v>
      </c>
      <c r="BC790">
        <v>30</v>
      </c>
      <c r="BD790">
        <v>30</v>
      </c>
      <c r="BE790">
        <v>40</v>
      </c>
      <c r="BF790">
        <v>70</v>
      </c>
      <c r="BG790">
        <v>20</v>
      </c>
      <c r="BH790">
        <v>40</v>
      </c>
      <c r="BI790" s="9">
        <f>AVERAGE(keyword_stats[[#This Row],[Searches: Apr 2015]:[Searches: Mar 2016]])</f>
        <v>20</v>
      </c>
      <c r="BJ790" s="9">
        <f>AVERAGE(keyword_stats[[#This Row],[Searches: Apr 2016]:[Searches: Mar 2017]])</f>
        <v>38.333333333333336</v>
      </c>
      <c r="BK790" s="9">
        <f>AVERAGE(keyword_stats[[#This Row],[Searches: Apr 2017]:[Searches: Mar 2018]])</f>
        <v>63.333333333333336</v>
      </c>
      <c r="BL790" s="9">
        <f>AVERAGE(keyword_stats[[#This Row],[Searches: Apr 2018]:[Searches: Mar 2019]])</f>
        <v>83.333333333333329</v>
      </c>
      <c r="BM790" s="9">
        <f>SUM(keyword_stats[[#This Row],[Searches: Apr 2018]:[Searches: Mar 2019]])</f>
        <v>1000</v>
      </c>
      <c r="BN790" s="9">
        <f>keyword_stats[[#This Row],[R1]]-keyword_stats[[#This Row],[R4]]</f>
        <v>63.333333333333329</v>
      </c>
      <c r="BO790" s="9" t="str">
        <f>INDEX('keyword-forecasts'!G:K,MATCH(keyword_stats[[#This Row],[Keyword]],'keyword-forecasts'!K:K,0),1)</f>
        <v>Hm Stroje</v>
      </c>
    </row>
    <row r="791" spans="1:67" x14ac:dyDescent="0.25">
      <c r="A791" t="s">
        <v>901</v>
      </c>
      <c r="B791" t="s">
        <v>15</v>
      </c>
      <c r="D791" s="8">
        <v>20</v>
      </c>
      <c r="E791" t="s">
        <v>17</v>
      </c>
      <c r="F791">
        <v>100</v>
      </c>
      <c r="G791">
        <v>0.18</v>
      </c>
      <c r="H791">
        <v>0.54</v>
      </c>
      <c r="M791">
        <v>20</v>
      </c>
      <c r="N791">
        <v>20</v>
      </c>
      <c r="O791">
        <v>30</v>
      </c>
      <c r="P791">
        <v>20</v>
      </c>
      <c r="Q791">
        <v>10</v>
      </c>
      <c r="R791">
        <v>10</v>
      </c>
      <c r="S791">
        <v>10</v>
      </c>
      <c r="T791">
        <v>10</v>
      </c>
      <c r="U791">
        <v>10</v>
      </c>
      <c r="V791">
        <v>10</v>
      </c>
      <c r="W791">
        <v>20</v>
      </c>
      <c r="X791">
        <v>10</v>
      </c>
      <c r="Y791">
        <v>10</v>
      </c>
      <c r="Z791">
        <v>20</v>
      </c>
      <c r="AA791">
        <v>50</v>
      </c>
      <c r="AB791">
        <v>50</v>
      </c>
      <c r="AC791">
        <v>10</v>
      </c>
      <c r="AD791">
        <v>10</v>
      </c>
      <c r="AE791">
        <v>10</v>
      </c>
      <c r="AF791">
        <v>10</v>
      </c>
      <c r="AG791">
        <v>10</v>
      </c>
      <c r="AH791">
        <v>10</v>
      </c>
      <c r="AI791">
        <v>20</v>
      </c>
      <c r="AJ791">
        <v>10</v>
      </c>
      <c r="AK791">
        <v>10</v>
      </c>
      <c r="AL791">
        <v>20</v>
      </c>
      <c r="AM791">
        <v>20</v>
      </c>
      <c r="AN791">
        <v>20</v>
      </c>
      <c r="AO791">
        <v>10</v>
      </c>
      <c r="AP791">
        <v>10</v>
      </c>
      <c r="AQ791">
        <v>0</v>
      </c>
      <c r="AR791">
        <v>10</v>
      </c>
      <c r="AS791">
        <v>10</v>
      </c>
      <c r="AT791">
        <v>10</v>
      </c>
      <c r="AU791">
        <v>10</v>
      </c>
      <c r="AV791">
        <v>10</v>
      </c>
      <c r="AW791">
        <v>10</v>
      </c>
      <c r="AX791">
        <v>20</v>
      </c>
      <c r="AY791">
        <v>20</v>
      </c>
      <c r="AZ791">
        <v>20</v>
      </c>
      <c r="BA791">
        <v>10</v>
      </c>
      <c r="BB791">
        <v>10</v>
      </c>
      <c r="BC791">
        <v>10</v>
      </c>
      <c r="BD791">
        <v>20</v>
      </c>
      <c r="BE791">
        <v>30</v>
      </c>
      <c r="BF791">
        <v>30</v>
      </c>
      <c r="BG791">
        <v>10</v>
      </c>
      <c r="BH791">
        <v>10</v>
      </c>
      <c r="BI791" s="9">
        <f>AVERAGE(keyword_stats[[#This Row],[Searches: Apr 2015]:[Searches: Mar 2016]])</f>
        <v>15</v>
      </c>
      <c r="BJ791" s="9">
        <f>AVERAGE(keyword_stats[[#This Row],[Searches: Apr 2016]:[Searches: Mar 2017]])</f>
        <v>18.333333333333332</v>
      </c>
      <c r="BK791" s="9">
        <f>AVERAGE(keyword_stats[[#This Row],[Searches: Apr 2017]:[Searches: Mar 2018]])</f>
        <v>11.666666666666666</v>
      </c>
      <c r="BL791" s="9">
        <f>AVERAGE(keyword_stats[[#This Row],[Searches: Apr 2018]:[Searches: Mar 2019]])</f>
        <v>16.666666666666668</v>
      </c>
      <c r="BM791" s="9">
        <f>SUM(keyword_stats[[#This Row],[Searches: Apr 2018]:[Searches: Mar 2019]])</f>
        <v>200</v>
      </c>
      <c r="BN791" s="9">
        <f>keyword_stats[[#This Row],[R1]]-keyword_stats[[#This Row],[R4]]</f>
        <v>1.6666666666666679</v>
      </c>
      <c r="BO791" s="9" t="str">
        <f>INDEX('keyword-forecasts'!G:K,MATCH(keyword_stats[[#This Row],[Keyword]],'keyword-forecasts'!K:K,0),1)</f>
        <v>Młodzieżowe</v>
      </c>
    </row>
    <row r="792" spans="1:67" x14ac:dyDescent="0.25">
      <c r="A792" t="s">
        <v>902</v>
      </c>
      <c r="B792" t="s">
        <v>15</v>
      </c>
      <c r="D792" s="8">
        <v>10</v>
      </c>
      <c r="E792" t="s">
        <v>17</v>
      </c>
      <c r="F792">
        <v>100</v>
      </c>
      <c r="M792">
        <v>10</v>
      </c>
      <c r="N792">
        <v>10</v>
      </c>
      <c r="O792">
        <v>10</v>
      </c>
      <c r="P792">
        <v>10</v>
      </c>
      <c r="Q792">
        <v>10</v>
      </c>
      <c r="R792">
        <v>10</v>
      </c>
      <c r="S792">
        <v>0</v>
      </c>
      <c r="T792">
        <v>0</v>
      </c>
      <c r="U792">
        <v>10</v>
      </c>
      <c r="V792">
        <v>10</v>
      </c>
      <c r="W792">
        <v>10</v>
      </c>
      <c r="X792">
        <v>0</v>
      </c>
      <c r="Y792">
        <v>10</v>
      </c>
      <c r="Z792">
        <v>0</v>
      </c>
      <c r="AA792">
        <v>10</v>
      </c>
      <c r="AB792">
        <v>10</v>
      </c>
      <c r="AC792">
        <v>10</v>
      </c>
      <c r="AD792">
        <v>10</v>
      </c>
      <c r="AE792">
        <v>0</v>
      </c>
      <c r="AF792">
        <v>0</v>
      </c>
      <c r="AG792">
        <v>0</v>
      </c>
      <c r="AH792">
        <v>10</v>
      </c>
      <c r="AI792">
        <v>10</v>
      </c>
      <c r="AJ792">
        <v>10</v>
      </c>
      <c r="AK792">
        <v>10</v>
      </c>
      <c r="AL792">
        <v>10</v>
      </c>
      <c r="AM792">
        <v>10</v>
      </c>
      <c r="AN792">
        <v>10</v>
      </c>
      <c r="AO792">
        <v>10</v>
      </c>
      <c r="AP792">
        <v>0</v>
      </c>
      <c r="AQ792">
        <v>0</v>
      </c>
      <c r="AR792">
        <v>0</v>
      </c>
      <c r="AS792">
        <v>0</v>
      </c>
      <c r="AT792">
        <v>10</v>
      </c>
      <c r="AU792">
        <v>10</v>
      </c>
      <c r="AV792">
        <v>10</v>
      </c>
      <c r="AW792">
        <v>10</v>
      </c>
      <c r="AX792">
        <v>10</v>
      </c>
      <c r="AY792">
        <v>10</v>
      </c>
      <c r="AZ792">
        <v>10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10</v>
      </c>
      <c r="BG792">
        <v>0</v>
      </c>
      <c r="BH792">
        <v>10</v>
      </c>
      <c r="BI792" s="9">
        <f>AVERAGE(keyword_stats[[#This Row],[Searches: Apr 2015]:[Searches: Mar 2016]])</f>
        <v>7.5</v>
      </c>
      <c r="BJ792" s="9">
        <f>AVERAGE(keyword_stats[[#This Row],[Searches: Apr 2016]:[Searches: Mar 2017]])</f>
        <v>6.666666666666667</v>
      </c>
      <c r="BK792" s="9">
        <f>AVERAGE(keyword_stats[[#This Row],[Searches: Apr 2017]:[Searches: Mar 2018]])</f>
        <v>6.666666666666667</v>
      </c>
      <c r="BL792" s="9">
        <f>AVERAGE(keyword_stats[[#This Row],[Searches: Apr 2018]:[Searches: Mar 2019]])</f>
        <v>5</v>
      </c>
      <c r="BM792" s="9">
        <f>SUM(keyword_stats[[#This Row],[Searches: Apr 2018]:[Searches: Mar 2019]])</f>
        <v>60</v>
      </c>
      <c r="BN792" s="9">
        <f>keyword_stats[[#This Row],[R1]]-keyword_stats[[#This Row],[R4]]</f>
        <v>-2.5</v>
      </c>
      <c r="BO792" s="9" t="str">
        <f>INDEX('keyword-forecasts'!G:K,MATCH(keyword_stats[[#This Row],[Keyword]],'keyword-forecasts'!K:K,0),1)</f>
        <v>Stroje Plażowe</v>
      </c>
    </row>
    <row r="793" spans="1:67" x14ac:dyDescent="0.25">
      <c r="A793" t="s">
        <v>903</v>
      </c>
      <c r="B793" t="s">
        <v>15</v>
      </c>
      <c r="D793" s="8">
        <v>20</v>
      </c>
      <c r="E793" t="s">
        <v>17</v>
      </c>
      <c r="F793">
        <v>100</v>
      </c>
      <c r="G793">
        <v>0.5</v>
      </c>
      <c r="H793">
        <v>1.52</v>
      </c>
      <c r="M793">
        <v>0</v>
      </c>
      <c r="N793">
        <v>0</v>
      </c>
      <c r="O793">
        <v>10</v>
      </c>
      <c r="P793">
        <v>30</v>
      </c>
      <c r="Q793">
        <v>10</v>
      </c>
      <c r="R793">
        <v>10</v>
      </c>
      <c r="S793">
        <v>10</v>
      </c>
      <c r="T793">
        <v>10</v>
      </c>
      <c r="U793">
        <v>10</v>
      </c>
      <c r="V793">
        <v>0</v>
      </c>
      <c r="W793">
        <v>10</v>
      </c>
      <c r="X793">
        <v>10</v>
      </c>
      <c r="Y793">
        <v>10</v>
      </c>
      <c r="Z793">
        <v>0</v>
      </c>
      <c r="AA793">
        <v>10</v>
      </c>
      <c r="AB793">
        <v>10</v>
      </c>
      <c r="AC793">
        <v>20</v>
      </c>
      <c r="AD793">
        <v>10</v>
      </c>
      <c r="AE793">
        <v>10</v>
      </c>
      <c r="AF793">
        <v>10</v>
      </c>
      <c r="AG793">
        <v>10</v>
      </c>
      <c r="AH793">
        <v>10</v>
      </c>
      <c r="AI793">
        <v>10</v>
      </c>
      <c r="AJ793">
        <v>10</v>
      </c>
      <c r="AK793">
        <v>10</v>
      </c>
      <c r="AL793">
        <v>0</v>
      </c>
      <c r="AM793">
        <v>0</v>
      </c>
      <c r="AN793">
        <v>20</v>
      </c>
      <c r="AO793">
        <v>20</v>
      </c>
      <c r="AP793">
        <v>10</v>
      </c>
      <c r="AQ793">
        <v>10</v>
      </c>
      <c r="AR793">
        <v>10</v>
      </c>
      <c r="AS793">
        <v>10</v>
      </c>
      <c r="AT793">
        <v>10</v>
      </c>
      <c r="AU793">
        <v>10</v>
      </c>
      <c r="AV793">
        <v>10</v>
      </c>
      <c r="AW793">
        <v>10</v>
      </c>
      <c r="AX793">
        <v>10</v>
      </c>
      <c r="AY793">
        <v>10</v>
      </c>
      <c r="AZ793">
        <v>50</v>
      </c>
      <c r="BA793">
        <v>30</v>
      </c>
      <c r="BB793">
        <v>10</v>
      </c>
      <c r="BC793">
        <v>10</v>
      </c>
      <c r="BD793">
        <v>10</v>
      </c>
      <c r="BE793">
        <v>10</v>
      </c>
      <c r="BF793">
        <v>20</v>
      </c>
      <c r="BG793">
        <v>20</v>
      </c>
      <c r="BH793">
        <v>20</v>
      </c>
      <c r="BI793" s="9">
        <f>AVERAGE(keyword_stats[[#This Row],[Searches: Apr 2015]:[Searches: Mar 2016]])</f>
        <v>9.1666666666666661</v>
      </c>
      <c r="BJ793" s="9">
        <f>AVERAGE(keyword_stats[[#This Row],[Searches: Apr 2016]:[Searches: Mar 2017]])</f>
        <v>10</v>
      </c>
      <c r="BK793" s="9">
        <f>AVERAGE(keyword_stats[[#This Row],[Searches: Apr 2017]:[Searches: Mar 2018]])</f>
        <v>10</v>
      </c>
      <c r="BL793" s="9">
        <f>AVERAGE(keyword_stats[[#This Row],[Searches: Apr 2018]:[Searches: Mar 2019]])</f>
        <v>17.5</v>
      </c>
      <c r="BM793" s="9">
        <f>SUM(keyword_stats[[#This Row],[Searches: Apr 2018]:[Searches: Mar 2019]])</f>
        <v>210</v>
      </c>
      <c r="BN793" s="9">
        <f>keyword_stats[[#This Row],[R1]]-keyword_stats[[#This Row],[R4]]</f>
        <v>8.3333333333333339</v>
      </c>
      <c r="BO793" s="9" t="str">
        <f>INDEX('keyword-forecasts'!G:K,MATCH(keyword_stats[[#This Row],[Keyword]],'keyword-forecasts'!K:K,0),1)</f>
        <v>Wyprzedaż Stroje</v>
      </c>
    </row>
    <row r="794" spans="1:67" x14ac:dyDescent="0.25">
      <c r="A794" t="s">
        <v>904</v>
      </c>
      <c r="B794" t="s">
        <v>15</v>
      </c>
      <c r="D794" s="8">
        <v>70</v>
      </c>
      <c r="E794" t="s">
        <v>17</v>
      </c>
      <c r="F794">
        <v>68</v>
      </c>
      <c r="G794">
        <v>0.41</v>
      </c>
      <c r="H794">
        <v>1.31</v>
      </c>
      <c r="M794">
        <v>40</v>
      </c>
      <c r="N794">
        <v>50</v>
      </c>
      <c r="O794">
        <v>70</v>
      </c>
      <c r="P794">
        <v>70</v>
      </c>
      <c r="Q794">
        <v>40</v>
      </c>
      <c r="R794">
        <v>20</v>
      </c>
      <c r="S794">
        <v>20</v>
      </c>
      <c r="T794">
        <v>30</v>
      </c>
      <c r="U794">
        <v>30</v>
      </c>
      <c r="V794">
        <v>50</v>
      </c>
      <c r="W794">
        <v>50</v>
      </c>
      <c r="X794">
        <v>20</v>
      </c>
      <c r="Y794">
        <v>50</v>
      </c>
      <c r="Z794">
        <v>50</v>
      </c>
      <c r="AA794">
        <v>90</v>
      </c>
      <c r="AB794">
        <v>70</v>
      </c>
      <c r="AC794">
        <v>40</v>
      </c>
      <c r="AD794">
        <v>20</v>
      </c>
      <c r="AE794">
        <v>20</v>
      </c>
      <c r="AF794">
        <v>30</v>
      </c>
      <c r="AG794">
        <v>40</v>
      </c>
      <c r="AH794">
        <v>90</v>
      </c>
      <c r="AI794">
        <v>50</v>
      </c>
      <c r="AJ794">
        <v>50</v>
      </c>
      <c r="AK794">
        <v>50</v>
      </c>
      <c r="AL794">
        <v>50</v>
      </c>
      <c r="AM794">
        <v>110</v>
      </c>
      <c r="AN794">
        <v>70</v>
      </c>
      <c r="AO794">
        <v>50</v>
      </c>
      <c r="AP794">
        <v>10</v>
      </c>
      <c r="AQ794">
        <v>20</v>
      </c>
      <c r="AR794">
        <v>30</v>
      </c>
      <c r="AS794">
        <v>20</v>
      </c>
      <c r="AT794">
        <v>90</v>
      </c>
      <c r="AU794">
        <v>70</v>
      </c>
      <c r="AV794">
        <v>40</v>
      </c>
      <c r="AW794">
        <v>50</v>
      </c>
      <c r="AX794">
        <v>70</v>
      </c>
      <c r="AY794">
        <v>110</v>
      </c>
      <c r="AZ794">
        <v>110</v>
      </c>
      <c r="BA794">
        <v>50</v>
      </c>
      <c r="BB794">
        <v>30</v>
      </c>
      <c r="BC794">
        <v>30</v>
      </c>
      <c r="BD794">
        <v>30</v>
      </c>
      <c r="BE794">
        <v>40</v>
      </c>
      <c r="BF794">
        <v>90</v>
      </c>
      <c r="BG794">
        <v>70</v>
      </c>
      <c r="BH794">
        <v>70</v>
      </c>
      <c r="BI794" s="9">
        <f>AVERAGE(keyword_stats[[#This Row],[Searches: Apr 2015]:[Searches: Mar 2016]])</f>
        <v>40.833333333333336</v>
      </c>
      <c r="BJ794" s="9">
        <f>AVERAGE(keyword_stats[[#This Row],[Searches: Apr 2016]:[Searches: Mar 2017]])</f>
        <v>50</v>
      </c>
      <c r="BK794" s="9">
        <f>AVERAGE(keyword_stats[[#This Row],[Searches: Apr 2017]:[Searches: Mar 2018]])</f>
        <v>50.833333333333336</v>
      </c>
      <c r="BL794" s="9">
        <f>AVERAGE(keyword_stats[[#This Row],[Searches: Apr 2018]:[Searches: Mar 2019]])</f>
        <v>62.5</v>
      </c>
      <c r="BM794" s="9">
        <f>SUM(keyword_stats[[#This Row],[Searches: Apr 2018]:[Searches: Mar 2019]])</f>
        <v>750</v>
      </c>
      <c r="BN794" s="9">
        <f>keyword_stats[[#This Row],[R1]]-keyword_stats[[#This Row],[R4]]</f>
        <v>21.666666666666664</v>
      </c>
      <c r="BO794" s="9" t="str">
        <f>INDEX('keyword-forecasts'!G:K,MATCH(keyword_stats[[#This Row],[Keyword]],'keyword-forecasts'!K:K,0),1)</f>
        <v>Stroje</v>
      </c>
    </row>
    <row r="795" spans="1:67" x14ac:dyDescent="0.25">
      <c r="A795" t="s">
        <v>905</v>
      </c>
      <c r="B795" t="s">
        <v>15</v>
      </c>
      <c r="D795" s="8">
        <v>50</v>
      </c>
      <c r="E795" t="s">
        <v>17</v>
      </c>
      <c r="F795">
        <v>67</v>
      </c>
      <c r="G795">
        <v>0.35</v>
      </c>
      <c r="H795">
        <v>1.01</v>
      </c>
      <c r="M795">
        <v>20</v>
      </c>
      <c r="N795">
        <v>40</v>
      </c>
      <c r="O795">
        <v>70</v>
      </c>
      <c r="P795">
        <v>90</v>
      </c>
      <c r="Q795">
        <v>30</v>
      </c>
      <c r="R795">
        <v>10</v>
      </c>
      <c r="S795">
        <v>10</v>
      </c>
      <c r="T795">
        <v>10</v>
      </c>
      <c r="U795">
        <v>20</v>
      </c>
      <c r="V795">
        <v>50</v>
      </c>
      <c r="W795">
        <v>20</v>
      </c>
      <c r="X795">
        <v>20</v>
      </c>
      <c r="Y795">
        <v>30</v>
      </c>
      <c r="Z795">
        <v>40</v>
      </c>
      <c r="AA795">
        <v>90</v>
      </c>
      <c r="AB795">
        <v>70</v>
      </c>
      <c r="AC795">
        <v>30</v>
      </c>
      <c r="AD795">
        <v>10</v>
      </c>
      <c r="AE795">
        <v>10</v>
      </c>
      <c r="AF795">
        <v>20</v>
      </c>
      <c r="AG795">
        <v>20</v>
      </c>
      <c r="AH795">
        <v>50</v>
      </c>
      <c r="AI795">
        <v>40</v>
      </c>
      <c r="AJ795">
        <v>40</v>
      </c>
      <c r="AK795">
        <v>40</v>
      </c>
      <c r="AL795">
        <v>70</v>
      </c>
      <c r="AM795">
        <v>90</v>
      </c>
      <c r="AN795">
        <v>70</v>
      </c>
      <c r="AO795">
        <v>40</v>
      </c>
      <c r="AP795">
        <v>20</v>
      </c>
      <c r="AQ795">
        <v>20</v>
      </c>
      <c r="AR795">
        <v>30</v>
      </c>
      <c r="AS795">
        <v>10</v>
      </c>
      <c r="AT795">
        <v>70</v>
      </c>
      <c r="AU795">
        <v>40</v>
      </c>
      <c r="AV795">
        <v>30</v>
      </c>
      <c r="AW795">
        <v>70</v>
      </c>
      <c r="AX795">
        <v>90</v>
      </c>
      <c r="AY795">
        <v>90</v>
      </c>
      <c r="AZ795">
        <v>110</v>
      </c>
      <c r="BA795">
        <v>70</v>
      </c>
      <c r="BB795">
        <v>10</v>
      </c>
      <c r="BC795">
        <v>20</v>
      </c>
      <c r="BD795">
        <v>30</v>
      </c>
      <c r="BE795">
        <v>20</v>
      </c>
      <c r="BF795">
        <v>70</v>
      </c>
      <c r="BG795">
        <v>70</v>
      </c>
      <c r="BH795">
        <v>70</v>
      </c>
      <c r="BI795" s="9">
        <f>AVERAGE(keyword_stats[[#This Row],[Searches: Apr 2015]:[Searches: Mar 2016]])</f>
        <v>32.5</v>
      </c>
      <c r="BJ795" s="9">
        <f>AVERAGE(keyword_stats[[#This Row],[Searches: Apr 2016]:[Searches: Mar 2017]])</f>
        <v>37.5</v>
      </c>
      <c r="BK795" s="9">
        <f>AVERAGE(keyword_stats[[#This Row],[Searches: Apr 2017]:[Searches: Mar 2018]])</f>
        <v>44.166666666666664</v>
      </c>
      <c r="BL795" s="9">
        <f>AVERAGE(keyword_stats[[#This Row],[Searches: Apr 2018]:[Searches: Mar 2019]])</f>
        <v>60</v>
      </c>
      <c r="BM795" s="9">
        <f>SUM(keyword_stats[[#This Row],[Searches: Apr 2018]:[Searches: Mar 2019]])</f>
        <v>720</v>
      </c>
      <c r="BN795" s="9">
        <f>keyword_stats[[#This Row],[R1]]-keyword_stats[[#This Row],[R4]]</f>
        <v>27.5</v>
      </c>
      <c r="BO795" s="9" t="str">
        <f>INDEX('keyword-forecasts'!G:K,MATCH(keyword_stats[[#This Row],[Keyword]],'keyword-forecasts'!K:K,0),1)</f>
        <v>Stroje</v>
      </c>
    </row>
    <row r="796" spans="1:67" x14ac:dyDescent="0.25">
      <c r="A796" t="s">
        <v>906</v>
      </c>
      <c r="B796" t="s">
        <v>15</v>
      </c>
      <c r="D796" s="8">
        <v>10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10</v>
      </c>
      <c r="U796">
        <v>10</v>
      </c>
      <c r="V796">
        <v>70</v>
      </c>
      <c r="W796">
        <v>210</v>
      </c>
      <c r="X796">
        <v>480</v>
      </c>
      <c r="Y796">
        <v>880</v>
      </c>
      <c r="Z796">
        <v>1300</v>
      </c>
      <c r="AA796">
        <v>390</v>
      </c>
      <c r="AB796">
        <v>210</v>
      </c>
      <c r="AC796">
        <v>170</v>
      </c>
      <c r="AD796">
        <v>170</v>
      </c>
      <c r="AE796">
        <v>110</v>
      </c>
      <c r="AF796">
        <v>20</v>
      </c>
      <c r="AG796">
        <v>10</v>
      </c>
      <c r="AH796">
        <v>10</v>
      </c>
      <c r="AI796">
        <v>10</v>
      </c>
      <c r="AJ796">
        <v>10</v>
      </c>
      <c r="AK796">
        <v>20</v>
      </c>
      <c r="AL796">
        <v>20</v>
      </c>
      <c r="AM796">
        <v>10</v>
      </c>
      <c r="AN796">
        <v>20</v>
      </c>
      <c r="AO796">
        <v>10</v>
      </c>
      <c r="AP796">
        <v>10</v>
      </c>
      <c r="AQ796">
        <v>10</v>
      </c>
      <c r="AR796">
        <v>0</v>
      </c>
      <c r="AS796">
        <v>10</v>
      </c>
      <c r="AT796">
        <v>10</v>
      </c>
      <c r="AU796">
        <v>10</v>
      </c>
      <c r="AV796">
        <v>10</v>
      </c>
      <c r="AW796">
        <v>0</v>
      </c>
      <c r="AX796">
        <v>10</v>
      </c>
      <c r="AY796">
        <v>10</v>
      </c>
      <c r="AZ796">
        <v>10</v>
      </c>
      <c r="BA796">
        <v>0</v>
      </c>
      <c r="BB796">
        <v>0</v>
      </c>
      <c r="BC796">
        <v>10</v>
      </c>
      <c r="BD796">
        <v>0</v>
      </c>
      <c r="BE796">
        <v>10</v>
      </c>
      <c r="BF796">
        <v>0</v>
      </c>
      <c r="BG796">
        <v>10</v>
      </c>
      <c r="BH796">
        <v>0</v>
      </c>
      <c r="BI796" s="9">
        <f>AVERAGE(keyword_stats[[#This Row],[Searches: Apr 2015]:[Searches: Mar 2016]])</f>
        <v>65</v>
      </c>
      <c r="BJ796" s="9">
        <f>AVERAGE(keyword_stats[[#This Row],[Searches: Apr 2016]:[Searches: Mar 2017]])</f>
        <v>274.16666666666669</v>
      </c>
      <c r="BK796" s="9">
        <f>AVERAGE(keyword_stats[[#This Row],[Searches: Apr 2017]:[Searches: Mar 2018]])</f>
        <v>11.666666666666666</v>
      </c>
      <c r="BL796" s="9">
        <f>AVERAGE(keyword_stats[[#This Row],[Searches: Apr 2018]:[Searches: Mar 2019]])</f>
        <v>5</v>
      </c>
      <c r="BM796" s="9">
        <f>SUM(keyword_stats[[#This Row],[Searches: Apr 2018]:[Searches: Mar 2019]])</f>
        <v>60</v>
      </c>
      <c r="BN796" s="9">
        <f>keyword_stats[[#This Row],[R1]]-keyword_stats[[#This Row],[R4]]</f>
        <v>-60</v>
      </c>
      <c r="BO796" s="9" t="str">
        <f>INDEX('keyword-forecasts'!G:K,MATCH(keyword_stats[[#This Row],[Keyword]],'keyword-forecasts'!K:K,0),1)</f>
        <v>Calzedonia Stroje</v>
      </c>
    </row>
    <row r="797" spans="1:67" x14ac:dyDescent="0.25">
      <c r="A797" t="s">
        <v>907</v>
      </c>
      <c r="B797" t="s">
        <v>15</v>
      </c>
      <c r="D797" s="8">
        <v>170</v>
      </c>
      <c r="E797" t="s">
        <v>17</v>
      </c>
      <c r="F797">
        <v>100</v>
      </c>
      <c r="G797">
        <v>0.52</v>
      </c>
      <c r="H797">
        <v>3.15</v>
      </c>
      <c r="M797">
        <v>90</v>
      </c>
      <c r="N797">
        <v>140</v>
      </c>
      <c r="O797">
        <v>320</v>
      </c>
      <c r="P797">
        <v>390</v>
      </c>
      <c r="Q797">
        <v>110</v>
      </c>
      <c r="R797">
        <v>20</v>
      </c>
      <c r="S797">
        <v>10</v>
      </c>
      <c r="T797">
        <v>10</v>
      </c>
      <c r="U797">
        <v>10</v>
      </c>
      <c r="V797">
        <v>40</v>
      </c>
      <c r="W797">
        <v>90</v>
      </c>
      <c r="X797">
        <v>50</v>
      </c>
      <c r="Y797">
        <v>110</v>
      </c>
      <c r="Z797">
        <v>170</v>
      </c>
      <c r="AA797">
        <v>390</v>
      </c>
      <c r="AB797">
        <v>260</v>
      </c>
      <c r="AC797">
        <v>70</v>
      </c>
      <c r="AD797">
        <v>50</v>
      </c>
      <c r="AE797">
        <v>10</v>
      </c>
      <c r="AF797">
        <v>40</v>
      </c>
      <c r="AG797">
        <v>30</v>
      </c>
      <c r="AH797">
        <v>40</v>
      </c>
      <c r="AI797">
        <v>70</v>
      </c>
      <c r="AJ797">
        <v>90</v>
      </c>
      <c r="AK797">
        <v>110</v>
      </c>
      <c r="AL797">
        <v>210</v>
      </c>
      <c r="AM797">
        <v>390</v>
      </c>
      <c r="AN797">
        <v>320</v>
      </c>
      <c r="AO797">
        <v>140</v>
      </c>
      <c r="AP797">
        <v>30</v>
      </c>
      <c r="AQ797">
        <v>40</v>
      </c>
      <c r="AR797">
        <v>40</v>
      </c>
      <c r="AS797">
        <v>20</v>
      </c>
      <c r="AT797">
        <v>90</v>
      </c>
      <c r="AU797">
        <v>90</v>
      </c>
      <c r="AV797">
        <v>90</v>
      </c>
      <c r="AW797">
        <v>170</v>
      </c>
      <c r="AX797">
        <v>320</v>
      </c>
      <c r="AY797">
        <v>390</v>
      </c>
      <c r="AZ797">
        <v>390</v>
      </c>
      <c r="BA797">
        <v>210</v>
      </c>
      <c r="BB797">
        <v>50</v>
      </c>
      <c r="BC797">
        <v>30</v>
      </c>
      <c r="BD797">
        <v>30</v>
      </c>
      <c r="BE797">
        <v>20</v>
      </c>
      <c r="BF797">
        <v>90</v>
      </c>
      <c r="BG797">
        <v>140</v>
      </c>
      <c r="BH797">
        <v>170</v>
      </c>
      <c r="BI797" s="9">
        <f>AVERAGE(keyword_stats[[#This Row],[Searches: Apr 2015]:[Searches: Mar 2016]])</f>
        <v>106.66666666666667</v>
      </c>
      <c r="BJ797" s="9">
        <f>AVERAGE(keyword_stats[[#This Row],[Searches: Apr 2016]:[Searches: Mar 2017]])</f>
        <v>110.83333333333333</v>
      </c>
      <c r="BK797" s="9">
        <f>AVERAGE(keyword_stats[[#This Row],[Searches: Apr 2017]:[Searches: Mar 2018]])</f>
        <v>130.83333333333334</v>
      </c>
      <c r="BL797" s="9">
        <f>AVERAGE(keyword_stats[[#This Row],[Searches: Apr 2018]:[Searches: Mar 2019]])</f>
        <v>167.5</v>
      </c>
      <c r="BM797" s="9">
        <f>SUM(keyword_stats[[#This Row],[Searches: Apr 2018]:[Searches: Mar 2019]])</f>
        <v>2010</v>
      </c>
      <c r="BN797" s="9">
        <f>keyword_stats[[#This Row],[R1]]-keyword_stats[[#This Row],[R4]]</f>
        <v>60.833333333333329</v>
      </c>
      <c r="BO797" s="9" t="str">
        <f>INDEX('keyword-forecasts'!G:K,MATCH(keyword_stats[[#This Row],[Keyword]],'keyword-forecasts'!K:K,0),1)</f>
        <v>Puszystych</v>
      </c>
    </row>
    <row r="798" spans="1:67" x14ac:dyDescent="0.25">
      <c r="A798" t="s">
        <v>908</v>
      </c>
      <c r="B798" t="s">
        <v>15</v>
      </c>
      <c r="D798" s="8">
        <v>110</v>
      </c>
      <c r="E798" t="s">
        <v>17</v>
      </c>
      <c r="F798">
        <v>100</v>
      </c>
      <c r="G798">
        <v>0.62</v>
      </c>
      <c r="H798">
        <v>2.29</v>
      </c>
      <c r="M798">
        <v>50</v>
      </c>
      <c r="N798">
        <v>90</v>
      </c>
      <c r="O798">
        <v>210</v>
      </c>
      <c r="P798">
        <v>210</v>
      </c>
      <c r="Q798">
        <v>110</v>
      </c>
      <c r="R798">
        <v>10</v>
      </c>
      <c r="S798">
        <v>10</v>
      </c>
      <c r="T798">
        <v>30</v>
      </c>
      <c r="U798">
        <v>10</v>
      </c>
      <c r="V798">
        <v>40</v>
      </c>
      <c r="W798">
        <v>50</v>
      </c>
      <c r="X798">
        <v>30</v>
      </c>
      <c r="Y798">
        <v>70</v>
      </c>
      <c r="Z798">
        <v>140</v>
      </c>
      <c r="AA798">
        <v>320</v>
      </c>
      <c r="AB798">
        <v>260</v>
      </c>
      <c r="AC798">
        <v>110</v>
      </c>
      <c r="AD798">
        <v>40</v>
      </c>
      <c r="AE798">
        <v>20</v>
      </c>
      <c r="AF798">
        <v>20</v>
      </c>
      <c r="AG798">
        <v>20</v>
      </c>
      <c r="AH798">
        <v>50</v>
      </c>
      <c r="AI798">
        <v>40</v>
      </c>
      <c r="AJ798">
        <v>30</v>
      </c>
      <c r="AK798">
        <v>70</v>
      </c>
      <c r="AL798">
        <v>140</v>
      </c>
      <c r="AM798">
        <v>260</v>
      </c>
      <c r="AN798">
        <v>260</v>
      </c>
      <c r="AO798">
        <v>140</v>
      </c>
      <c r="AP798">
        <v>30</v>
      </c>
      <c r="AQ798">
        <v>20</v>
      </c>
      <c r="AR798">
        <v>20</v>
      </c>
      <c r="AS798">
        <v>20</v>
      </c>
      <c r="AT798">
        <v>40</v>
      </c>
      <c r="AU798">
        <v>50</v>
      </c>
      <c r="AV798">
        <v>50</v>
      </c>
      <c r="AW798">
        <v>110</v>
      </c>
      <c r="AX798">
        <v>170</v>
      </c>
      <c r="AY798">
        <v>260</v>
      </c>
      <c r="AZ798">
        <v>260</v>
      </c>
      <c r="BA798">
        <v>170</v>
      </c>
      <c r="BB798">
        <v>40</v>
      </c>
      <c r="BC798">
        <v>20</v>
      </c>
      <c r="BD798">
        <v>20</v>
      </c>
      <c r="BE798">
        <v>10</v>
      </c>
      <c r="BF798">
        <v>90</v>
      </c>
      <c r="BG798">
        <v>90</v>
      </c>
      <c r="BH798">
        <v>110</v>
      </c>
      <c r="BI798" s="9">
        <f>AVERAGE(keyword_stats[[#This Row],[Searches: Apr 2015]:[Searches: Mar 2016]])</f>
        <v>70.833333333333329</v>
      </c>
      <c r="BJ798" s="9">
        <f>AVERAGE(keyword_stats[[#This Row],[Searches: Apr 2016]:[Searches: Mar 2017]])</f>
        <v>93.333333333333329</v>
      </c>
      <c r="BK798" s="9">
        <f>AVERAGE(keyword_stats[[#This Row],[Searches: Apr 2017]:[Searches: Mar 2018]])</f>
        <v>91.666666666666671</v>
      </c>
      <c r="BL798" s="9">
        <f>AVERAGE(keyword_stats[[#This Row],[Searches: Apr 2018]:[Searches: Mar 2019]])</f>
        <v>112.5</v>
      </c>
      <c r="BM798" s="9">
        <f>SUM(keyword_stats[[#This Row],[Searches: Apr 2018]:[Searches: Mar 2019]])</f>
        <v>1350</v>
      </c>
      <c r="BN798" s="9">
        <f>keyword_stats[[#This Row],[R1]]-keyword_stats[[#This Row],[R4]]</f>
        <v>41.666666666666671</v>
      </c>
      <c r="BO798" s="9" t="str">
        <f>INDEX('keyword-forecasts'!G:K,MATCH(keyword_stats[[#This Row],[Keyword]],'keyword-forecasts'!K:K,0),1)</f>
        <v>Duże Stroje</v>
      </c>
    </row>
    <row r="799" spans="1:67" x14ac:dyDescent="0.25">
      <c r="A799" t="s">
        <v>909</v>
      </c>
      <c r="B799" t="s">
        <v>15</v>
      </c>
      <c r="D799" s="8">
        <v>10</v>
      </c>
      <c r="M799">
        <v>10</v>
      </c>
      <c r="N799">
        <v>10</v>
      </c>
      <c r="O799">
        <v>10</v>
      </c>
      <c r="P799">
        <v>10</v>
      </c>
      <c r="Q799">
        <v>10</v>
      </c>
      <c r="R799">
        <v>10</v>
      </c>
      <c r="S799">
        <v>0</v>
      </c>
      <c r="T799">
        <v>10</v>
      </c>
      <c r="U799">
        <v>0</v>
      </c>
      <c r="V799">
        <v>10</v>
      </c>
      <c r="W799">
        <v>10</v>
      </c>
      <c r="X799">
        <v>10</v>
      </c>
      <c r="Y799">
        <v>20</v>
      </c>
      <c r="Z799">
        <v>20</v>
      </c>
      <c r="AA799">
        <v>20</v>
      </c>
      <c r="AB799">
        <v>20</v>
      </c>
      <c r="AC799">
        <v>10</v>
      </c>
      <c r="AD799">
        <v>10</v>
      </c>
      <c r="AE799">
        <v>10</v>
      </c>
      <c r="AF799">
        <v>10</v>
      </c>
      <c r="AG799">
        <v>0</v>
      </c>
      <c r="AH799">
        <v>10</v>
      </c>
      <c r="AI799">
        <v>10</v>
      </c>
      <c r="AJ799">
        <v>10</v>
      </c>
      <c r="AK799">
        <v>10</v>
      </c>
      <c r="AL799">
        <v>10</v>
      </c>
      <c r="AM799">
        <v>20</v>
      </c>
      <c r="AN799">
        <v>10</v>
      </c>
      <c r="AO799">
        <v>10</v>
      </c>
      <c r="AP799">
        <v>0</v>
      </c>
      <c r="AQ799">
        <v>10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10</v>
      </c>
      <c r="AX799">
        <v>10</v>
      </c>
      <c r="AY799">
        <v>10</v>
      </c>
      <c r="AZ799">
        <v>10</v>
      </c>
      <c r="BA799">
        <v>10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10</v>
      </c>
      <c r="BH799">
        <v>0</v>
      </c>
      <c r="BI799" s="9">
        <f>AVERAGE(keyword_stats[[#This Row],[Searches: Apr 2015]:[Searches: Mar 2016]])</f>
        <v>8.3333333333333339</v>
      </c>
      <c r="BJ799" s="9">
        <f>AVERAGE(keyword_stats[[#This Row],[Searches: Apr 2016]:[Searches: Mar 2017]])</f>
        <v>12.5</v>
      </c>
      <c r="BK799" s="9">
        <f>AVERAGE(keyword_stats[[#This Row],[Searches: Apr 2017]:[Searches: Mar 2018]])</f>
        <v>5.833333333333333</v>
      </c>
      <c r="BL799" s="9">
        <f>AVERAGE(keyword_stats[[#This Row],[Searches: Apr 2018]:[Searches: Mar 2019]])</f>
        <v>5</v>
      </c>
      <c r="BM799" s="9">
        <f>SUM(keyword_stats[[#This Row],[Searches: Apr 2018]:[Searches: Mar 2019]])</f>
        <v>60</v>
      </c>
      <c r="BN799" s="9">
        <f>keyword_stats[[#This Row],[R1]]-keyword_stats[[#This Row],[R4]]</f>
        <v>-3.3333333333333339</v>
      </c>
      <c r="BO799" s="9" t="str">
        <f>INDEX('keyword-forecasts'!G:K,MATCH(keyword_stats[[#This Row],[Keyword]],'keyword-forecasts'!K:K,0),1)</f>
        <v>Dwuczęściowe Stroje</v>
      </c>
    </row>
    <row r="800" spans="1:67" x14ac:dyDescent="0.25">
      <c r="A800" t="s">
        <v>910</v>
      </c>
      <c r="B800" t="s">
        <v>15</v>
      </c>
      <c r="D800" s="8">
        <v>70</v>
      </c>
      <c r="E800" t="s">
        <v>17</v>
      </c>
      <c r="F800">
        <v>98</v>
      </c>
      <c r="G800">
        <v>0.23</v>
      </c>
      <c r="H800">
        <v>0.91</v>
      </c>
      <c r="M800">
        <v>40</v>
      </c>
      <c r="N800">
        <v>50</v>
      </c>
      <c r="O800">
        <v>50</v>
      </c>
      <c r="P800">
        <v>90</v>
      </c>
      <c r="Q800">
        <v>50</v>
      </c>
      <c r="R800">
        <v>10</v>
      </c>
      <c r="S800">
        <v>10</v>
      </c>
      <c r="T800">
        <v>20</v>
      </c>
      <c r="U800">
        <v>20</v>
      </c>
      <c r="V800">
        <v>20</v>
      </c>
      <c r="W800">
        <v>30</v>
      </c>
      <c r="X800">
        <v>30</v>
      </c>
      <c r="Y800">
        <v>40</v>
      </c>
      <c r="Z800">
        <v>70</v>
      </c>
      <c r="AA800">
        <v>70</v>
      </c>
      <c r="AB800">
        <v>90</v>
      </c>
      <c r="AC800">
        <v>40</v>
      </c>
      <c r="AD800">
        <v>20</v>
      </c>
      <c r="AE800">
        <v>30</v>
      </c>
      <c r="AF800">
        <v>20</v>
      </c>
      <c r="AG800">
        <v>20</v>
      </c>
      <c r="AH800">
        <v>30</v>
      </c>
      <c r="AI800">
        <v>30</v>
      </c>
      <c r="AJ800">
        <v>90</v>
      </c>
      <c r="AK800">
        <v>50</v>
      </c>
      <c r="AL800">
        <v>70</v>
      </c>
      <c r="AM800">
        <v>110</v>
      </c>
      <c r="AN800">
        <v>110</v>
      </c>
      <c r="AO800">
        <v>110</v>
      </c>
      <c r="AP800">
        <v>50</v>
      </c>
      <c r="AQ800">
        <v>40</v>
      </c>
      <c r="AR800">
        <v>40</v>
      </c>
      <c r="AS800">
        <v>40</v>
      </c>
      <c r="AT800">
        <v>70</v>
      </c>
      <c r="AU800">
        <v>50</v>
      </c>
      <c r="AV800">
        <v>40</v>
      </c>
      <c r="AW800">
        <v>70</v>
      </c>
      <c r="AX800">
        <v>50</v>
      </c>
      <c r="AY800">
        <v>110</v>
      </c>
      <c r="AZ800">
        <v>140</v>
      </c>
      <c r="BA800">
        <v>170</v>
      </c>
      <c r="BB800">
        <v>70</v>
      </c>
      <c r="BC800">
        <v>50</v>
      </c>
      <c r="BD800">
        <v>30</v>
      </c>
      <c r="BE800">
        <v>50</v>
      </c>
      <c r="BF800">
        <v>50</v>
      </c>
      <c r="BG800">
        <v>50</v>
      </c>
      <c r="BH800">
        <v>50</v>
      </c>
      <c r="BI800" s="9">
        <f>AVERAGE(keyword_stats[[#This Row],[Searches: Apr 2015]:[Searches: Mar 2016]])</f>
        <v>35</v>
      </c>
      <c r="BJ800" s="9">
        <f>AVERAGE(keyword_stats[[#This Row],[Searches: Apr 2016]:[Searches: Mar 2017]])</f>
        <v>45.833333333333336</v>
      </c>
      <c r="BK800" s="9">
        <f>AVERAGE(keyword_stats[[#This Row],[Searches: Apr 2017]:[Searches: Mar 2018]])</f>
        <v>65</v>
      </c>
      <c r="BL800" s="9">
        <f>AVERAGE(keyword_stats[[#This Row],[Searches: Apr 2018]:[Searches: Mar 2019]])</f>
        <v>74.166666666666671</v>
      </c>
      <c r="BM800" s="9">
        <f>SUM(keyword_stats[[#This Row],[Searches: Apr 2018]:[Searches: Mar 2019]])</f>
        <v>890</v>
      </c>
      <c r="BN800" s="9">
        <f>keyword_stats[[#This Row],[R1]]-keyword_stats[[#This Row],[R4]]</f>
        <v>39.166666666666671</v>
      </c>
      <c r="BO800" s="9" t="str">
        <f>INDEX('keyword-forecasts'!G:K,MATCH(keyword_stats[[#This Row],[Keyword]],'keyword-forecasts'!K:K,0),1)</f>
        <v>Stroje Kąpielowe Krakow</v>
      </c>
    </row>
    <row r="801" spans="1:67" x14ac:dyDescent="0.25">
      <c r="A801" t="s">
        <v>911</v>
      </c>
      <c r="B801" t="s">
        <v>15</v>
      </c>
      <c r="D801" s="8">
        <v>50</v>
      </c>
      <c r="E801" t="s">
        <v>17</v>
      </c>
      <c r="F801">
        <v>100</v>
      </c>
      <c r="G801">
        <v>0.23</v>
      </c>
      <c r="H801">
        <v>0.82</v>
      </c>
      <c r="M801">
        <v>30</v>
      </c>
      <c r="N801">
        <v>50</v>
      </c>
      <c r="O801">
        <v>90</v>
      </c>
      <c r="P801">
        <v>90</v>
      </c>
      <c r="Q801">
        <v>70</v>
      </c>
      <c r="R801">
        <v>10</v>
      </c>
      <c r="S801">
        <v>10</v>
      </c>
      <c r="T801">
        <v>10</v>
      </c>
      <c r="U801">
        <v>10</v>
      </c>
      <c r="V801">
        <v>20</v>
      </c>
      <c r="W801">
        <v>40</v>
      </c>
      <c r="X801">
        <v>40</v>
      </c>
      <c r="Y801">
        <v>30</v>
      </c>
      <c r="Z801">
        <v>50</v>
      </c>
      <c r="AA801">
        <v>140</v>
      </c>
      <c r="AB801">
        <v>90</v>
      </c>
      <c r="AC801">
        <v>50</v>
      </c>
      <c r="AD801">
        <v>20</v>
      </c>
      <c r="AE801">
        <v>20</v>
      </c>
      <c r="AF801">
        <v>30</v>
      </c>
      <c r="AG801">
        <v>10</v>
      </c>
      <c r="AH801">
        <v>20</v>
      </c>
      <c r="AI801">
        <v>40</v>
      </c>
      <c r="AJ801">
        <v>40</v>
      </c>
      <c r="AK801">
        <v>30</v>
      </c>
      <c r="AL801">
        <v>50</v>
      </c>
      <c r="AM801">
        <v>70</v>
      </c>
      <c r="AN801">
        <v>140</v>
      </c>
      <c r="AO801">
        <v>70</v>
      </c>
      <c r="AP801">
        <v>20</v>
      </c>
      <c r="AQ801">
        <v>10</v>
      </c>
      <c r="AR801">
        <v>20</v>
      </c>
      <c r="AS801">
        <v>20</v>
      </c>
      <c r="AT801">
        <v>20</v>
      </c>
      <c r="AU801">
        <v>30</v>
      </c>
      <c r="AV801">
        <v>30</v>
      </c>
      <c r="AW801">
        <v>90</v>
      </c>
      <c r="AX801">
        <v>90</v>
      </c>
      <c r="AY801">
        <v>110</v>
      </c>
      <c r="AZ801">
        <v>110</v>
      </c>
      <c r="BA801">
        <v>90</v>
      </c>
      <c r="BB801">
        <v>40</v>
      </c>
      <c r="BC801">
        <v>20</v>
      </c>
      <c r="BD801">
        <v>20</v>
      </c>
      <c r="BE801">
        <v>10</v>
      </c>
      <c r="BF801">
        <v>30</v>
      </c>
      <c r="BG801">
        <v>40</v>
      </c>
      <c r="BH801">
        <v>30</v>
      </c>
      <c r="BI801" s="9">
        <f>AVERAGE(keyword_stats[[#This Row],[Searches: Apr 2015]:[Searches: Mar 2016]])</f>
        <v>39.166666666666664</v>
      </c>
      <c r="BJ801" s="9">
        <f>AVERAGE(keyword_stats[[#This Row],[Searches: Apr 2016]:[Searches: Mar 2017]])</f>
        <v>45</v>
      </c>
      <c r="BK801" s="9">
        <f>AVERAGE(keyword_stats[[#This Row],[Searches: Apr 2017]:[Searches: Mar 2018]])</f>
        <v>42.5</v>
      </c>
      <c r="BL801" s="9">
        <f>AVERAGE(keyword_stats[[#This Row],[Searches: Apr 2018]:[Searches: Mar 2019]])</f>
        <v>56.666666666666664</v>
      </c>
      <c r="BM801" s="9">
        <f>SUM(keyword_stats[[#This Row],[Searches: Apr 2018]:[Searches: Mar 2019]])</f>
        <v>680</v>
      </c>
      <c r="BN801" s="9">
        <f>keyword_stats[[#This Row],[R1]]-keyword_stats[[#This Row],[R4]]</f>
        <v>17.5</v>
      </c>
      <c r="BO801" s="9" t="str">
        <f>INDEX('keyword-forecasts'!G:K,MATCH(keyword_stats[[#This Row],[Keyword]],'keyword-forecasts'!K:K,0),1)</f>
        <v>Stroje Kąpielowe</v>
      </c>
    </row>
    <row r="802" spans="1:67" x14ac:dyDescent="0.25">
      <c r="A802" t="s">
        <v>912</v>
      </c>
      <c r="B802" t="s">
        <v>15</v>
      </c>
      <c r="D802" s="8">
        <v>10</v>
      </c>
      <c r="E802" t="s">
        <v>17</v>
      </c>
      <c r="F802">
        <v>100</v>
      </c>
      <c r="M802">
        <v>10</v>
      </c>
      <c r="N802">
        <v>10</v>
      </c>
      <c r="O802">
        <v>10</v>
      </c>
      <c r="P802">
        <v>10</v>
      </c>
      <c r="Q802">
        <v>10</v>
      </c>
      <c r="R802">
        <v>0</v>
      </c>
      <c r="S802">
        <v>10</v>
      </c>
      <c r="T802">
        <v>10</v>
      </c>
      <c r="U802">
        <v>0</v>
      </c>
      <c r="V802">
        <v>0</v>
      </c>
      <c r="W802">
        <v>10</v>
      </c>
      <c r="X802">
        <v>10</v>
      </c>
      <c r="Y802">
        <v>10</v>
      </c>
      <c r="Z802">
        <v>10</v>
      </c>
      <c r="AA802">
        <v>20</v>
      </c>
      <c r="AB802">
        <v>10</v>
      </c>
      <c r="AC802">
        <v>10</v>
      </c>
      <c r="AD802">
        <v>10</v>
      </c>
      <c r="AE802">
        <v>0</v>
      </c>
      <c r="AF802">
        <v>0</v>
      </c>
      <c r="AG802">
        <v>0</v>
      </c>
      <c r="AH802">
        <v>10</v>
      </c>
      <c r="AI802">
        <v>10</v>
      </c>
      <c r="AJ802">
        <v>0</v>
      </c>
      <c r="AK802">
        <v>10</v>
      </c>
      <c r="AL802">
        <v>0</v>
      </c>
      <c r="AM802">
        <v>10</v>
      </c>
      <c r="AN802">
        <v>0</v>
      </c>
      <c r="AO802">
        <v>10</v>
      </c>
      <c r="AP802">
        <v>0</v>
      </c>
      <c r="AQ802">
        <v>0</v>
      </c>
      <c r="AR802">
        <v>10</v>
      </c>
      <c r="AS802">
        <v>0</v>
      </c>
      <c r="AT802">
        <v>10</v>
      </c>
      <c r="AU802">
        <v>10</v>
      </c>
      <c r="AV802">
        <v>10</v>
      </c>
      <c r="AW802">
        <v>0</v>
      </c>
      <c r="AX802">
        <v>0</v>
      </c>
      <c r="AY802">
        <v>10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10</v>
      </c>
      <c r="BI802" s="9">
        <f>AVERAGE(keyword_stats[[#This Row],[Searches: Apr 2015]:[Searches: Mar 2016]])</f>
        <v>7.5</v>
      </c>
      <c r="BJ802" s="9">
        <f>AVERAGE(keyword_stats[[#This Row],[Searches: Apr 2016]:[Searches: Mar 2017]])</f>
        <v>7.5</v>
      </c>
      <c r="BK802" s="9">
        <f>AVERAGE(keyword_stats[[#This Row],[Searches: Apr 2017]:[Searches: Mar 2018]])</f>
        <v>5.833333333333333</v>
      </c>
      <c r="BL802" s="9">
        <f>AVERAGE(keyword_stats[[#This Row],[Searches: Apr 2018]:[Searches: Mar 2019]])</f>
        <v>1.6666666666666667</v>
      </c>
      <c r="BM802" s="9">
        <f>SUM(keyword_stats[[#This Row],[Searches: Apr 2018]:[Searches: Mar 2019]])</f>
        <v>20</v>
      </c>
      <c r="BN802" s="9">
        <f>keyword_stats[[#This Row],[R1]]-keyword_stats[[#This Row],[R4]]</f>
        <v>-5.833333333333333</v>
      </c>
      <c r="BO802" s="9" t="str">
        <f>INDEX('keyword-forecasts'!G:K,MATCH(keyword_stats[[#This Row],[Keyword]],'keyword-forecasts'!K:K,0),1)</f>
        <v>Kąpielowe Push</v>
      </c>
    </row>
    <row r="803" spans="1:67" x14ac:dyDescent="0.25">
      <c r="A803" t="s">
        <v>913</v>
      </c>
      <c r="B803" t="s">
        <v>15</v>
      </c>
      <c r="D803" s="8">
        <v>10</v>
      </c>
      <c r="M803">
        <v>10</v>
      </c>
      <c r="N803">
        <v>10</v>
      </c>
      <c r="O803">
        <v>40</v>
      </c>
      <c r="P803">
        <v>20</v>
      </c>
      <c r="Q803">
        <v>10</v>
      </c>
      <c r="R803">
        <v>10</v>
      </c>
      <c r="S803">
        <v>10</v>
      </c>
      <c r="T803">
        <v>10</v>
      </c>
      <c r="U803">
        <v>10</v>
      </c>
      <c r="V803">
        <v>10</v>
      </c>
      <c r="W803">
        <v>10</v>
      </c>
      <c r="X803">
        <v>10</v>
      </c>
      <c r="Y803">
        <v>10</v>
      </c>
      <c r="Z803">
        <v>10</v>
      </c>
      <c r="AA803">
        <v>20</v>
      </c>
      <c r="AB803">
        <v>10</v>
      </c>
      <c r="AC803">
        <v>10</v>
      </c>
      <c r="AD803">
        <v>10</v>
      </c>
      <c r="AE803">
        <v>10</v>
      </c>
      <c r="AF803">
        <v>10</v>
      </c>
      <c r="AG803">
        <v>0</v>
      </c>
      <c r="AH803">
        <v>0</v>
      </c>
      <c r="AI803">
        <v>0</v>
      </c>
      <c r="AJ803">
        <v>0</v>
      </c>
      <c r="AK803">
        <v>10</v>
      </c>
      <c r="AL803">
        <v>0</v>
      </c>
      <c r="AM803">
        <v>10</v>
      </c>
      <c r="AN803">
        <v>10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10</v>
      </c>
      <c r="AU803">
        <v>0</v>
      </c>
      <c r="AV803">
        <v>0</v>
      </c>
      <c r="AW803">
        <v>10</v>
      </c>
      <c r="AX803">
        <v>10</v>
      </c>
      <c r="AY803">
        <v>10</v>
      </c>
      <c r="AZ803">
        <v>10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 s="9">
        <f>AVERAGE(keyword_stats[[#This Row],[Searches: Apr 2015]:[Searches: Mar 2016]])</f>
        <v>13.333333333333334</v>
      </c>
      <c r="BJ803" s="9">
        <f>AVERAGE(keyword_stats[[#This Row],[Searches: Apr 2016]:[Searches: Mar 2017]])</f>
        <v>7.5</v>
      </c>
      <c r="BK803" s="9">
        <f>AVERAGE(keyword_stats[[#This Row],[Searches: Apr 2017]:[Searches: Mar 2018]])</f>
        <v>3.3333333333333335</v>
      </c>
      <c r="BL803" s="9">
        <f>AVERAGE(keyword_stats[[#This Row],[Searches: Apr 2018]:[Searches: Mar 2019]])</f>
        <v>3.3333333333333335</v>
      </c>
      <c r="BM803" s="9">
        <f>SUM(keyword_stats[[#This Row],[Searches: Apr 2018]:[Searches: Mar 2019]])</f>
        <v>40</v>
      </c>
      <c r="BN803" s="9">
        <f>keyword_stats[[#This Row],[R1]]-keyword_stats[[#This Row],[R4]]</f>
        <v>-10</v>
      </c>
      <c r="BO803" s="9" t="str">
        <f>INDEX('keyword-forecasts'!G:K,MATCH(keyword_stats[[#This Row],[Keyword]],'keyword-forecasts'!K:K,0),1)</f>
        <v>Kąpielowe Sklep</v>
      </c>
    </row>
    <row r="804" spans="1:67" x14ac:dyDescent="0.25">
      <c r="A804" t="s">
        <v>914</v>
      </c>
      <c r="B804" t="s">
        <v>15</v>
      </c>
      <c r="D804" s="8">
        <v>30</v>
      </c>
      <c r="E804" t="s">
        <v>17</v>
      </c>
      <c r="F804">
        <v>100</v>
      </c>
      <c r="G804">
        <v>0.39</v>
      </c>
      <c r="H804">
        <v>1.21</v>
      </c>
      <c r="M804">
        <v>10</v>
      </c>
      <c r="N804">
        <v>10</v>
      </c>
      <c r="O804">
        <v>10</v>
      </c>
      <c r="P804">
        <v>30</v>
      </c>
      <c r="Q804">
        <v>10</v>
      </c>
      <c r="R804">
        <v>0</v>
      </c>
      <c r="S804">
        <v>0</v>
      </c>
      <c r="T804">
        <v>0</v>
      </c>
      <c r="U804">
        <v>10</v>
      </c>
      <c r="V804">
        <v>10</v>
      </c>
      <c r="W804">
        <v>10</v>
      </c>
      <c r="X804">
        <v>10</v>
      </c>
      <c r="Y804">
        <v>10</v>
      </c>
      <c r="Z804">
        <v>10</v>
      </c>
      <c r="AA804">
        <v>40</v>
      </c>
      <c r="AB804">
        <v>20</v>
      </c>
      <c r="AC804">
        <v>10</v>
      </c>
      <c r="AD804">
        <v>10</v>
      </c>
      <c r="AE804">
        <v>10</v>
      </c>
      <c r="AF804">
        <v>0</v>
      </c>
      <c r="AG804">
        <v>10</v>
      </c>
      <c r="AH804">
        <v>10</v>
      </c>
      <c r="AI804">
        <v>10</v>
      </c>
      <c r="AJ804">
        <v>10</v>
      </c>
      <c r="AK804">
        <v>10</v>
      </c>
      <c r="AL804">
        <v>20</v>
      </c>
      <c r="AM804">
        <v>40</v>
      </c>
      <c r="AN804">
        <v>40</v>
      </c>
      <c r="AO804">
        <v>10</v>
      </c>
      <c r="AP804">
        <v>10</v>
      </c>
      <c r="AQ804">
        <v>10</v>
      </c>
      <c r="AR804">
        <v>10</v>
      </c>
      <c r="AS804">
        <v>10</v>
      </c>
      <c r="AT804">
        <v>10</v>
      </c>
      <c r="AU804">
        <v>10</v>
      </c>
      <c r="AV804">
        <v>20</v>
      </c>
      <c r="AW804">
        <v>30</v>
      </c>
      <c r="AX804">
        <v>50</v>
      </c>
      <c r="AY804">
        <v>50</v>
      </c>
      <c r="AZ804">
        <v>50</v>
      </c>
      <c r="BA804">
        <v>50</v>
      </c>
      <c r="BB804">
        <v>10</v>
      </c>
      <c r="BC804">
        <v>10</v>
      </c>
      <c r="BD804">
        <v>10</v>
      </c>
      <c r="BE804">
        <v>10</v>
      </c>
      <c r="BF804">
        <v>40</v>
      </c>
      <c r="BG804">
        <v>20</v>
      </c>
      <c r="BH804">
        <v>30</v>
      </c>
      <c r="BI804" s="9">
        <f>AVERAGE(keyword_stats[[#This Row],[Searches: Apr 2015]:[Searches: Mar 2016]])</f>
        <v>9.1666666666666661</v>
      </c>
      <c r="BJ804" s="9">
        <f>AVERAGE(keyword_stats[[#This Row],[Searches: Apr 2016]:[Searches: Mar 2017]])</f>
        <v>12.5</v>
      </c>
      <c r="BK804" s="9">
        <f>AVERAGE(keyword_stats[[#This Row],[Searches: Apr 2017]:[Searches: Mar 2018]])</f>
        <v>16.666666666666668</v>
      </c>
      <c r="BL804" s="9">
        <f>AVERAGE(keyword_stats[[#This Row],[Searches: Apr 2018]:[Searches: Mar 2019]])</f>
        <v>30</v>
      </c>
      <c r="BM804" s="9">
        <f>SUM(keyword_stats[[#This Row],[Searches: Apr 2018]:[Searches: Mar 2019]])</f>
        <v>360</v>
      </c>
      <c r="BN804" s="9">
        <f>keyword_stats[[#This Row],[R1]]-keyword_stats[[#This Row],[R4]]</f>
        <v>20.833333333333336</v>
      </c>
      <c r="BO804" s="9" t="str">
        <f>INDEX('keyword-forecasts'!G:K,MATCH(keyword_stats[[#This Row],[Keyword]],'keyword-forecasts'!K:K,0),1)</f>
        <v>Stroje Kąpielowe</v>
      </c>
    </row>
    <row r="805" spans="1:67" x14ac:dyDescent="0.25">
      <c r="A805" t="s">
        <v>915</v>
      </c>
      <c r="B805" t="s">
        <v>15</v>
      </c>
      <c r="D805" s="8">
        <v>40</v>
      </c>
      <c r="E805" t="s">
        <v>17</v>
      </c>
      <c r="F805">
        <v>93</v>
      </c>
      <c r="G805">
        <v>0.23</v>
      </c>
      <c r="H805">
        <v>1.1299999999999999</v>
      </c>
      <c r="M805">
        <v>10</v>
      </c>
      <c r="N805">
        <v>40</v>
      </c>
      <c r="O805">
        <v>40</v>
      </c>
      <c r="P805">
        <v>50</v>
      </c>
      <c r="Q805">
        <v>30</v>
      </c>
      <c r="R805">
        <v>10</v>
      </c>
      <c r="S805">
        <v>10</v>
      </c>
      <c r="T805">
        <v>20</v>
      </c>
      <c r="U805">
        <v>20</v>
      </c>
      <c r="V805">
        <v>20</v>
      </c>
      <c r="W805">
        <v>20</v>
      </c>
      <c r="X805">
        <v>30</v>
      </c>
      <c r="Y805">
        <v>10</v>
      </c>
      <c r="Z805">
        <v>40</v>
      </c>
      <c r="AA805">
        <v>70</v>
      </c>
      <c r="AB805">
        <v>70</v>
      </c>
      <c r="AC805">
        <v>30</v>
      </c>
      <c r="AD805">
        <v>20</v>
      </c>
      <c r="AE805">
        <v>10</v>
      </c>
      <c r="AF805">
        <v>10</v>
      </c>
      <c r="AG805">
        <v>10</v>
      </c>
      <c r="AH805">
        <v>20</v>
      </c>
      <c r="AI805">
        <v>30</v>
      </c>
      <c r="AJ805">
        <v>20</v>
      </c>
      <c r="AK805">
        <v>20</v>
      </c>
      <c r="AL805">
        <v>30</v>
      </c>
      <c r="AM805">
        <v>70</v>
      </c>
      <c r="AN805">
        <v>70</v>
      </c>
      <c r="AO805">
        <v>70</v>
      </c>
      <c r="AP805">
        <v>40</v>
      </c>
      <c r="AQ805">
        <v>30</v>
      </c>
      <c r="AR805">
        <v>20</v>
      </c>
      <c r="AS805">
        <v>50</v>
      </c>
      <c r="AT805">
        <v>20</v>
      </c>
      <c r="AU805">
        <v>30</v>
      </c>
      <c r="AV805">
        <v>30</v>
      </c>
      <c r="AW805">
        <v>30</v>
      </c>
      <c r="AX805">
        <v>40</v>
      </c>
      <c r="AY805">
        <v>50</v>
      </c>
      <c r="AZ805">
        <v>90</v>
      </c>
      <c r="BA805">
        <v>90</v>
      </c>
      <c r="BB805">
        <v>30</v>
      </c>
      <c r="BC805">
        <v>20</v>
      </c>
      <c r="BD805">
        <v>30</v>
      </c>
      <c r="BE805">
        <v>30</v>
      </c>
      <c r="BF805">
        <v>40</v>
      </c>
      <c r="BG805">
        <v>10</v>
      </c>
      <c r="BH805">
        <v>30</v>
      </c>
      <c r="BI805" s="9">
        <f>AVERAGE(keyword_stats[[#This Row],[Searches: Apr 2015]:[Searches: Mar 2016]])</f>
        <v>25</v>
      </c>
      <c r="BJ805" s="9">
        <f>AVERAGE(keyword_stats[[#This Row],[Searches: Apr 2016]:[Searches: Mar 2017]])</f>
        <v>28.333333333333332</v>
      </c>
      <c r="BK805" s="9">
        <f>AVERAGE(keyword_stats[[#This Row],[Searches: Apr 2017]:[Searches: Mar 2018]])</f>
        <v>40</v>
      </c>
      <c r="BL805" s="9">
        <f>AVERAGE(keyword_stats[[#This Row],[Searches: Apr 2018]:[Searches: Mar 2019]])</f>
        <v>40.833333333333336</v>
      </c>
      <c r="BM805" s="9">
        <f>SUM(keyword_stats[[#This Row],[Searches: Apr 2018]:[Searches: Mar 2019]])</f>
        <v>490</v>
      </c>
      <c r="BN805" s="9">
        <f>keyword_stats[[#This Row],[R1]]-keyword_stats[[#This Row],[R4]]</f>
        <v>15.833333333333336</v>
      </c>
      <c r="BO805" s="9" t="str">
        <f>INDEX('keyword-forecasts'!G:K,MATCH(keyword_stats[[#This Row],[Keyword]],'keyword-forecasts'!K:K,0),1)</f>
        <v>Stroje Kąpielowe</v>
      </c>
    </row>
    <row r="806" spans="1:67" x14ac:dyDescent="0.25">
      <c r="A806" t="s">
        <v>916</v>
      </c>
      <c r="B806" t="s">
        <v>15</v>
      </c>
      <c r="D806" s="8">
        <v>10</v>
      </c>
      <c r="E806" t="s">
        <v>17</v>
      </c>
      <c r="F806">
        <v>100</v>
      </c>
      <c r="G806">
        <v>0.41</v>
      </c>
      <c r="H806">
        <v>1.26</v>
      </c>
      <c r="M806">
        <v>10</v>
      </c>
      <c r="N806">
        <v>10</v>
      </c>
      <c r="O806">
        <v>10</v>
      </c>
      <c r="P806">
        <v>10</v>
      </c>
      <c r="Q806">
        <v>10</v>
      </c>
      <c r="R806">
        <v>0</v>
      </c>
      <c r="S806">
        <v>0</v>
      </c>
      <c r="T806">
        <v>0</v>
      </c>
      <c r="U806">
        <v>10</v>
      </c>
      <c r="V806">
        <v>10</v>
      </c>
      <c r="W806">
        <v>10</v>
      </c>
      <c r="X806">
        <v>10</v>
      </c>
      <c r="Y806">
        <v>10</v>
      </c>
      <c r="Z806">
        <v>20</v>
      </c>
      <c r="AA806">
        <v>10</v>
      </c>
      <c r="AB806">
        <v>20</v>
      </c>
      <c r="AC806">
        <v>10</v>
      </c>
      <c r="AD806">
        <v>10</v>
      </c>
      <c r="AE806">
        <v>10</v>
      </c>
      <c r="AF806">
        <v>0</v>
      </c>
      <c r="AG806">
        <v>10</v>
      </c>
      <c r="AH806">
        <v>10</v>
      </c>
      <c r="AI806">
        <v>10</v>
      </c>
      <c r="AJ806">
        <v>10</v>
      </c>
      <c r="AK806">
        <v>10</v>
      </c>
      <c r="AL806">
        <v>40</v>
      </c>
      <c r="AM806">
        <v>50</v>
      </c>
      <c r="AN806">
        <v>20</v>
      </c>
      <c r="AO806">
        <v>20</v>
      </c>
      <c r="AP806">
        <v>10</v>
      </c>
      <c r="AQ806">
        <v>0</v>
      </c>
      <c r="AR806">
        <v>10</v>
      </c>
      <c r="AS806">
        <v>10</v>
      </c>
      <c r="AT806">
        <v>10</v>
      </c>
      <c r="AU806">
        <v>10</v>
      </c>
      <c r="AV806">
        <v>10</v>
      </c>
      <c r="AW806">
        <v>10</v>
      </c>
      <c r="AX806">
        <v>10</v>
      </c>
      <c r="AY806">
        <v>10</v>
      </c>
      <c r="AZ806">
        <v>10</v>
      </c>
      <c r="BA806">
        <v>10</v>
      </c>
      <c r="BB806">
        <v>10</v>
      </c>
      <c r="BC806">
        <v>0</v>
      </c>
      <c r="BD806">
        <v>0</v>
      </c>
      <c r="BE806">
        <v>10</v>
      </c>
      <c r="BF806">
        <v>10</v>
      </c>
      <c r="BG806">
        <v>10</v>
      </c>
      <c r="BH806">
        <v>10</v>
      </c>
      <c r="BI806" s="9">
        <f>AVERAGE(keyword_stats[[#This Row],[Searches: Apr 2015]:[Searches: Mar 2016]])</f>
        <v>7.5</v>
      </c>
      <c r="BJ806" s="9">
        <f>AVERAGE(keyword_stats[[#This Row],[Searches: Apr 2016]:[Searches: Mar 2017]])</f>
        <v>10.833333333333334</v>
      </c>
      <c r="BK806" s="9">
        <f>AVERAGE(keyword_stats[[#This Row],[Searches: Apr 2017]:[Searches: Mar 2018]])</f>
        <v>16.666666666666668</v>
      </c>
      <c r="BL806" s="9">
        <f>AVERAGE(keyword_stats[[#This Row],[Searches: Apr 2018]:[Searches: Mar 2019]])</f>
        <v>8.3333333333333339</v>
      </c>
      <c r="BM806" s="9">
        <f>SUM(keyword_stats[[#This Row],[Searches: Apr 2018]:[Searches: Mar 2019]])</f>
        <v>100</v>
      </c>
      <c r="BN806" s="9">
        <f>keyword_stats[[#This Row],[R1]]-keyword_stats[[#This Row],[R4]]</f>
        <v>0.83333333333333393</v>
      </c>
      <c r="BO806" s="9" t="str">
        <f>INDEX('keyword-forecasts'!G:K,MATCH(keyword_stats[[#This Row],[Keyword]],'keyword-forecasts'!K:K,0),1)</f>
        <v>Majtkami</v>
      </c>
    </row>
    <row r="807" spans="1:67" x14ac:dyDescent="0.25">
      <c r="A807" t="s">
        <v>917</v>
      </c>
      <c r="B807" t="s">
        <v>15</v>
      </c>
      <c r="D807" s="8">
        <v>10</v>
      </c>
      <c r="E807" t="s">
        <v>17</v>
      </c>
      <c r="F807">
        <v>100</v>
      </c>
      <c r="G807">
        <v>0.37</v>
      </c>
      <c r="H807">
        <v>0.88</v>
      </c>
      <c r="M807">
        <v>10</v>
      </c>
      <c r="N807">
        <v>10</v>
      </c>
      <c r="O807">
        <v>30</v>
      </c>
      <c r="P807">
        <v>10</v>
      </c>
      <c r="Q807">
        <v>10</v>
      </c>
      <c r="R807">
        <v>0</v>
      </c>
      <c r="S807">
        <v>10</v>
      </c>
      <c r="T807">
        <v>10</v>
      </c>
      <c r="U807">
        <v>10</v>
      </c>
      <c r="V807">
        <v>0</v>
      </c>
      <c r="W807">
        <v>10</v>
      </c>
      <c r="X807">
        <v>10</v>
      </c>
      <c r="Y807">
        <v>10</v>
      </c>
      <c r="Z807">
        <v>20</v>
      </c>
      <c r="AA807">
        <v>40</v>
      </c>
      <c r="AB807">
        <v>30</v>
      </c>
      <c r="AC807">
        <v>10</v>
      </c>
      <c r="AD807">
        <v>10</v>
      </c>
      <c r="AE807">
        <v>10</v>
      </c>
      <c r="AF807">
        <v>10</v>
      </c>
      <c r="AG807">
        <v>10</v>
      </c>
      <c r="AH807">
        <v>10</v>
      </c>
      <c r="AI807">
        <v>10</v>
      </c>
      <c r="AJ807">
        <v>10</v>
      </c>
      <c r="AK807">
        <v>10</v>
      </c>
      <c r="AL807">
        <v>20</v>
      </c>
      <c r="AM807">
        <v>30</v>
      </c>
      <c r="AN807">
        <v>20</v>
      </c>
      <c r="AO807">
        <v>20</v>
      </c>
      <c r="AP807">
        <v>10</v>
      </c>
      <c r="AQ807">
        <v>0</v>
      </c>
      <c r="AR807">
        <v>10</v>
      </c>
      <c r="AS807">
        <v>0</v>
      </c>
      <c r="AT807">
        <v>10</v>
      </c>
      <c r="AU807">
        <v>10</v>
      </c>
      <c r="AV807">
        <v>10</v>
      </c>
      <c r="AW807">
        <v>10</v>
      </c>
      <c r="AX807">
        <v>10</v>
      </c>
      <c r="AY807">
        <v>30</v>
      </c>
      <c r="AZ807">
        <v>40</v>
      </c>
      <c r="BA807">
        <v>30</v>
      </c>
      <c r="BB807">
        <v>10</v>
      </c>
      <c r="BC807">
        <v>0</v>
      </c>
      <c r="BD807">
        <v>10</v>
      </c>
      <c r="BE807">
        <v>0</v>
      </c>
      <c r="BF807">
        <v>10</v>
      </c>
      <c r="BG807">
        <v>10</v>
      </c>
      <c r="BH807">
        <v>20</v>
      </c>
      <c r="BI807" s="9">
        <f>AVERAGE(keyword_stats[[#This Row],[Searches: Apr 2015]:[Searches: Mar 2016]])</f>
        <v>10</v>
      </c>
      <c r="BJ807" s="9">
        <f>AVERAGE(keyword_stats[[#This Row],[Searches: Apr 2016]:[Searches: Mar 2017]])</f>
        <v>15</v>
      </c>
      <c r="BK807" s="9">
        <f>AVERAGE(keyword_stats[[#This Row],[Searches: Apr 2017]:[Searches: Mar 2018]])</f>
        <v>12.5</v>
      </c>
      <c r="BL807" s="9">
        <f>AVERAGE(keyword_stats[[#This Row],[Searches: Apr 2018]:[Searches: Mar 2019]])</f>
        <v>15</v>
      </c>
      <c r="BM807" s="9">
        <f>SUM(keyword_stats[[#This Row],[Searches: Apr 2018]:[Searches: Mar 2019]])</f>
        <v>180</v>
      </c>
      <c r="BN807" s="9">
        <f>keyword_stats[[#This Row],[R1]]-keyword_stats[[#This Row],[R4]]</f>
        <v>5</v>
      </c>
      <c r="BO807" s="9" t="str">
        <f>INDEX('keyword-forecasts'!G:K,MATCH(keyword_stats[[#This Row],[Keyword]],'keyword-forecasts'!K:K,0),1)</f>
        <v>Majtki Kąpielowe</v>
      </c>
    </row>
    <row r="808" spans="1:67" x14ac:dyDescent="0.25">
      <c r="A808" t="s">
        <v>922</v>
      </c>
      <c r="B808" t="s">
        <v>15</v>
      </c>
      <c r="D808" s="8">
        <v>74000</v>
      </c>
      <c r="E808" t="s">
        <v>17</v>
      </c>
      <c r="F808">
        <v>100</v>
      </c>
      <c r="G808">
        <v>0.41</v>
      </c>
      <c r="H808">
        <v>1.22</v>
      </c>
      <c r="M808">
        <v>49500</v>
      </c>
      <c r="N808">
        <v>74000</v>
      </c>
      <c r="O808">
        <v>110000</v>
      </c>
      <c r="P808">
        <v>110000</v>
      </c>
      <c r="Q808">
        <v>60500</v>
      </c>
      <c r="R808">
        <v>14800</v>
      </c>
      <c r="S808">
        <v>12100</v>
      </c>
      <c r="T808">
        <v>14800</v>
      </c>
      <c r="U808">
        <v>14800</v>
      </c>
      <c r="V808">
        <v>33100</v>
      </c>
      <c r="W808">
        <v>40500</v>
      </c>
      <c r="X808">
        <v>40500</v>
      </c>
      <c r="Y808">
        <v>60500</v>
      </c>
      <c r="Z808">
        <v>90500</v>
      </c>
      <c r="AA808">
        <v>90500</v>
      </c>
      <c r="AB808">
        <v>90500</v>
      </c>
      <c r="AC808">
        <v>40500</v>
      </c>
      <c r="AD808">
        <v>18100</v>
      </c>
      <c r="AE808">
        <v>14800</v>
      </c>
      <c r="AF808">
        <v>18100</v>
      </c>
      <c r="AG808">
        <v>18100</v>
      </c>
      <c r="AH808">
        <v>49500</v>
      </c>
      <c r="AI808">
        <v>40500</v>
      </c>
      <c r="AJ808">
        <v>49500</v>
      </c>
      <c r="AK808">
        <v>60500</v>
      </c>
      <c r="AL808">
        <v>90500</v>
      </c>
      <c r="AM808">
        <v>135000</v>
      </c>
      <c r="AN808">
        <v>110000</v>
      </c>
      <c r="AO808">
        <v>60500</v>
      </c>
      <c r="AP808">
        <v>18100</v>
      </c>
      <c r="AQ808">
        <v>18100</v>
      </c>
      <c r="AR808">
        <v>22200</v>
      </c>
      <c r="AS808">
        <v>18100</v>
      </c>
      <c r="AT808">
        <v>60500</v>
      </c>
      <c r="AU808">
        <v>40500</v>
      </c>
      <c r="AV808">
        <v>49500</v>
      </c>
      <c r="AW808">
        <v>90500</v>
      </c>
      <c r="AX808">
        <v>110000</v>
      </c>
      <c r="AY808">
        <v>135000</v>
      </c>
      <c r="AZ808">
        <v>165000</v>
      </c>
      <c r="BA808">
        <v>90500</v>
      </c>
      <c r="BB808">
        <v>27100</v>
      </c>
      <c r="BC808">
        <v>22200</v>
      </c>
      <c r="BD808">
        <v>27100</v>
      </c>
      <c r="BE808">
        <v>22200</v>
      </c>
      <c r="BF808">
        <v>60500</v>
      </c>
      <c r="BG808">
        <v>60500</v>
      </c>
      <c r="BH808">
        <v>74000</v>
      </c>
      <c r="BI808" s="9">
        <f>AVERAGE(keyword_stats[[#This Row],[Searches: Apr 2015]:[Searches: Mar 2016]])</f>
        <v>47883.333333333336</v>
      </c>
      <c r="BJ808" s="9">
        <f>AVERAGE(keyword_stats[[#This Row],[Searches: Apr 2016]:[Searches: Mar 2017]])</f>
        <v>48425</v>
      </c>
      <c r="BK808" s="9">
        <f>AVERAGE(keyword_stats[[#This Row],[Searches: Apr 2017]:[Searches: Mar 2018]])</f>
        <v>56958.333333333336</v>
      </c>
      <c r="BL808" s="9">
        <f>AVERAGE(keyword_stats[[#This Row],[Searches: Apr 2018]:[Searches: Mar 2019]])</f>
        <v>73716.666666666672</v>
      </c>
      <c r="BM808" s="9">
        <f>SUM(keyword_stats[[#This Row],[Searches: Apr 2018]:[Searches: Mar 2019]])</f>
        <v>884600</v>
      </c>
      <c r="BN808" s="9">
        <f>keyword_stats[[#This Row],[R1]]-keyword_stats[[#This Row],[R4]]</f>
        <v>25833.333333333336</v>
      </c>
      <c r="BO808" s="9" t="str">
        <f>INDEX('keyword-forecasts'!G:K,MATCH(keyword_stats[[#This Row],[Keyword]],'keyword-forecasts'!K:K,0),1)</f>
        <v>Niezgrupowane słowa kluczowe</v>
      </c>
    </row>
    <row r="809" spans="1:67" x14ac:dyDescent="0.25">
      <c r="A809" t="s">
        <v>923</v>
      </c>
      <c r="B809" t="s">
        <v>15</v>
      </c>
      <c r="D809" s="8">
        <v>50</v>
      </c>
      <c r="E809" t="s">
        <v>17</v>
      </c>
      <c r="F809">
        <v>100</v>
      </c>
      <c r="G809">
        <v>0.35</v>
      </c>
      <c r="H809">
        <v>1.28</v>
      </c>
      <c r="M809">
        <v>20</v>
      </c>
      <c r="N809">
        <v>10</v>
      </c>
      <c r="O809">
        <v>40</v>
      </c>
      <c r="P809">
        <v>50</v>
      </c>
      <c r="Q809">
        <v>20</v>
      </c>
      <c r="R809">
        <v>10</v>
      </c>
      <c r="S809">
        <v>10</v>
      </c>
      <c r="T809">
        <v>10</v>
      </c>
      <c r="U809">
        <v>10</v>
      </c>
      <c r="V809">
        <v>20</v>
      </c>
      <c r="W809">
        <v>20</v>
      </c>
      <c r="X809">
        <v>20</v>
      </c>
      <c r="Y809">
        <v>40</v>
      </c>
      <c r="Z809">
        <v>40</v>
      </c>
      <c r="AA809">
        <v>40</v>
      </c>
      <c r="AB809">
        <v>70</v>
      </c>
      <c r="AC809">
        <v>20</v>
      </c>
      <c r="AD809">
        <v>10</v>
      </c>
      <c r="AE809">
        <v>10</v>
      </c>
      <c r="AF809">
        <v>10</v>
      </c>
      <c r="AG809">
        <v>30</v>
      </c>
      <c r="AH809">
        <v>30</v>
      </c>
      <c r="AI809">
        <v>40</v>
      </c>
      <c r="AJ809">
        <v>50</v>
      </c>
      <c r="AK809">
        <v>50</v>
      </c>
      <c r="AL809">
        <v>40</v>
      </c>
      <c r="AM809">
        <v>50</v>
      </c>
      <c r="AN809">
        <v>110</v>
      </c>
      <c r="AO809">
        <v>70</v>
      </c>
      <c r="AP809">
        <v>10</v>
      </c>
      <c r="AQ809">
        <v>10</v>
      </c>
      <c r="AR809">
        <v>20</v>
      </c>
      <c r="AS809">
        <v>20</v>
      </c>
      <c r="AT809">
        <v>40</v>
      </c>
      <c r="AU809">
        <v>40</v>
      </c>
      <c r="AV809">
        <v>70</v>
      </c>
      <c r="AW809">
        <v>50</v>
      </c>
      <c r="AX809">
        <v>90</v>
      </c>
      <c r="AY809">
        <v>110</v>
      </c>
      <c r="AZ809">
        <v>90</v>
      </c>
      <c r="BA809">
        <v>70</v>
      </c>
      <c r="BB809">
        <v>40</v>
      </c>
      <c r="BC809">
        <v>30</v>
      </c>
      <c r="BD809">
        <v>50</v>
      </c>
      <c r="BE809">
        <v>50</v>
      </c>
      <c r="BF809">
        <v>70</v>
      </c>
      <c r="BG809">
        <v>50</v>
      </c>
      <c r="BH809">
        <v>30</v>
      </c>
      <c r="BI809" s="9">
        <f>AVERAGE(keyword_stats[[#This Row],[Searches: Apr 2015]:[Searches: Mar 2016]])</f>
        <v>20</v>
      </c>
      <c r="BJ809" s="9">
        <f>AVERAGE(keyword_stats[[#This Row],[Searches: Apr 2016]:[Searches: Mar 2017]])</f>
        <v>32.5</v>
      </c>
      <c r="BK809" s="9">
        <f>AVERAGE(keyword_stats[[#This Row],[Searches: Apr 2017]:[Searches: Mar 2018]])</f>
        <v>44.166666666666664</v>
      </c>
      <c r="BL809" s="9">
        <f>AVERAGE(keyword_stats[[#This Row],[Searches: Apr 2018]:[Searches: Mar 2019]])</f>
        <v>60.833333333333336</v>
      </c>
      <c r="BM809" s="9">
        <f>SUM(keyword_stats[[#This Row],[Searches: Apr 2018]:[Searches: Mar 2019]])</f>
        <v>730</v>
      </c>
      <c r="BN809" s="9">
        <f>keyword_stats[[#This Row],[R1]]-keyword_stats[[#This Row],[R4]]</f>
        <v>40.833333333333336</v>
      </c>
      <c r="BO809" s="9" t="str">
        <f>INDEX('keyword-forecasts'!G:K,MATCH(keyword_stats[[#This Row],[Keyword]],'keyword-forecasts'!K:K,0),1)</f>
        <v>Stroje Kąpielowe</v>
      </c>
    </row>
    <row r="810" spans="1:67" x14ac:dyDescent="0.25">
      <c r="A810" t="s">
        <v>924</v>
      </c>
      <c r="B810" t="s">
        <v>15</v>
      </c>
      <c r="D810" s="8">
        <v>170</v>
      </c>
      <c r="E810" t="s">
        <v>17</v>
      </c>
      <c r="F810">
        <v>100</v>
      </c>
      <c r="G810">
        <v>0.31</v>
      </c>
      <c r="H810">
        <v>1.17</v>
      </c>
      <c r="M810">
        <v>70</v>
      </c>
      <c r="N810">
        <v>90</v>
      </c>
      <c r="O810">
        <v>140</v>
      </c>
      <c r="P810">
        <v>140</v>
      </c>
      <c r="Q810">
        <v>70</v>
      </c>
      <c r="R810">
        <v>20</v>
      </c>
      <c r="S810">
        <v>20</v>
      </c>
      <c r="T810">
        <v>10</v>
      </c>
      <c r="U810">
        <v>10</v>
      </c>
      <c r="V810">
        <v>50</v>
      </c>
      <c r="W810">
        <v>90</v>
      </c>
      <c r="X810">
        <v>70</v>
      </c>
      <c r="Y810">
        <v>110</v>
      </c>
      <c r="Z810">
        <v>170</v>
      </c>
      <c r="AA810">
        <v>210</v>
      </c>
      <c r="AB810">
        <v>140</v>
      </c>
      <c r="AC810">
        <v>70</v>
      </c>
      <c r="AD810">
        <v>20</v>
      </c>
      <c r="AE810">
        <v>20</v>
      </c>
      <c r="AF810">
        <v>30</v>
      </c>
      <c r="AG810">
        <v>30</v>
      </c>
      <c r="AH810">
        <v>90</v>
      </c>
      <c r="AI810">
        <v>90</v>
      </c>
      <c r="AJ810">
        <v>110</v>
      </c>
      <c r="AK810">
        <v>90</v>
      </c>
      <c r="AL810">
        <v>170</v>
      </c>
      <c r="AM810">
        <v>260</v>
      </c>
      <c r="AN810">
        <v>260</v>
      </c>
      <c r="AO810">
        <v>140</v>
      </c>
      <c r="AP810">
        <v>10</v>
      </c>
      <c r="AQ810">
        <v>30</v>
      </c>
      <c r="AR810">
        <v>40</v>
      </c>
      <c r="AS810">
        <v>40</v>
      </c>
      <c r="AT810">
        <v>110</v>
      </c>
      <c r="AU810">
        <v>110</v>
      </c>
      <c r="AV810">
        <v>110</v>
      </c>
      <c r="AW810">
        <v>170</v>
      </c>
      <c r="AX810">
        <v>210</v>
      </c>
      <c r="AY810">
        <v>320</v>
      </c>
      <c r="AZ810">
        <v>390</v>
      </c>
      <c r="BA810">
        <v>210</v>
      </c>
      <c r="BB810">
        <v>50</v>
      </c>
      <c r="BC810">
        <v>50</v>
      </c>
      <c r="BD810">
        <v>70</v>
      </c>
      <c r="BE810">
        <v>40</v>
      </c>
      <c r="BF810">
        <v>140</v>
      </c>
      <c r="BG810">
        <v>140</v>
      </c>
      <c r="BH810">
        <v>140</v>
      </c>
      <c r="BI810" s="9">
        <f>AVERAGE(keyword_stats[[#This Row],[Searches: Apr 2015]:[Searches: Mar 2016]])</f>
        <v>65</v>
      </c>
      <c r="BJ810" s="9">
        <f>AVERAGE(keyword_stats[[#This Row],[Searches: Apr 2016]:[Searches: Mar 2017]])</f>
        <v>90.833333333333329</v>
      </c>
      <c r="BK810" s="9">
        <f>AVERAGE(keyword_stats[[#This Row],[Searches: Apr 2017]:[Searches: Mar 2018]])</f>
        <v>114.16666666666667</v>
      </c>
      <c r="BL810" s="9">
        <f>AVERAGE(keyword_stats[[#This Row],[Searches: Apr 2018]:[Searches: Mar 2019]])</f>
        <v>160.83333333333334</v>
      </c>
      <c r="BM810" s="9">
        <f>SUM(keyword_stats[[#This Row],[Searches: Apr 2018]:[Searches: Mar 2019]])</f>
        <v>1930</v>
      </c>
      <c r="BN810" s="9">
        <f>keyword_stats[[#This Row],[R1]]-keyword_stats[[#This Row],[R4]]</f>
        <v>95.833333333333343</v>
      </c>
      <c r="BO810" s="9" t="str">
        <f>INDEX('keyword-forecasts'!G:K,MATCH(keyword_stats[[#This Row],[Keyword]],'keyword-forecasts'!K:K,0),1)</f>
        <v>2 Częściowe</v>
      </c>
    </row>
    <row r="811" spans="1:67" x14ac:dyDescent="0.25">
      <c r="A811" t="s">
        <v>925</v>
      </c>
      <c r="B811" t="s">
        <v>15</v>
      </c>
      <c r="D811" s="8">
        <v>10</v>
      </c>
      <c r="E811" t="s">
        <v>17</v>
      </c>
      <c r="F811">
        <v>94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20</v>
      </c>
      <c r="AB811">
        <v>20</v>
      </c>
      <c r="AC811">
        <v>10</v>
      </c>
      <c r="AD811">
        <v>10</v>
      </c>
      <c r="AE811">
        <v>10</v>
      </c>
      <c r="AF811">
        <v>10</v>
      </c>
      <c r="AG811">
        <v>10</v>
      </c>
      <c r="AH811">
        <v>10</v>
      </c>
      <c r="AI811">
        <v>10</v>
      </c>
      <c r="AJ811">
        <v>10</v>
      </c>
      <c r="AK811">
        <v>10</v>
      </c>
      <c r="AL811">
        <v>10</v>
      </c>
      <c r="AM811">
        <v>30</v>
      </c>
      <c r="AN811">
        <v>20</v>
      </c>
      <c r="AO811">
        <v>10</v>
      </c>
      <c r="AP811">
        <v>10</v>
      </c>
      <c r="AQ811">
        <v>10</v>
      </c>
      <c r="AR811">
        <v>10</v>
      </c>
      <c r="AS811">
        <v>10</v>
      </c>
      <c r="AT811">
        <v>20</v>
      </c>
      <c r="AU811">
        <v>10</v>
      </c>
      <c r="AV811">
        <v>10</v>
      </c>
      <c r="AW811">
        <v>20</v>
      </c>
      <c r="AX811">
        <v>20</v>
      </c>
      <c r="AY811">
        <v>20</v>
      </c>
      <c r="AZ811">
        <v>20</v>
      </c>
      <c r="BA811">
        <v>10</v>
      </c>
      <c r="BB811">
        <v>10</v>
      </c>
      <c r="BC811">
        <v>10</v>
      </c>
      <c r="BD811">
        <v>10</v>
      </c>
      <c r="BE811">
        <v>10</v>
      </c>
      <c r="BF811">
        <v>10</v>
      </c>
      <c r="BG811">
        <v>20</v>
      </c>
      <c r="BH811">
        <v>10</v>
      </c>
      <c r="BI811" s="9">
        <f>AVERAGE(keyword_stats[[#This Row],[Searches: Apr 2015]:[Searches: Mar 2016]])</f>
        <v>0.83333333333333337</v>
      </c>
      <c r="BJ811" s="9">
        <f>AVERAGE(keyword_stats[[#This Row],[Searches: Apr 2016]:[Searches: Mar 2017]])</f>
        <v>10</v>
      </c>
      <c r="BK811" s="9">
        <f>AVERAGE(keyword_stats[[#This Row],[Searches: Apr 2017]:[Searches: Mar 2018]])</f>
        <v>13.333333333333334</v>
      </c>
      <c r="BL811" s="9">
        <f>AVERAGE(keyword_stats[[#This Row],[Searches: Apr 2018]:[Searches: Mar 2019]])</f>
        <v>14.166666666666666</v>
      </c>
      <c r="BM811" s="9">
        <f>SUM(keyword_stats[[#This Row],[Searches: Apr 2018]:[Searches: Mar 2019]])</f>
        <v>170</v>
      </c>
      <c r="BN811" s="9">
        <f>keyword_stats[[#This Row],[R1]]-keyword_stats[[#This Row],[R4]]</f>
        <v>13.333333333333332</v>
      </c>
      <c r="BO811" s="9" t="str">
        <f>INDEX('keyword-forecasts'!G:K,MATCH(keyword_stats[[#This Row],[Keyword]],'keyword-forecasts'!K:K,0),1)</f>
        <v>2 Częściowe</v>
      </c>
    </row>
    <row r="812" spans="1:67" x14ac:dyDescent="0.25">
      <c r="A812" t="s">
        <v>926</v>
      </c>
      <c r="B812" t="s">
        <v>15</v>
      </c>
      <c r="D812" s="8">
        <v>20</v>
      </c>
      <c r="E812" t="s">
        <v>16</v>
      </c>
      <c r="F812">
        <v>38</v>
      </c>
      <c r="M812">
        <v>70</v>
      </c>
      <c r="N812">
        <v>70</v>
      </c>
      <c r="O812">
        <v>140</v>
      </c>
      <c r="P812">
        <v>90</v>
      </c>
      <c r="Q812">
        <v>20</v>
      </c>
      <c r="R812">
        <v>10</v>
      </c>
      <c r="S812">
        <v>10</v>
      </c>
      <c r="T812">
        <v>10</v>
      </c>
      <c r="U812">
        <v>0</v>
      </c>
      <c r="V812">
        <v>10</v>
      </c>
      <c r="W812">
        <v>10</v>
      </c>
      <c r="X812">
        <v>50</v>
      </c>
      <c r="Y812">
        <v>90</v>
      </c>
      <c r="Z812">
        <v>70</v>
      </c>
      <c r="AA812">
        <v>70</v>
      </c>
      <c r="AB812">
        <v>90</v>
      </c>
      <c r="AC812">
        <v>140</v>
      </c>
      <c r="AD812">
        <v>140</v>
      </c>
      <c r="AE812">
        <v>170</v>
      </c>
      <c r="AF812">
        <v>70</v>
      </c>
      <c r="AG812">
        <v>10</v>
      </c>
      <c r="AH812">
        <v>10</v>
      </c>
      <c r="AI812">
        <v>10</v>
      </c>
      <c r="AJ812">
        <v>10</v>
      </c>
      <c r="AK812">
        <v>10</v>
      </c>
      <c r="AL812">
        <v>20</v>
      </c>
      <c r="AM812">
        <v>20</v>
      </c>
      <c r="AN812">
        <v>10</v>
      </c>
      <c r="AO812">
        <v>10</v>
      </c>
      <c r="AP812">
        <v>0</v>
      </c>
      <c r="AQ812">
        <v>10</v>
      </c>
      <c r="AR812">
        <v>10</v>
      </c>
      <c r="AS812">
        <v>30</v>
      </c>
      <c r="AT812">
        <v>20</v>
      </c>
      <c r="AU812">
        <v>20</v>
      </c>
      <c r="AV812">
        <v>10</v>
      </c>
      <c r="AW812">
        <v>20</v>
      </c>
      <c r="AX812">
        <v>20</v>
      </c>
      <c r="AY812">
        <v>20</v>
      </c>
      <c r="AZ812">
        <v>10</v>
      </c>
      <c r="BA812">
        <v>10</v>
      </c>
      <c r="BB812">
        <v>10</v>
      </c>
      <c r="BC812">
        <v>20</v>
      </c>
      <c r="BD812">
        <v>30</v>
      </c>
      <c r="BE812">
        <v>30</v>
      </c>
      <c r="BF812">
        <v>30</v>
      </c>
      <c r="BG812">
        <v>10</v>
      </c>
      <c r="BH812">
        <v>10</v>
      </c>
      <c r="BI812" s="9">
        <f>AVERAGE(keyword_stats[[#This Row],[Searches: Apr 2015]:[Searches: Mar 2016]])</f>
        <v>40.833333333333336</v>
      </c>
      <c r="BJ812" s="9">
        <f>AVERAGE(keyword_stats[[#This Row],[Searches: Apr 2016]:[Searches: Mar 2017]])</f>
        <v>73.333333333333329</v>
      </c>
      <c r="BK812" s="9">
        <f>AVERAGE(keyword_stats[[#This Row],[Searches: Apr 2017]:[Searches: Mar 2018]])</f>
        <v>14.166666666666666</v>
      </c>
      <c r="BL812" s="9">
        <f>AVERAGE(keyword_stats[[#This Row],[Searches: Apr 2018]:[Searches: Mar 2019]])</f>
        <v>18.333333333333332</v>
      </c>
      <c r="BM812" s="9">
        <f>SUM(keyword_stats[[#This Row],[Searches: Apr 2018]:[Searches: Mar 2019]])</f>
        <v>220</v>
      </c>
      <c r="BN812" s="9">
        <f>keyword_stats[[#This Row],[R1]]-keyword_stats[[#This Row],[R4]]</f>
        <v>-22.500000000000004</v>
      </c>
      <c r="BO812" s="9" t="str">
        <f>INDEX('keyword-forecasts'!G:K,MATCH(keyword_stats[[#This Row],[Keyword]],'keyword-forecasts'!K:K,0),1)</f>
        <v>Stroje Kąpielowe</v>
      </c>
    </row>
    <row r="813" spans="1:67" x14ac:dyDescent="0.25">
      <c r="A813" t="s">
        <v>927</v>
      </c>
      <c r="B813" t="s">
        <v>15</v>
      </c>
      <c r="D813" s="8">
        <v>30</v>
      </c>
      <c r="E813" t="s">
        <v>18</v>
      </c>
      <c r="F813">
        <v>0</v>
      </c>
      <c r="M813">
        <v>14800</v>
      </c>
      <c r="N813">
        <v>27100</v>
      </c>
      <c r="O813">
        <v>33100</v>
      </c>
      <c r="P813">
        <v>14800</v>
      </c>
      <c r="Q813">
        <v>4400</v>
      </c>
      <c r="R813">
        <v>1900</v>
      </c>
      <c r="S813">
        <v>1600</v>
      </c>
      <c r="T813">
        <v>880</v>
      </c>
      <c r="U813">
        <v>390</v>
      </c>
      <c r="V813">
        <v>390</v>
      </c>
      <c r="W813">
        <v>320</v>
      </c>
      <c r="X813">
        <v>320</v>
      </c>
      <c r="Y813">
        <v>390</v>
      </c>
      <c r="Z813">
        <v>390</v>
      </c>
      <c r="AA813">
        <v>320</v>
      </c>
      <c r="AB813">
        <v>320</v>
      </c>
      <c r="AC813">
        <v>210</v>
      </c>
      <c r="AD813">
        <v>70</v>
      </c>
      <c r="AE813">
        <v>70</v>
      </c>
      <c r="AF813">
        <v>70</v>
      </c>
      <c r="AG813">
        <v>40</v>
      </c>
      <c r="AH813">
        <v>40</v>
      </c>
      <c r="AI813">
        <v>40</v>
      </c>
      <c r="AJ813">
        <v>50</v>
      </c>
      <c r="AK813">
        <v>110</v>
      </c>
      <c r="AL813">
        <v>70</v>
      </c>
      <c r="AM813">
        <v>70</v>
      </c>
      <c r="AN813">
        <v>90</v>
      </c>
      <c r="AO813">
        <v>40</v>
      </c>
      <c r="AP813">
        <v>30</v>
      </c>
      <c r="AQ813">
        <v>20</v>
      </c>
      <c r="AR813">
        <v>10</v>
      </c>
      <c r="AS813">
        <v>10</v>
      </c>
      <c r="AT813">
        <v>10</v>
      </c>
      <c r="AU813">
        <v>10</v>
      </c>
      <c r="AV813">
        <v>10</v>
      </c>
      <c r="AW813">
        <v>10</v>
      </c>
      <c r="AX813">
        <v>20</v>
      </c>
      <c r="AY813">
        <v>10</v>
      </c>
      <c r="AZ813">
        <v>20</v>
      </c>
      <c r="BA813">
        <v>20</v>
      </c>
      <c r="BB813">
        <v>20</v>
      </c>
      <c r="BC813">
        <v>40</v>
      </c>
      <c r="BD813">
        <v>50</v>
      </c>
      <c r="BE813">
        <v>70</v>
      </c>
      <c r="BF813">
        <v>70</v>
      </c>
      <c r="BG813">
        <v>40</v>
      </c>
      <c r="BH813">
        <v>40</v>
      </c>
      <c r="BI813" s="9">
        <f>AVERAGE(keyword_stats[[#This Row],[Searches: Apr 2015]:[Searches: Mar 2016]])</f>
        <v>8333.3333333333339</v>
      </c>
      <c r="BJ813" s="9">
        <f>AVERAGE(keyword_stats[[#This Row],[Searches: Apr 2016]:[Searches: Mar 2017]])</f>
        <v>167.5</v>
      </c>
      <c r="BK813" s="9">
        <f>AVERAGE(keyword_stats[[#This Row],[Searches: Apr 2017]:[Searches: Mar 2018]])</f>
        <v>40</v>
      </c>
      <c r="BL813" s="9">
        <f>AVERAGE(keyword_stats[[#This Row],[Searches: Apr 2018]:[Searches: Mar 2019]])</f>
        <v>34.166666666666664</v>
      </c>
      <c r="BM813" s="9">
        <f>SUM(keyword_stats[[#This Row],[Searches: Apr 2018]:[Searches: Mar 2019]])</f>
        <v>410</v>
      </c>
      <c r="BN813" s="9">
        <f>keyword_stats[[#This Row],[R1]]-keyword_stats[[#This Row],[R4]]</f>
        <v>-8299.1666666666679</v>
      </c>
      <c r="BO813" s="9" t="str">
        <f>INDEX('keyword-forecasts'!G:K,MATCH(keyword_stats[[#This Row],[Keyword]],'keyword-forecasts'!K:K,0),1)</f>
        <v>Kąpielowe 2015</v>
      </c>
    </row>
    <row r="814" spans="1:67" x14ac:dyDescent="0.25">
      <c r="A814" t="s">
        <v>928</v>
      </c>
      <c r="B814" t="s">
        <v>15</v>
      </c>
      <c r="D814" s="8">
        <v>10</v>
      </c>
      <c r="M814">
        <v>90</v>
      </c>
      <c r="N814">
        <v>260</v>
      </c>
      <c r="O814">
        <v>260</v>
      </c>
      <c r="P814">
        <v>90</v>
      </c>
      <c r="Q814">
        <v>30</v>
      </c>
      <c r="R814">
        <v>20</v>
      </c>
      <c r="S814">
        <v>30</v>
      </c>
      <c r="T814">
        <v>20</v>
      </c>
      <c r="U814">
        <v>10</v>
      </c>
      <c r="V814">
        <v>10</v>
      </c>
      <c r="W814">
        <v>10</v>
      </c>
      <c r="X814">
        <v>10</v>
      </c>
      <c r="Y814">
        <v>0</v>
      </c>
      <c r="Z814">
        <v>10</v>
      </c>
      <c r="AA814">
        <v>0</v>
      </c>
      <c r="AB814">
        <v>10</v>
      </c>
      <c r="AC814">
        <v>10</v>
      </c>
      <c r="AD814">
        <v>10</v>
      </c>
      <c r="AE814">
        <v>0</v>
      </c>
      <c r="AF814">
        <v>10</v>
      </c>
      <c r="AG814">
        <v>0</v>
      </c>
      <c r="AH814">
        <v>0</v>
      </c>
      <c r="AI814">
        <v>10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10</v>
      </c>
      <c r="AP814">
        <v>10</v>
      </c>
      <c r="AQ814">
        <v>0</v>
      </c>
      <c r="AR814">
        <v>0</v>
      </c>
      <c r="AS814">
        <v>0</v>
      </c>
      <c r="AT814">
        <v>0</v>
      </c>
      <c r="AU814">
        <v>10</v>
      </c>
      <c r="AV814">
        <v>10</v>
      </c>
      <c r="AW814">
        <v>10</v>
      </c>
      <c r="AX814">
        <v>0</v>
      </c>
      <c r="AY814">
        <v>10</v>
      </c>
      <c r="AZ814">
        <v>10</v>
      </c>
      <c r="BA814">
        <v>10</v>
      </c>
      <c r="BB814">
        <v>10</v>
      </c>
      <c r="BC814">
        <v>10</v>
      </c>
      <c r="BD814">
        <v>20</v>
      </c>
      <c r="BE814">
        <v>30</v>
      </c>
      <c r="BF814">
        <v>30</v>
      </c>
      <c r="BG814">
        <v>10</v>
      </c>
      <c r="BH814">
        <v>0</v>
      </c>
      <c r="BI814" s="9">
        <f>AVERAGE(keyword_stats[[#This Row],[Searches: Apr 2015]:[Searches: Mar 2016]])</f>
        <v>70</v>
      </c>
      <c r="BJ814" s="9">
        <f>AVERAGE(keyword_stats[[#This Row],[Searches: Apr 2016]:[Searches: Mar 2017]])</f>
        <v>5</v>
      </c>
      <c r="BK814" s="9">
        <f>AVERAGE(keyword_stats[[#This Row],[Searches: Apr 2017]:[Searches: Mar 2018]])</f>
        <v>3.3333333333333335</v>
      </c>
      <c r="BL814" s="9">
        <f>AVERAGE(keyword_stats[[#This Row],[Searches: Apr 2018]:[Searches: Mar 2019]])</f>
        <v>12.5</v>
      </c>
      <c r="BM814" s="9">
        <f>SUM(keyword_stats[[#This Row],[Searches: Apr 2018]:[Searches: Mar 2019]])</f>
        <v>150</v>
      </c>
      <c r="BN814" s="9">
        <f>keyword_stats[[#This Row],[R1]]-keyword_stats[[#This Row],[R4]]</f>
        <v>-57.5</v>
      </c>
      <c r="BO814" s="9" t="str">
        <f>INDEX('keyword-forecasts'!G:K,MATCH(keyword_stats[[#This Row],[Keyword]],'keyword-forecasts'!K:K,0),1)</f>
        <v>Kąpielowe 2015</v>
      </c>
    </row>
    <row r="815" spans="1:67" x14ac:dyDescent="0.25">
      <c r="A815" t="s">
        <v>929</v>
      </c>
      <c r="B815" t="s">
        <v>15</v>
      </c>
      <c r="D815" s="8">
        <v>30</v>
      </c>
      <c r="E815" t="s">
        <v>18</v>
      </c>
      <c r="F815">
        <v>5</v>
      </c>
      <c r="M815">
        <v>10</v>
      </c>
      <c r="N815">
        <v>10</v>
      </c>
      <c r="O815">
        <v>10</v>
      </c>
      <c r="P815">
        <v>20</v>
      </c>
      <c r="Q815">
        <v>30</v>
      </c>
      <c r="R815">
        <v>20</v>
      </c>
      <c r="S815">
        <v>70</v>
      </c>
      <c r="T815">
        <v>140</v>
      </c>
      <c r="U815">
        <v>320</v>
      </c>
      <c r="V815">
        <v>2400</v>
      </c>
      <c r="W815">
        <v>8100</v>
      </c>
      <c r="X815">
        <v>9900</v>
      </c>
      <c r="Y815">
        <v>9900</v>
      </c>
      <c r="Z815">
        <v>18100</v>
      </c>
      <c r="AA815">
        <v>90500</v>
      </c>
      <c r="AB815">
        <v>60500</v>
      </c>
      <c r="AC815">
        <v>14800</v>
      </c>
      <c r="AD815">
        <v>5400</v>
      </c>
      <c r="AE815">
        <v>1900</v>
      </c>
      <c r="AF815">
        <v>1300</v>
      </c>
      <c r="AG815">
        <v>720</v>
      </c>
      <c r="AH815">
        <v>590</v>
      </c>
      <c r="AI815">
        <v>390</v>
      </c>
      <c r="AJ815">
        <v>320</v>
      </c>
      <c r="AK815">
        <v>390</v>
      </c>
      <c r="AL815">
        <v>210</v>
      </c>
      <c r="AM815">
        <v>170</v>
      </c>
      <c r="AN815">
        <v>260</v>
      </c>
      <c r="AO815">
        <v>260</v>
      </c>
      <c r="AP815">
        <v>90</v>
      </c>
      <c r="AQ815">
        <v>30</v>
      </c>
      <c r="AR815">
        <v>20</v>
      </c>
      <c r="AS815">
        <v>10</v>
      </c>
      <c r="AT815">
        <v>10</v>
      </c>
      <c r="AU815">
        <v>10</v>
      </c>
      <c r="AV815">
        <v>10</v>
      </c>
      <c r="AW815">
        <v>10</v>
      </c>
      <c r="AX815">
        <v>20</v>
      </c>
      <c r="AY815">
        <v>30</v>
      </c>
      <c r="AZ815">
        <v>70</v>
      </c>
      <c r="BA815">
        <v>20</v>
      </c>
      <c r="BB815">
        <v>10</v>
      </c>
      <c r="BC815">
        <v>20</v>
      </c>
      <c r="BD815">
        <v>20</v>
      </c>
      <c r="BE815">
        <v>20</v>
      </c>
      <c r="BF815">
        <v>40</v>
      </c>
      <c r="BG815">
        <v>20</v>
      </c>
      <c r="BH815">
        <v>40</v>
      </c>
      <c r="BI815" s="9">
        <f>AVERAGE(keyword_stats[[#This Row],[Searches: Apr 2015]:[Searches: Mar 2016]])</f>
        <v>1752.5</v>
      </c>
      <c r="BJ815" s="9">
        <f>AVERAGE(keyword_stats[[#This Row],[Searches: Apr 2016]:[Searches: Mar 2017]])</f>
        <v>17035</v>
      </c>
      <c r="BK815" s="9">
        <f>AVERAGE(keyword_stats[[#This Row],[Searches: Apr 2017]:[Searches: Mar 2018]])</f>
        <v>122.5</v>
      </c>
      <c r="BL815" s="9">
        <f>AVERAGE(keyword_stats[[#This Row],[Searches: Apr 2018]:[Searches: Mar 2019]])</f>
        <v>26.666666666666668</v>
      </c>
      <c r="BM815" s="9">
        <f>SUM(keyword_stats[[#This Row],[Searches: Apr 2018]:[Searches: Mar 2019]])</f>
        <v>320</v>
      </c>
      <c r="BN815" s="9">
        <f>keyword_stats[[#This Row],[R1]]-keyword_stats[[#This Row],[R4]]</f>
        <v>-1725.8333333333333</v>
      </c>
      <c r="BO815" s="9" t="str">
        <f>INDEX('keyword-forecasts'!G:K,MATCH(keyword_stats[[#This Row],[Keyword]],'keyword-forecasts'!K:K,0),1)</f>
        <v>Kąpielowe 2016</v>
      </c>
    </row>
    <row r="816" spans="1:67" x14ac:dyDescent="0.25">
      <c r="A816" t="s">
        <v>930</v>
      </c>
      <c r="B816" t="s">
        <v>15</v>
      </c>
      <c r="D816" s="8">
        <v>10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50</v>
      </c>
      <c r="AB816">
        <v>30</v>
      </c>
      <c r="AC816">
        <v>10</v>
      </c>
      <c r="AD816">
        <v>0</v>
      </c>
      <c r="AE816">
        <v>10</v>
      </c>
      <c r="AF816">
        <v>0</v>
      </c>
      <c r="AG816">
        <v>10</v>
      </c>
      <c r="AH816">
        <v>0</v>
      </c>
      <c r="AI816">
        <v>10</v>
      </c>
      <c r="AJ816">
        <v>0</v>
      </c>
      <c r="AK816">
        <v>0</v>
      </c>
      <c r="AL816">
        <v>0</v>
      </c>
      <c r="AM816">
        <v>0</v>
      </c>
      <c r="AN816">
        <v>10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10</v>
      </c>
      <c r="BE816">
        <v>0</v>
      </c>
      <c r="BF816">
        <v>0</v>
      </c>
      <c r="BG816">
        <v>0</v>
      </c>
      <c r="BH816">
        <v>0</v>
      </c>
      <c r="BI816" s="9">
        <f>AVERAGE(keyword_stats[[#This Row],[Searches: Apr 2015]:[Searches: Mar 2016]])</f>
        <v>0</v>
      </c>
      <c r="BJ816" s="9">
        <f>AVERAGE(keyword_stats[[#This Row],[Searches: Apr 2016]:[Searches: Mar 2017]])</f>
        <v>10</v>
      </c>
      <c r="BK816" s="9">
        <f>AVERAGE(keyword_stats[[#This Row],[Searches: Apr 2017]:[Searches: Mar 2018]])</f>
        <v>0.83333333333333337</v>
      </c>
      <c r="BL816" s="9">
        <f>AVERAGE(keyword_stats[[#This Row],[Searches: Apr 2018]:[Searches: Mar 2019]])</f>
        <v>0.83333333333333337</v>
      </c>
      <c r="BM816" s="9">
        <f>SUM(keyword_stats[[#This Row],[Searches: Apr 2018]:[Searches: Mar 2019]])</f>
        <v>10</v>
      </c>
      <c r="BN816" s="9">
        <f>keyword_stats[[#This Row],[R1]]-keyword_stats[[#This Row],[R4]]</f>
        <v>0.83333333333333337</v>
      </c>
      <c r="BO816" s="9" t="str">
        <f>INDEX('keyword-forecasts'!G:K,MATCH(keyword_stats[[#This Row],[Keyword]],'keyword-forecasts'!K:K,0),1)</f>
        <v>Kąpielowe 2016</v>
      </c>
    </row>
    <row r="817" spans="1:67" x14ac:dyDescent="0.25">
      <c r="A817" t="s">
        <v>931</v>
      </c>
      <c r="B817" t="s">
        <v>15</v>
      </c>
      <c r="D817" s="8">
        <v>10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10</v>
      </c>
      <c r="V817">
        <v>0</v>
      </c>
      <c r="W817">
        <v>0</v>
      </c>
      <c r="X817">
        <v>20</v>
      </c>
      <c r="Y817">
        <v>50</v>
      </c>
      <c r="Z817">
        <v>140</v>
      </c>
      <c r="AA817">
        <v>390</v>
      </c>
      <c r="AB817">
        <v>210</v>
      </c>
      <c r="AC817">
        <v>70</v>
      </c>
      <c r="AD817">
        <v>10</v>
      </c>
      <c r="AE817">
        <v>10</v>
      </c>
      <c r="AF817">
        <v>10</v>
      </c>
      <c r="AG817">
        <v>10</v>
      </c>
      <c r="AH817">
        <v>10</v>
      </c>
      <c r="AI817">
        <v>10</v>
      </c>
      <c r="AJ817">
        <v>10</v>
      </c>
      <c r="AK817">
        <v>10</v>
      </c>
      <c r="AL817">
        <v>10</v>
      </c>
      <c r="AM817">
        <v>10</v>
      </c>
      <c r="AN817">
        <v>10</v>
      </c>
      <c r="AO817">
        <v>10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10</v>
      </c>
      <c r="AW817">
        <v>10</v>
      </c>
      <c r="AX817">
        <v>10</v>
      </c>
      <c r="AY817">
        <v>10</v>
      </c>
      <c r="AZ817">
        <v>0</v>
      </c>
      <c r="BA817">
        <v>10</v>
      </c>
      <c r="BB817">
        <v>0</v>
      </c>
      <c r="BC817">
        <v>10</v>
      </c>
      <c r="BD817">
        <v>0</v>
      </c>
      <c r="BE817">
        <v>0</v>
      </c>
      <c r="BF817">
        <v>0</v>
      </c>
      <c r="BG817">
        <v>0</v>
      </c>
      <c r="BH817">
        <v>0</v>
      </c>
      <c r="BI817" s="9">
        <f>AVERAGE(keyword_stats[[#This Row],[Searches: Apr 2015]:[Searches: Mar 2016]])</f>
        <v>2.5</v>
      </c>
      <c r="BJ817" s="9">
        <f>AVERAGE(keyword_stats[[#This Row],[Searches: Apr 2016]:[Searches: Mar 2017]])</f>
        <v>77.5</v>
      </c>
      <c r="BK817" s="9">
        <f>AVERAGE(keyword_stats[[#This Row],[Searches: Apr 2017]:[Searches: Mar 2018]])</f>
        <v>5</v>
      </c>
      <c r="BL817" s="9">
        <f>AVERAGE(keyword_stats[[#This Row],[Searches: Apr 2018]:[Searches: Mar 2019]])</f>
        <v>4.166666666666667</v>
      </c>
      <c r="BM817" s="9">
        <f>SUM(keyword_stats[[#This Row],[Searches: Apr 2018]:[Searches: Mar 2019]])</f>
        <v>50</v>
      </c>
      <c r="BN817" s="9">
        <f>keyword_stats[[#This Row],[R1]]-keyword_stats[[#This Row],[R4]]</f>
        <v>1.666666666666667</v>
      </c>
      <c r="BO817" s="9" t="str">
        <f>INDEX('keyword-forecasts'!G:K,MATCH(keyword_stats[[#This Row],[Keyword]],'keyword-forecasts'!K:K,0),1)</f>
        <v>Kąpielowe 2016</v>
      </c>
    </row>
    <row r="818" spans="1:67" x14ac:dyDescent="0.25">
      <c r="A818" t="s">
        <v>932</v>
      </c>
      <c r="B818" t="s">
        <v>15</v>
      </c>
      <c r="D818" s="8">
        <v>10</v>
      </c>
      <c r="E818" t="s">
        <v>18</v>
      </c>
      <c r="F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20</v>
      </c>
      <c r="X818">
        <v>40</v>
      </c>
      <c r="Y818">
        <v>110</v>
      </c>
      <c r="Z818">
        <v>210</v>
      </c>
      <c r="AA818">
        <v>1600</v>
      </c>
      <c r="AB818">
        <v>720</v>
      </c>
      <c r="AC818">
        <v>260</v>
      </c>
      <c r="AD818">
        <v>70</v>
      </c>
      <c r="AE818">
        <v>40</v>
      </c>
      <c r="AF818">
        <v>50</v>
      </c>
      <c r="AG818">
        <v>50</v>
      </c>
      <c r="AH818">
        <v>90</v>
      </c>
      <c r="AI818">
        <v>140</v>
      </c>
      <c r="AJ818">
        <v>170</v>
      </c>
      <c r="AK818">
        <v>210</v>
      </c>
      <c r="AL818">
        <v>90</v>
      </c>
      <c r="AM818">
        <v>110</v>
      </c>
      <c r="AN818">
        <v>110</v>
      </c>
      <c r="AO818">
        <v>70</v>
      </c>
      <c r="AP818">
        <v>20</v>
      </c>
      <c r="AQ818">
        <v>10</v>
      </c>
      <c r="AR818">
        <v>20</v>
      </c>
      <c r="AS818">
        <v>10</v>
      </c>
      <c r="AT818">
        <v>30</v>
      </c>
      <c r="AU818">
        <v>70</v>
      </c>
      <c r="AV818">
        <v>10</v>
      </c>
      <c r="AW818">
        <v>0</v>
      </c>
      <c r="AX818">
        <v>10</v>
      </c>
      <c r="AY818">
        <v>10</v>
      </c>
      <c r="AZ818">
        <v>10</v>
      </c>
      <c r="BA818">
        <v>10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10</v>
      </c>
      <c r="BH818">
        <v>10</v>
      </c>
      <c r="BI818" s="9">
        <f>AVERAGE(keyword_stats[[#This Row],[Searches: Apr 2015]:[Searches: Mar 2016]])</f>
        <v>5</v>
      </c>
      <c r="BJ818" s="9">
        <f>AVERAGE(keyword_stats[[#This Row],[Searches: Apr 2016]:[Searches: Mar 2017]])</f>
        <v>292.5</v>
      </c>
      <c r="BK818" s="9">
        <f>AVERAGE(keyword_stats[[#This Row],[Searches: Apr 2017]:[Searches: Mar 2018]])</f>
        <v>63.333333333333336</v>
      </c>
      <c r="BL818" s="9">
        <f>AVERAGE(keyword_stats[[#This Row],[Searches: Apr 2018]:[Searches: Mar 2019]])</f>
        <v>5</v>
      </c>
      <c r="BM818" s="9">
        <f>SUM(keyword_stats[[#This Row],[Searches: Apr 2018]:[Searches: Mar 2019]])</f>
        <v>60</v>
      </c>
      <c r="BN818" s="9">
        <f>keyword_stats[[#This Row],[R1]]-keyword_stats[[#This Row],[R4]]</f>
        <v>0</v>
      </c>
      <c r="BO818" s="9" t="str">
        <f>INDEX('keyword-forecasts'!G:K,MATCH(keyword_stats[[#This Row],[Keyword]],'keyword-forecasts'!K:K,0),1)</f>
        <v>Kąpielowe 2016</v>
      </c>
    </row>
    <row r="819" spans="1:67" x14ac:dyDescent="0.25">
      <c r="A819" t="s">
        <v>933</v>
      </c>
      <c r="B819" t="s">
        <v>15</v>
      </c>
      <c r="D819" s="8">
        <v>10</v>
      </c>
      <c r="E819" t="s">
        <v>18</v>
      </c>
      <c r="F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10</v>
      </c>
      <c r="V819">
        <v>0</v>
      </c>
      <c r="W819">
        <v>0</v>
      </c>
      <c r="X819">
        <v>20</v>
      </c>
      <c r="Y819">
        <v>50</v>
      </c>
      <c r="Z819">
        <v>90</v>
      </c>
      <c r="AA819">
        <v>390</v>
      </c>
      <c r="AB819">
        <v>210</v>
      </c>
      <c r="AC819">
        <v>70</v>
      </c>
      <c r="AD819">
        <v>20</v>
      </c>
      <c r="AE819">
        <v>10</v>
      </c>
      <c r="AF819">
        <v>0</v>
      </c>
      <c r="AG819">
        <v>10</v>
      </c>
      <c r="AH819">
        <v>10</v>
      </c>
      <c r="AI819">
        <v>0</v>
      </c>
      <c r="AJ819">
        <v>0</v>
      </c>
      <c r="AK819">
        <v>10</v>
      </c>
      <c r="AL819">
        <v>0</v>
      </c>
      <c r="AM819">
        <v>10</v>
      </c>
      <c r="AN819">
        <v>10</v>
      </c>
      <c r="AO819">
        <v>10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10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10</v>
      </c>
      <c r="BH819">
        <v>10</v>
      </c>
      <c r="BI819" s="9">
        <f>AVERAGE(keyword_stats[[#This Row],[Searches: Apr 2015]:[Searches: Mar 2016]])</f>
        <v>2.5</v>
      </c>
      <c r="BJ819" s="9">
        <f>AVERAGE(keyword_stats[[#This Row],[Searches: Apr 2016]:[Searches: Mar 2017]])</f>
        <v>71.666666666666671</v>
      </c>
      <c r="BK819" s="9">
        <f>AVERAGE(keyword_stats[[#This Row],[Searches: Apr 2017]:[Searches: Mar 2018]])</f>
        <v>3.3333333333333335</v>
      </c>
      <c r="BL819" s="9">
        <f>AVERAGE(keyword_stats[[#This Row],[Searches: Apr 2018]:[Searches: Mar 2019]])</f>
        <v>2.5</v>
      </c>
      <c r="BM819" s="9">
        <f>SUM(keyword_stats[[#This Row],[Searches: Apr 2018]:[Searches: Mar 2019]])</f>
        <v>30</v>
      </c>
      <c r="BN819" s="9">
        <f>keyword_stats[[#This Row],[R1]]-keyword_stats[[#This Row],[R4]]</f>
        <v>0</v>
      </c>
      <c r="BO819" s="9" t="str">
        <f>INDEX('keyword-forecasts'!G:K,MATCH(keyword_stats[[#This Row],[Keyword]],'keyword-forecasts'!K:K,0),1)</f>
        <v>Kąpielowe 2016</v>
      </c>
    </row>
    <row r="820" spans="1:67" x14ac:dyDescent="0.25">
      <c r="A820" t="s">
        <v>934</v>
      </c>
      <c r="B820" t="s">
        <v>15</v>
      </c>
      <c r="D820" s="8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90</v>
      </c>
      <c r="AB820">
        <v>50</v>
      </c>
      <c r="AC820">
        <v>10</v>
      </c>
      <c r="AD820">
        <v>0</v>
      </c>
      <c r="AE820">
        <v>10</v>
      </c>
      <c r="AF820">
        <v>10</v>
      </c>
      <c r="AG820">
        <v>0</v>
      </c>
      <c r="AH820">
        <v>10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10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 s="9">
        <f>AVERAGE(keyword_stats[[#This Row],[Searches: Apr 2015]:[Searches: Mar 2016]])</f>
        <v>0</v>
      </c>
      <c r="BJ820" s="9">
        <f>AVERAGE(keyword_stats[[#This Row],[Searches: Apr 2016]:[Searches: Mar 2017]])</f>
        <v>15</v>
      </c>
      <c r="BK820" s="9">
        <f>AVERAGE(keyword_stats[[#This Row],[Searches: Apr 2017]:[Searches: Mar 2018]])</f>
        <v>0.83333333333333337</v>
      </c>
      <c r="BL820" s="9">
        <f>AVERAGE(keyword_stats[[#This Row],[Searches: Apr 2018]:[Searches: Mar 2019]])</f>
        <v>0</v>
      </c>
      <c r="BM820" s="9">
        <f>SUM(keyword_stats[[#This Row],[Searches: Apr 2018]:[Searches: Mar 2019]])</f>
        <v>0</v>
      </c>
      <c r="BN820" s="9">
        <f>keyword_stats[[#This Row],[R1]]-keyword_stats[[#This Row],[R4]]</f>
        <v>0</v>
      </c>
      <c r="BO820" s="9" t="str">
        <f>INDEX('keyword-forecasts'!G:K,MATCH(keyword_stats[[#This Row],[Keyword]],'keyword-forecasts'!K:K,0),1)</f>
        <v>Kąpielowe 2016</v>
      </c>
    </row>
    <row r="821" spans="1:67" x14ac:dyDescent="0.25">
      <c r="A821" t="s">
        <v>935</v>
      </c>
      <c r="B821" t="s">
        <v>15</v>
      </c>
      <c r="D821" s="8">
        <v>110</v>
      </c>
      <c r="E821" t="s">
        <v>17</v>
      </c>
      <c r="F821">
        <v>91</v>
      </c>
      <c r="G821">
        <v>0.14000000000000001</v>
      </c>
      <c r="H821">
        <v>0.59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10</v>
      </c>
      <c r="AB821">
        <v>10</v>
      </c>
      <c r="AC821">
        <v>70</v>
      </c>
      <c r="AD821">
        <v>90</v>
      </c>
      <c r="AE821">
        <v>110</v>
      </c>
      <c r="AF821">
        <v>260</v>
      </c>
      <c r="AG821">
        <v>590</v>
      </c>
      <c r="AH821">
        <v>3600</v>
      </c>
      <c r="AI821">
        <v>18100</v>
      </c>
      <c r="AJ821">
        <v>27100</v>
      </c>
      <c r="AK821">
        <v>22200</v>
      </c>
      <c r="AL821">
        <v>49500</v>
      </c>
      <c r="AM821">
        <v>74000</v>
      </c>
      <c r="AN821">
        <v>74000</v>
      </c>
      <c r="AO821">
        <v>22200</v>
      </c>
      <c r="AP821">
        <v>2900</v>
      </c>
      <c r="AQ821">
        <v>1300</v>
      </c>
      <c r="AR821">
        <v>720</v>
      </c>
      <c r="AS821">
        <v>390</v>
      </c>
      <c r="AT821">
        <v>390</v>
      </c>
      <c r="AU821">
        <v>210</v>
      </c>
      <c r="AV821">
        <v>260</v>
      </c>
      <c r="AW821">
        <v>110</v>
      </c>
      <c r="AX821">
        <v>90</v>
      </c>
      <c r="AY821">
        <v>210</v>
      </c>
      <c r="AZ821">
        <v>210</v>
      </c>
      <c r="BA821">
        <v>140</v>
      </c>
      <c r="BB821">
        <v>50</v>
      </c>
      <c r="BC821">
        <v>50</v>
      </c>
      <c r="BD821">
        <v>70</v>
      </c>
      <c r="BE821">
        <v>110</v>
      </c>
      <c r="BF821">
        <v>110</v>
      </c>
      <c r="BG821">
        <v>70</v>
      </c>
      <c r="BH821">
        <v>40</v>
      </c>
      <c r="BI821" s="9">
        <f>AVERAGE(keyword_stats[[#This Row],[Searches: Apr 2015]:[Searches: Mar 2016]])</f>
        <v>0</v>
      </c>
      <c r="BJ821" s="9">
        <f>AVERAGE(keyword_stats[[#This Row],[Searches: Apr 2016]:[Searches: Mar 2017]])</f>
        <v>4161.666666666667</v>
      </c>
      <c r="BK821" s="9">
        <f>AVERAGE(keyword_stats[[#This Row],[Searches: Apr 2017]:[Searches: Mar 2018]])</f>
        <v>20672.5</v>
      </c>
      <c r="BL821" s="9">
        <f>AVERAGE(keyword_stats[[#This Row],[Searches: Apr 2018]:[Searches: Mar 2019]])</f>
        <v>105</v>
      </c>
      <c r="BM821" s="9">
        <f>SUM(keyword_stats[[#This Row],[Searches: Apr 2018]:[Searches: Mar 2019]])</f>
        <v>1260</v>
      </c>
      <c r="BN821" s="9">
        <f>keyword_stats[[#This Row],[R1]]-keyword_stats[[#This Row],[R4]]</f>
        <v>105</v>
      </c>
      <c r="BO821" s="9" t="str">
        <f>INDEX('keyword-forecasts'!G:K,MATCH(keyword_stats[[#This Row],[Keyword]],'keyword-forecasts'!K:K,0),1)</f>
        <v>Stroje Kąpielowe</v>
      </c>
    </row>
    <row r="822" spans="1:67" x14ac:dyDescent="0.25">
      <c r="A822" t="s">
        <v>936</v>
      </c>
      <c r="B822" t="s">
        <v>15</v>
      </c>
      <c r="D822" s="8">
        <v>30</v>
      </c>
      <c r="E822" t="s">
        <v>17</v>
      </c>
      <c r="F822">
        <v>100</v>
      </c>
      <c r="G822">
        <v>0.66</v>
      </c>
      <c r="H822">
        <v>1.27</v>
      </c>
      <c r="M822">
        <v>20</v>
      </c>
      <c r="N822">
        <v>20</v>
      </c>
      <c r="O822">
        <v>50</v>
      </c>
      <c r="P822">
        <v>70</v>
      </c>
      <c r="Q822">
        <v>20</v>
      </c>
      <c r="R822">
        <v>10</v>
      </c>
      <c r="S822">
        <v>10</v>
      </c>
      <c r="T822">
        <v>10</v>
      </c>
      <c r="U822">
        <v>10</v>
      </c>
      <c r="V822">
        <v>10</v>
      </c>
      <c r="W822">
        <v>20</v>
      </c>
      <c r="X822">
        <v>10</v>
      </c>
      <c r="Y822">
        <v>20</v>
      </c>
      <c r="Z822">
        <v>50</v>
      </c>
      <c r="AA822">
        <v>70</v>
      </c>
      <c r="AB822">
        <v>50</v>
      </c>
      <c r="AC822">
        <v>20</v>
      </c>
      <c r="AD822">
        <v>10</v>
      </c>
      <c r="AE822">
        <v>10</v>
      </c>
      <c r="AF822">
        <v>10</v>
      </c>
      <c r="AG822">
        <v>0</v>
      </c>
      <c r="AH822">
        <v>10</v>
      </c>
      <c r="AI822">
        <v>10</v>
      </c>
      <c r="AJ822">
        <v>10</v>
      </c>
      <c r="AK822">
        <v>20</v>
      </c>
      <c r="AL822">
        <v>20</v>
      </c>
      <c r="AM822">
        <v>50</v>
      </c>
      <c r="AN822">
        <v>40</v>
      </c>
      <c r="AO822">
        <v>10</v>
      </c>
      <c r="AP822">
        <v>10</v>
      </c>
      <c r="AQ822">
        <v>10</v>
      </c>
      <c r="AR822">
        <v>10</v>
      </c>
      <c r="AS822">
        <v>10</v>
      </c>
      <c r="AT822">
        <v>10</v>
      </c>
      <c r="AU822">
        <v>10</v>
      </c>
      <c r="AV822">
        <v>30</v>
      </c>
      <c r="AW822">
        <v>30</v>
      </c>
      <c r="AX822">
        <v>50</v>
      </c>
      <c r="AY822">
        <v>70</v>
      </c>
      <c r="AZ822">
        <v>110</v>
      </c>
      <c r="BA822">
        <v>50</v>
      </c>
      <c r="BB822">
        <v>10</v>
      </c>
      <c r="BC822">
        <v>10</v>
      </c>
      <c r="BD822">
        <v>10</v>
      </c>
      <c r="BE822">
        <v>10</v>
      </c>
      <c r="BF822">
        <v>30</v>
      </c>
      <c r="BG822">
        <v>30</v>
      </c>
      <c r="BH822">
        <v>10</v>
      </c>
      <c r="BI822" s="9">
        <f>AVERAGE(keyword_stats[[#This Row],[Searches: Apr 2015]:[Searches: Mar 2016]])</f>
        <v>21.666666666666668</v>
      </c>
      <c r="BJ822" s="9">
        <f>AVERAGE(keyword_stats[[#This Row],[Searches: Apr 2016]:[Searches: Mar 2017]])</f>
        <v>22.5</v>
      </c>
      <c r="BK822" s="9">
        <f>AVERAGE(keyword_stats[[#This Row],[Searches: Apr 2017]:[Searches: Mar 2018]])</f>
        <v>19.166666666666668</v>
      </c>
      <c r="BL822" s="9">
        <f>AVERAGE(keyword_stats[[#This Row],[Searches: Apr 2018]:[Searches: Mar 2019]])</f>
        <v>35</v>
      </c>
      <c r="BM822" s="9">
        <f>SUM(keyword_stats[[#This Row],[Searches: Apr 2018]:[Searches: Mar 2019]])</f>
        <v>420</v>
      </c>
      <c r="BN822" s="9">
        <f>keyword_stats[[#This Row],[R1]]-keyword_stats[[#This Row],[R4]]</f>
        <v>13.333333333333332</v>
      </c>
      <c r="BO822" s="9" t="str">
        <f>INDEX('keyword-forecasts'!G:K,MATCH(keyword_stats[[#This Row],[Keyword]],'keyword-forecasts'!K:K,0),1)</f>
        <v>Stroje Kąpielowe</v>
      </c>
    </row>
    <row r="823" spans="1:67" x14ac:dyDescent="0.25">
      <c r="A823" t="s">
        <v>937</v>
      </c>
      <c r="B823" t="s">
        <v>15</v>
      </c>
      <c r="D823" s="8">
        <v>10</v>
      </c>
      <c r="E823" t="s">
        <v>17</v>
      </c>
      <c r="F823">
        <v>100</v>
      </c>
      <c r="M823">
        <v>10</v>
      </c>
      <c r="N823">
        <v>10</v>
      </c>
      <c r="O823">
        <v>10</v>
      </c>
      <c r="P823">
        <v>20</v>
      </c>
      <c r="Q823">
        <v>10</v>
      </c>
      <c r="R823">
        <v>10</v>
      </c>
      <c r="S823">
        <v>10</v>
      </c>
      <c r="T823">
        <v>10</v>
      </c>
      <c r="U823">
        <v>0</v>
      </c>
      <c r="V823">
        <v>0</v>
      </c>
      <c r="W823">
        <v>10</v>
      </c>
      <c r="X823">
        <v>10</v>
      </c>
      <c r="Y823">
        <v>10</v>
      </c>
      <c r="Z823">
        <v>10</v>
      </c>
      <c r="AA823">
        <v>10</v>
      </c>
      <c r="AB823">
        <v>10</v>
      </c>
      <c r="AC823">
        <v>10</v>
      </c>
      <c r="AD823">
        <v>0</v>
      </c>
      <c r="AE823">
        <v>10</v>
      </c>
      <c r="AF823">
        <v>10</v>
      </c>
      <c r="AG823">
        <v>10</v>
      </c>
      <c r="AH823">
        <v>10</v>
      </c>
      <c r="AI823">
        <v>10</v>
      </c>
      <c r="AJ823">
        <v>0</v>
      </c>
      <c r="AK823">
        <v>10</v>
      </c>
      <c r="AL823">
        <v>10</v>
      </c>
      <c r="AM823">
        <v>10</v>
      </c>
      <c r="AN823">
        <v>10</v>
      </c>
      <c r="AO823">
        <v>10</v>
      </c>
      <c r="AP823">
        <v>10</v>
      </c>
      <c r="AQ823">
        <v>0</v>
      </c>
      <c r="AR823">
        <v>10</v>
      </c>
      <c r="AS823">
        <v>10</v>
      </c>
      <c r="AT823">
        <v>10</v>
      </c>
      <c r="AU823">
        <v>10</v>
      </c>
      <c r="AV823">
        <v>10</v>
      </c>
      <c r="AW823">
        <v>10</v>
      </c>
      <c r="AX823">
        <v>20</v>
      </c>
      <c r="AY823">
        <v>10</v>
      </c>
      <c r="AZ823">
        <v>20</v>
      </c>
      <c r="BA823">
        <v>20</v>
      </c>
      <c r="BB823">
        <v>10</v>
      </c>
      <c r="BC823">
        <v>10</v>
      </c>
      <c r="BD823">
        <v>10</v>
      </c>
      <c r="BE823">
        <v>10</v>
      </c>
      <c r="BF823">
        <v>10</v>
      </c>
      <c r="BG823">
        <v>10</v>
      </c>
      <c r="BH823">
        <v>10</v>
      </c>
      <c r="BI823" s="9">
        <f>AVERAGE(keyword_stats[[#This Row],[Searches: Apr 2015]:[Searches: Mar 2016]])</f>
        <v>9.1666666666666661</v>
      </c>
      <c r="BJ823" s="9">
        <f>AVERAGE(keyword_stats[[#This Row],[Searches: Apr 2016]:[Searches: Mar 2017]])</f>
        <v>8.3333333333333339</v>
      </c>
      <c r="BK823" s="9">
        <f>AVERAGE(keyword_stats[[#This Row],[Searches: Apr 2017]:[Searches: Mar 2018]])</f>
        <v>9.1666666666666661</v>
      </c>
      <c r="BL823" s="9">
        <f>AVERAGE(keyword_stats[[#This Row],[Searches: Apr 2018]:[Searches: Mar 2019]])</f>
        <v>12.5</v>
      </c>
      <c r="BM823" s="9">
        <f>SUM(keyword_stats[[#This Row],[Searches: Apr 2018]:[Searches: Mar 2019]])</f>
        <v>150</v>
      </c>
      <c r="BN823" s="9">
        <f>keyword_stats[[#This Row],[R1]]-keyword_stats[[#This Row],[R4]]</f>
        <v>3.3333333333333339</v>
      </c>
      <c r="BO823" s="9" t="str">
        <f>INDEX('keyword-forecasts'!G:K,MATCH(keyword_stats[[#This Row],[Keyword]],'keyword-forecasts'!K:K,0),1)</f>
        <v>Stroje Kąpielowe</v>
      </c>
    </row>
    <row r="824" spans="1:67" x14ac:dyDescent="0.25">
      <c r="A824" t="s">
        <v>938</v>
      </c>
      <c r="B824" t="s">
        <v>15</v>
      </c>
      <c r="D824" s="8">
        <v>30</v>
      </c>
      <c r="E824" t="s">
        <v>17</v>
      </c>
      <c r="F824">
        <v>100</v>
      </c>
      <c r="G824">
        <v>0.38</v>
      </c>
      <c r="H824">
        <v>1.05</v>
      </c>
      <c r="M824">
        <v>10</v>
      </c>
      <c r="N824">
        <v>10</v>
      </c>
      <c r="O824">
        <v>20</v>
      </c>
      <c r="P824">
        <v>40</v>
      </c>
      <c r="Q824">
        <v>50</v>
      </c>
      <c r="R824">
        <v>10</v>
      </c>
      <c r="S824">
        <v>10</v>
      </c>
      <c r="T824">
        <v>10</v>
      </c>
      <c r="U824">
        <v>10</v>
      </c>
      <c r="V824">
        <v>10</v>
      </c>
      <c r="W824">
        <v>10</v>
      </c>
      <c r="X824">
        <v>10</v>
      </c>
      <c r="Y824">
        <v>10</v>
      </c>
      <c r="Z824">
        <v>10</v>
      </c>
      <c r="AA824">
        <v>20</v>
      </c>
      <c r="AB824">
        <v>20</v>
      </c>
      <c r="AC824">
        <v>10</v>
      </c>
      <c r="AD824">
        <v>10</v>
      </c>
      <c r="AE824">
        <v>10</v>
      </c>
      <c r="AF824">
        <v>10</v>
      </c>
      <c r="AG824">
        <v>10</v>
      </c>
      <c r="AH824">
        <v>10</v>
      </c>
      <c r="AI824">
        <v>10</v>
      </c>
      <c r="AJ824">
        <v>10</v>
      </c>
      <c r="AK824">
        <v>10</v>
      </c>
      <c r="AL824">
        <v>10</v>
      </c>
      <c r="AM824">
        <v>20</v>
      </c>
      <c r="AN824">
        <v>30</v>
      </c>
      <c r="AO824">
        <v>20</v>
      </c>
      <c r="AP824">
        <v>10</v>
      </c>
      <c r="AQ824">
        <v>10</v>
      </c>
      <c r="AR824">
        <v>10</v>
      </c>
      <c r="AS824">
        <v>10</v>
      </c>
      <c r="AT824">
        <v>10</v>
      </c>
      <c r="AU824">
        <v>10</v>
      </c>
      <c r="AV824">
        <v>10</v>
      </c>
      <c r="AW824">
        <v>10</v>
      </c>
      <c r="AX824">
        <v>40</v>
      </c>
      <c r="AY824">
        <v>70</v>
      </c>
      <c r="AZ824">
        <v>110</v>
      </c>
      <c r="BA824">
        <v>50</v>
      </c>
      <c r="BB824">
        <v>10</v>
      </c>
      <c r="BC824">
        <v>10</v>
      </c>
      <c r="BD824">
        <v>10</v>
      </c>
      <c r="BE824">
        <v>10</v>
      </c>
      <c r="BF824">
        <v>20</v>
      </c>
      <c r="BG824">
        <v>20</v>
      </c>
      <c r="BH824">
        <v>40</v>
      </c>
      <c r="BI824" s="9">
        <f>AVERAGE(keyword_stats[[#This Row],[Searches: Apr 2015]:[Searches: Mar 2016]])</f>
        <v>16.666666666666668</v>
      </c>
      <c r="BJ824" s="9">
        <f>AVERAGE(keyword_stats[[#This Row],[Searches: Apr 2016]:[Searches: Mar 2017]])</f>
        <v>11.666666666666666</v>
      </c>
      <c r="BK824" s="9">
        <f>AVERAGE(keyword_stats[[#This Row],[Searches: Apr 2017]:[Searches: Mar 2018]])</f>
        <v>13.333333333333334</v>
      </c>
      <c r="BL824" s="9">
        <f>AVERAGE(keyword_stats[[#This Row],[Searches: Apr 2018]:[Searches: Mar 2019]])</f>
        <v>33.333333333333336</v>
      </c>
      <c r="BM824" s="9">
        <f>SUM(keyword_stats[[#This Row],[Searches: Apr 2018]:[Searches: Mar 2019]])</f>
        <v>400</v>
      </c>
      <c r="BN824" s="9">
        <f>keyword_stats[[#This Row],[R1]]-keyword_stats[[#This Row],[R4]]</f>
        <v>16.666666666666668</v>
      </c>
      <c r="BO824" s="9" t="str">
        <f>INDEX('keyword-forecasts'!G:K,MATCH(keyword_stats[[#This Row],[Keyword]],'keyword-forecasts'!K:K,0),1)</f>
        <v>Stroje Kąpielowe</v>
      </c>
    </row>
    <row r="825" spans="1:67" x14ac:dyDescent="0.25">
      <c r="A825" t="s">
        <v>939</v>
      </c>
      <c r="B825" t="s">
        <v>15</v>
      </c>
      <c r="D825" s="8">
        <v>20</v>
      </c>
      <c r="E825" t="s">
        <v>17</v>
      </c>
      <c r="F825">
        <v>100</v>
      </c>
      <c r="G825">
        <v>0.48</v>
      </c>
      <c r="H825">
        <v>1.8</v>
      </c>
      <c r="M825">
        <v>10</v>
      </c>
      <c r="N825">
        <v>10</v>
      </c>
      <c r="O825">
        <v>10</v>
      </c>
      <c r="P825">
        <v>20</v>
      </c>
      <c r="Q825">
        <v>10</v>
      </c>
      <c r="R825">
        <v>0</v>
      </c>
      <c r="S825">
        <v>0</v>
      </c>
      <c r="T825">
        <v>10</v>
      </c>
      <c r="U825">
        <v>10</v>
      </c>
      <c r="V825">
        <v>10</v>
      </c>
      <c r="W825">
        <v>10</v>
      </c>
      <c r="X825">
        <v>10</v>
      </c>
      <c r="Y825">
        <v>10</v>
      </c>
      <c r="Z825">
        <v>10</v>
      </c>
      <c r="AA825">
        <v>20</v>
      </c>
      <c r="AB825">
        <v>10</v>
      </c>
      <c r="AC825">
        <v>10</v>
      </c>
      <c r="AD825">
        <v>10</v>
      </c>
      <c r="AE825">
        <v>10</v>
      </c>
      <c r="AF825">
        <v>0</v>
      </c>
      <c r="AG825">
        <v>10</v>
      </c>
      <c r="AH825">
        <v>10</v>
      </c>
      <c r="AI825">
        <v>10</v>
      </c>
      <c r="AJ825">
        <v>10</v>
      </c>
      <c r="AK825">
        <v>10</v>
      </c>
      <c r="AL825">
        <v>30</v>
      </c>
      <c r="AM825">
        <v>10</v>
      </c>
      <c r="AN825">
        <v>50</v>
      </c>
      <c r="AO825">
        <v>20</v>
      </c>
      <c r="AP825">
        <v>10</v>
      </c>
      <c r="AQ825">
        <v>10</v>
      </c>
      <c r="AR825">
        <v>10</v>
      </c>
      <c r="AS825">
        <v>10</v>
      </c>
      <c r="AT825">
        <v>10</v>
      </c>
      <c r="AU825">
        <v>10</v>
      </c>
      <c r="AV825">
        <v>20</v>
      </c>
      <c r="AW825">
        <v>10</v>
      </c>
      <c r="AX825">
        <v>30</v>
      </c>
      <c r="AY825">
        <v>40</v>
      </c>
      <c r="AZ825">
        <v>50</v>
      </c>
      <c r="BA825">
        <v>20</v>
      </c>
      <c r="BB825">
        <v>10</v>
      </c>
      <c r="BC825">
        <v>10</v>
      </c>
      <c r="BD825">
        <v>10</v>
      </c>
      <c r="BE825">
        <v>10</v>
      </c>
      <c r="BF825">
        <v>10</v>
      </c>
      <c r="BG825">
        <v>10</v>
      </c>
      <c r="BH825">
        <v>10</v>
      </c>
      <c r="BI825" s="9">
        <f>AVERAGE(keyword_stats[[#This Row],[Searches: Apr 2015]:[Searches: Mar 2016]])</f>
        <v>9.1666666666666661</v>
      </c>
      <c r="BJ825" s="9">
        <f>AVERAGE(keyword_stats[[#This Row],[Searches: Apr 2016]:[Searches: Mar 2017]])</f>
        <v>10</v>
      </c>
      <c r="BK825" s="9">
        <f>AVERAGE(keyword_stats[[#This Row],[Searches: Apr 2017]:[Searches: Mar 2018]])</f>
        <v>16.666666666666668</v>
      </c>
      <c r="BL825" s="9">
        <f>AVERAGE(keyword_stats[[#This Row],[Searches: Apr 2018]:[Searches: Mar 2019]])</f>
        <v>18.333333333333332</v>
      </c>
      <c r="BM825" s="9">
        <f>SUM(keyword_stats[[#This Row],[Searches: Apr 2018]:[Searches: Mar 2019]])</f>
        <v>220</v>
      </c>
      <c r="BN825" s="9">
        <f>keyword_stats[[#This Row],[R1]]-keyword_stats[[#This Row],[R4]]</f>
        <v>9.1666666666666661</v>
      </c>
      <c r="BO825" s="9" t="str">
        <f>INDEX('keyword-forecasts'!G:K,MATCH(keyword_stats[[#This Row],[Keyword]],'keyword-forecasts'!K:K,0),1)</f>
        <v>Stroje Kąpielowe</v>
      </c>
    </row>
    <row r="826" spans="1:67" x14ac:dyDescent="0.25">
      <c r="A826" t="s">
        <v>940</v>
      </c>
      <c r="B826" t="s">
        <v>15</v>
      </c>
      <c r="D826" s="8">
        <v>480</v>
      </c>
      <c r="E826" t="s">
        <v>17</v>
      </c>
      <c r="F826">
        <v>100</v>
      </c>
      <c r="G826">
        <v>0.56999999999999995</v>
      </c>
      <c r="H826">
        <v>2.37</v>
      </c>
      <c r="M826">
        <v>260</v>
      </c>
      <c r="N826">
        <v>260</v>
      </c>
      <c r="O826">
        <v>480</v>
      </c>
      <c r="P826">
        <v>590</v>
      </c>
      <c r="Q826">
        <v>320</v>
      </c>
      <c r="R826">
        <v>170</v>
      </c>
      <c r="S826">
        <v>170</v>
      </c>
      <c r="T826">
        <v>320</v>
      </c>
      <c r="U826">
        <v>260</v>
      </c>
      <c r="V826">
        <v>480</v>
      </c>
      <c r="W826">
        <v>590</v>
      </c>
      <c r="X826">
        <v>390</v>
      </c>
      <c r="Y826">
        <v>480</v>
      </c>
      <c r="Z826">
        <v>590</v>
      </c>
      <c r="AA826">
        <v>720</v>
      </c>
      <c r="AB826">
        <v>720</v>
      </c>
      <c r="AC826">
        <v>390</v>
      </c>
      <c r="AD826">
        <v>320</v>
      </c>
      <c r="AE826">
        <v>320</v>
      </c>
      <c r="AF826">
        <v>390</v>
      </c>
      <c r="AG826">
        <v>320</v>
      </c>
      <c r="AH826">
        <v>720</v>
      </c>
      <c r="AI826">
        <v>720</v>
      </c>
      <c r="AJ826">
        <v>720</v>
      </c>
      <c r="AK826">
        <v>590</v>
      </c>
      <c r="AL826">
        <v>590</v>
      </c>
      <c r="AM826">
        <v>720</v>
      </c>
      <c r="AN826">
        <v>720</v>
      </c>
      <c r="AO826">
        <v>480</v>
      </c>
      <c r="AP826">
        <v>260</v>
      </c>
      <c r="AQ826">
        <v>260</v>
      </c>
      <c r="AR826">
        <v>260</v>
      </c>
      <c r="AS826">
        <v>210</v>
      </c>
      <c r="AT826">
        <v>480</v>
      </c>
      <c r="AU826">
        <v>390</v>
      </c>
      <c r="AV826">
        <v>320</v>
      </c>
      <c r="AW826">
        <v>390</v>
      </c>
      <c r="AX826">
        <v>590</v>
      </c>
      <c r="AY826">
        <v>720</v>
      </c>
      <c r="AZ826">
        <v>880</v>
      </c>
      <c r="BA826">
        <v>590</v>
      </c>
      <c r="BB826">
        <v>260</v>
      </c>
      <c r="BC826">
        <v>260</v>
      </c>
      <c r="BD826">
        <v>260</v>
      </c>
      <c r="BE826">
        <v>260</v>
      </c>
      <c r="BF826">
        <v>590</v>
      </c>
      <c r="BG826">
        <v>480</v>
      </c>
      <c r="BH826">
        <v>390</v>
      </c>
      <c r="BI826" s="9">
        <f>AVERAGE(keyword_stats[[#This Row],[Searches: Apr 2015]:[Searches: Mar 2016]])</f>
        <v>357.5</v>
      </c>
      <c r="BJ826" s="9">
        <f>AVERAGE(keyword_stats[[#This Row],[Searches: Apr 2016]:[Searches: Mar 2017]])</f>
        <v>534.16666666666663</v>
      </c>
      <c r="BK826" s="9">
        <f>AVERAGE(keyword_stats[[#This Row],[Searches: Apr 2017]:[Searches: Mar 2018]])</f>
        <v>440</v>
      </c>
      <c r="BL826" s="9">
        <f>AVERAGE(keyword_stats[[#This Row],[Searches: Apr 2018]:[Searches: Mar 2019]])</f>
        <v>472.5</v>
      </c>
      <c r="BM826" s="9">
        <f>SUM(keyword_stats[[#This Row],[Searches: Apr 2018]:[Searches: Mar 2019]])</f>
        <v>5670</v>
      </c>
      <c r="BN826" s="9">
        <f>keyword_stats[[#This Row],[R1]]-keyword_stats[[#This Row],[R4]]</f>
        <v>115</v>
      </c>
      <c r="BO826" s="9" t="str">
        <f>INDEX('keyword-forecasts'!G:K,MATCH(keyword_stats[[#This Row],[Keyword]],'keyword-forecasts'!K:K,0),1)</f>
        <v>Stroje Kąpielowe</v>
      </c>
    </row>
    <row r="827" spans="1:67" x14ac:dyDescent="0.25">
      <c r="A827" t="s">
        <v>941</v>
      </c>
      <c r="B827" t="s">
        <v>15</v>
      </c>
      <c r="D827" s="8">
        <v>2400</v>
      </c>
      <c r="E827" t="s">
        <v>17</v>
      </c>
      <c r="F827">
        <v>100</v>
      </c>
      <c r="G827">
        <v>0.22</v>
      </c>
      <c r="H827">
        <v>0.7</v>
      </c>
      <c r="M827">
        <v>1000</v>
      </c>
      <c r="N827">
        <v>1600</v>
      </c>
      <c r="O827">
        <v>3600</v>
      </c>
      <c r="P827">
        <v>2900</v>
      </c>
      <c r="Q827">
        <v>1600</v>
      </c>
      <c r="R827">
        <v>480</v>
      </c>
      <c r="S827">
        <v>320</v>
      </c>
      <c r="T827">
        <v>390</v>
      </c>
      <c r="U827">
        <v>260</v>
      </c>
      <c r="V827">
        <v>720</v>
      </c>
      <c r="W827">
        <v>880</v>
      </c>
      <c r="X827">
        <v>880</v>
      </c>
      <c r="Y827">
        <v>1600</v>
      </c>
      <c r="Z827">
        <v>1900</v>
      </c>
      <c r="AA827">
        <v>4400</v>
      </c>
      <c r="AB827">
        <v>3600</v>
      </c>
      <c r="AC827">
        <v>1000</v>
      </c>
      <c r="AD827">
        <v>390</v>
      </c>
      <c r="AE827">
        <v>320</v>
      </c>
      <c r="AF827">
        <v>390</v>
      </c>
      <c r="AG827">
        <v>320</v>
      </c>
      <c r="AH827">
        <v>880</v>
      </c>
      <c r="AI827">
        <v>1000</v>
      </c>
      <c r="AJ827">
        <v>1300</v>
      </c>
      <c r="AK827">
        <v>1600</v>
      </c>
      <c r="AL827">
        <v>2900</v>
      </c>
      <c r="AM827">
        <v>5400</v>
      </c>
      <c r="AN827">
        <v>4400</v>
      </c>
      <c r="AO827">
        <v>1900</v>
      </c>
      <c r="AP827">
        <v>590</v>
      </c>
      <c r="AQ827">
        <v>590</v>
      </c>
      <c r="AR827">
        <v>720</v>
      </c>
      <c r="AS827">
        <v>390</v>
      </c>
      <c r="AT827">
        <v>1300</v>
      </c>
      <c r="AU827">
        <v>1000</v>
      </c>
      <c r="AV827">
        <v>1600</v>
      </c>
      <c r="AW827">
        <v>2400</v>
      </c>
      <c r="AX827">
        <v>4400</v>
      </c>
      <c r="AY827">
        <v>5400</v>
      </c>
      <c r="AZ827">
        <v>6600</v>
      </c>
      <c r="BA827">
        <v>4400</v>
      </c>
      <c r="BB827">
        <v>1000</v>
      </c>
      <c r="BC827">
        <v>720</v>
      </c>
      <c r="BD827">
        <v>880</v>
      </c>
      <c r="BE827">
        <v>590</v>
      </c>
      <c r="BF827">
        <v>1600</v>
      </c>
      <c r="BG827">
        <v>1300</v>
      </c>
      <c r="BH827">
        <v>1900</v>
      </c>
      <c r="BI827" s="9">
        <f>AVERAGE(keyword_stats[[#This Row],[Searches: Apr 2015]:[Searches: Mar 2016]])</f>
        <v>1219.1666666666667</v>
      </c>
      <c r="BJ827" s="9">
        <f>AVERAGE(keyword_stats[[#This Row],[Searches: Apr 2016]:[Searches: Mar 2017]])</f>
        <v>1425</v>
      </c>
      <c r="BK827" s="9">
        <f>AVERAGE(keyword_stats[[#This Row],[Searches: Apr 2017]:[Searches: Mar 2018]])</f>
        <v>1865.8333333333333</v>
      </c>
      <c r="BL827" s="9">
        <f>AVERAGE(keyword_stats[[#This Row],[Searches: Apr 2018]:[Searches: Mar 2019]])</f>
        <v>2599.1666666666665</v>
      </c>
      <c r="BM827" s="9">
        <f>SUM(keyword_stats[[#This Row],[Searches: Apr 2018]:[Searches: Mar 2019]])</f>
        <v>31190</v>
      </c>
      <c r="BN827" s="9">
        <f>keyword_stats[[#This Row],[R1]]-keyword_stats[[#This Row],[R4]]</f>
        <v>1379.9999999999998</v>
      </c>
      <c r="BO827" s="9" t="str">
        <f>INDEX('keyword-forecasts'!G:K,MATCH(keyword_stats[[#This Row],[Keyword]],'keyword-forecasts'!K:K,0),1)</f>
        <v>Stroje Kąpielowe</v>
      </c>
    </row>
    <row r="828" spans="1:67" x14ac:dyDescent="0.25">
      <c r="A828" t="s">
        <v>942</v>
      </c>
      <c r="B828" t="s">
        <v>15</v>
      </c>
      <c r="D828" s="8">
        <v>90</v>
      </c>
      <c r="E828" t="s">
        <v>17</v>
      </c>
      <c r="F828">
        <v>100</v>
      </c>
      <c r="G828">
        <v>0.31</v>
      </c>
      <c r="H828">
        <v>1.17</v>
      </c>
      <c r="M828">
        <v>70</v>
      </c>
      <c r="N828">
        <v>140</v>
      </c>
      <c r="O828">
        <v>110</v>
      </c>
      <c r="P828">
        <v>140</v>
      </c>
      <c r="Q828">
        <v>90</v>
      </c>
      <c r="R828">
        <v>40</v>
      </c>
      <c r="S828">
        <v>20</v>
      </c>
      <c r="T828">
        <v>70</v>
      </c>
      <c r="U828">
        <v>90</v>
      </c>
      <c r="V828">
        <v>110</v>
      </c>
      <c r="W828">
        <v>170</v>
      </c>
      <c r="X828">
        <v>170</v>
      </c>
      <c r="Y828">
        <v>210</v>
      </c>
      <c r="Z828">
        <v>210</v>
      </c>
      <c r="AA828">
        <v>260</v>
      </c>
      <c r="AB828">
        <v>260</v>
      </c>
      <c r="AC828">
        <v>210</v>
      </c>
      <c r="AD828">
        <v>20</v>
      </c>
      <c r="AE828">
        <v>10</v>
      </c>
      <c r="AF828">
        <v>10</v>
      </c>
      <c r="AG828">
        <v>10</v>
      </c>
      <c r="AH828">
        <v>40</v>
      </c>
      <c r="AI828">
        <v>50</v>
      </c>
      <c r="AJ828">
        <v>70</v>
      </c>
      <c r="AK828">
        <v>50</v>
      </c>
      <c r="AL828">
        <v>110</v>
      </c>
      <c r="AM828">
        <v>90</v>
      </c>
      <c r="AN828">
        <v>140</v>
      </c>
      <c r="AO828">
        <v>70</v>
      </c>
      <c r="AP828">
        <v>20</v>
      </c>
      <c r="AQ828">
        <v>20</v>
      </c>
      <c r="AR828">
        <v>20</v>
      </c>
      <c r="AS828">
        <v>20</v>
      </c>
      <c r="AT828">
        <v>70</v>
      </c>
      <c r="AU828">
        <v>40</v>
      </c>
      <c r="AV828">
        <v>50</v>
      </c>
      <c r="AW828">
        <v>70</v>
      </c>
      <c r="AX828">
        <v>110</v>
      </c>
      <c r="AY828">
        <v>140</v>
      </c>
      <c r="AZ828">
        <v>170</v>
      </c>
      <c r="BA828">
        <v>110</v>
      </c>
      <c r="BB828">
        <v>40</v>
      </c>
      <c r="BC828">
        <v>50</v>
      </c>
      <c r="BD828">
        <v>70</v>
      </c>
      <c r="BE828">
        <v>70</v>
      </c>
      <c r="BF828">
        <v>70</v>
      </c>
      <c r="BG828">
        <v>70</v>
      </c>
      <c r="BH828">
        <v>70</v>
      </c>
      <c r="BI828" s="9">
        <f>AVERAGE(keyword_stats[[#This Row],[Searches: Apr 2015]:[Searches: Mar 2016]])</f>
        <v>101.66666666666667</v>
      </c>
      <c r="BJ828" s="9">
        <f>AVERAGE(keyword_stats[[#This Row],[Searches: Apr 2016]:[Searches: Mar 2017]])</f>
        <v>113.33333333333333</v>
      </c>
      <c r="BK828" s="9">
        <f>AVERAGE(keyword_stats[[#This Row],[Searches: Apr 2017]:[Searches: Mar 2018]])</f>
        <v>58.333333333333336</v>
      </c>
      <c r="BL828" s="9">
        <f>AVERAGE(keyword_stats[[#This Row],[Searches: Apr 2018]:[Searches: Mar 2019]])</f>
        <v>86.666666666666671</v>
      </c>
      <c r="BM828" s="9">
        <f>SUM(keyword_stats[[#This Row],[Searches: Apr 2018]:[Searches: Mar 2019]])</f>
        <v>1040</v>
      </c>
      <c r="BN828" s="9">
        <f>keyword_stats[[#This Row],[R1]]-keyword_stats[[#This Row],[R4]]</f>
        <v>-15</v>
      </c>
      <c r="BO828" s="9" t="str">
        <f>INDEX('keyword-forecasts'!G:K,MATCH(keyword_stats[[#This Row],[Keyword]],'keyword-forecasts'!K:K,0),1)</f>
        <v>Stroje Kąpielowe</v>
      </c>
    </row>
    <row r="829" spans="1:67" x14ac:dyDescent="0.25">
      <c r="A829" t="s">
        <v>943</v>
      </c>
      <c r="B829" t="s">
        <v>15</v>
      </c>
      <c r="D829" s="8">
        <v>210</v>
      </c>
      <c r="E829" t="s">
        <v>17</v>
      </c>
      <c r="F829">
        <v>100</v>
      </c>
      <c r="G829">
        <v>0.28000000000000003</v>
      </c>
      <c r="H829">
        <v>0.68</v>
      </c>
      <c r="M829">
        <v>170</v>
      </c>
      <c r="N829">
        <v>140</v>
      </c>
      <c r="O829">
        <v>140</v>
      </c>
      <c r="P829">
        <v>210</v>
      </c>
      <c r="Q829">
        <v>210</v>
      </c>
      <c r="R829">
        <v>140</v>
      </c>
      <c r="S829">
        <v>140</v>
      </c>
      <c r="T829">
        <v>260</v>
      </c>
      <c r="U829">
        <v>210</v>
      </c>
      <c r="V829">
        <v>390</v>
      </c>
      <c r="W829">
        <v>390</v>
      </c>
      <c r="X829">
        <v>320</v>
      </c>
      <c r="Y829">
        <v>320</v>
      </c>
      <c r="Z829">
        <v>320</v>
      </c>
      <c r="AA829">
        <v>320</v>
      </c>
      <c r="AB829">
        <v>320</v>
      </c>
      <c r="AC829">
        <v>320</v>
      </c>
      <c r="AD829">
        <v>170</v>
      </c>
      <c r="AE829">
        <v>210</v>
      </c>
      <c r="AF829">
        <v>210</v>
      </c>
      <c r="AG829">
        <v>170</v>
      </c>
      <c r="AH829">
        <v>320</v>
      </c>
      <c r="AI829">
        <v>320</v>
      </c>
      <c r="AJ829">
        <v>320</v>
      </c>
      <c r="AK829">
        <v>170</v>
      </c>
      <c r="AL829">
        <v>170</v>
      </c>
      <c r="AM829">
        <v>170</v>
      </c>
      <c r="AN829">
        <v>210</v>
      </c>
      <c r="AO829">
        <v>170</v>
      </c>
      <c r="AP829">
        <v>170</v>
      </c>
      <c r="AQ829">
        <v>170</v>
      </c>
      <c r="AR829">
        <v>210</v>
      </c>
      <c r="AS829">
        <v>170</v>
      </c>
      <c r="AT829">
        <v>260</v>
      </c>
      <c r="AU829">
        <v>210</v>
      </c>
      <c r="AV829">
        <v>140</v>
      </c>
      <c r="AW829">
        <v>170</v>
      </c>
      <c r="AX829">
        <v>140</v>
      </c>
      <c r="AY829">
        <v>260</v>
      </c>
      <c r="AZ829">
        <v>260</v>
      </c>
      <c r="BA829">
        <v>260</v>
      </c>
      <c r="BB829">
        <v>170</v>
      </c>
      <c r="BC829">
        <v>170</v>
      </c>
      <c r="BD829">
        <v>260</v>
      </c>
      <c r="BE829">
        <v>170</v>
      </c>
      <c r="BF829">
        <v>320</v>
      </c>
      <c r="BG829">
        <v>260</v>
      </c>
      <c r="BH829">
        <v>210</v>
      </c>
      <c r="BI829" s="9">
        <f>AVERAGE(keyword_stats[[#This Row],[Searches: Apr 2015]:[Searches: Mar 2016]])</f>
        <v>226.66666666666666</v>
      </c>
      <c r="BJ829" s="9">
        <f>AVERAGE(keyword_stats[[#This Row],[Searches: Apr 2016]:[Searches: Mar 2017]])</f>
        <v>276.66666666666669</v>
      </c>
      <c r="BK829" s="9">
        <f>AVERAGE(keyword_stats[[#This Row],[Searches: Apr 2017]:[Searches: Mar 2018]])</f>
        <v>185</v>
      </c>
      <c r="BL829" s="9">
        <f>AVERAGE(keyword_stats[[#This Row],[Searches: Apr 2018]:[Searches: Mar 2019]])</f>
        <v>220.83333333333334</v>
      </c>
      <c r="BM829" s="9">
        <f>SUM(keyword_stats[[#This Row],[Searches: Apr 2018]:[Searches: Mar 2019]])</f>
        <v>2650</v>
      </c>
      <c r="BN829" s="9">
        <f>keyword_stats[[#This Row],[R1]]-keyword_stats[[#This Row],[R4]]</f>
        <v>-5.8333333333333144</v>
      </c>
      <c r="BO829" s="9" t="str">
        <f>INDEX('keyword-forecasts'!G:K,MATCH(keyword_stats[[#This Row],[Keyword]],'keyword-forecasts'!K:K,0),1)</f>
        <v>Stroje Kąpielowe</v>
      </c>
    </row>
    <row r="830" spans="1:67" x14ac:dyDescent="0.25">
      <c r="A830" t="s">
        <v>944</v>
      </c>
      <c r="B830" t="s">
        <v>15</v>
      </c>
      <c r="D830" s="8">
        <v>210</v>
      </c>
      <c r="E830" t="s">
        <v>17</v>
      </c>
      <c r="F830">
        <v>100</v>
      </c>
      <c r="G830">
        <v>0.22</v>
      </c>
      <c r="H830">
        <v>0.57999999999999996</v>
      </c>
      <c r="M830">
        <v>210</v>
      </c>
      <c r="N830">
        <v>320</v>
      </c>
      <c r="O830">
        <v>480</v>
      </c>
      <c r="P830">
        <v>590</v>
      </c>
      <c r="Q830">
        <v>260</v>
      </c>
      <c r="R830">
        <v>50</v>
      </c>
      <c r="S830">
        <v>40</v>
      </c>
      <c r="T830">
        <v>110</v>
      </c>
      <c r="U830">
        <v>110</v>
      </c>
      <c r="V830">
        <v>170</v>
      </c>
      <c r="W830">
        <v>260</v>
      </c>
      <c r="X830">
        <v>260</v>
      </c>
      <c r="Y830">
        <v>320</v>
      </c>
      <c r="Z830">
        <v>390</v>
      </c>
      <c r="AA830">
        <v>590</v>
      </c>
      <c r="AB830">
        <v>720</v>
      </c>
      <c r="AC830">
        <v>390</v>
      </c>
      <c r="AD830">
        <v>50</v>
      </c>
      <c r="AE830">
        <v>50</v>
      </c>
      <c r="AF830">
        <v>70</v>
      </c>
      <c r="AG830">
        <v>70</v>
      </c>
      <c r="AH830">
        <v>210</v>
      </c>
      <c r="AI830">
        <v>170</v>
      </c>
      <c r="AJ830">
        <v>170</v>
      </c>
      <c r="AK830">
        <v>170</v>
      </c>
      <c r="AL830">
        <v>320</v>
      </c>
      <c r="AM830">
        <v>390</v>
      </c>
      <c r="AN830">
        <v>590</v>
      </c>
      <c r="AO830">
        <v>390</v>
      </c>
      <c r="AP830">
        <v>50</v>
      </c>
      <c r="AQ830">
        <v>50</v>
      </c>
      <c r="AR830">
        <v>70</v>
      </c>
      <c r="AS830">
        <v>40</v>
      </c>
      <c r="AT830">
        <v>170</v>
      </c>
      <c r="AU830">
        <v>110</v>
      </c>
      <c r="AV830">
        <v>110</v>
      </c>
      <c r="AW830">
        <v>140</v>
      </c>
      <c r="AX830">
        <v>390</v>
      </c>
      <c r="AY830">
        <v>480</v>
      </c>
      <c r="AZ830">
        <v>480</v>
      </c>
      <c r="BA830">
        <v>260</v>
      </c>
      <c r="BB830">
        <v>50</v>
      </c>
      <c r="BC830">
        <v>50</v>
      </c>
      <c r="BD830">
        <v>70</v>
      </c>
      <c r="BE830">
        <v>70</v>
      </c>
      <c r="BF830">
        <v>170</v>
      </c>
      <c r="BG830">
        <v>170</v>
      </c>
      <c r="BH830">
        <v>170</v>
      </c>
      <c r="BI830" s="9">
        <f>AVERAGE(keyword_stats[[#This Row],[Searches: Apr 2015]:[Searches: Mar 2016]])</f>
        <v>238.33333333333334</v>
      </c>
      <c r="BJ830" s="9">
        <f>AVERAGE(keyword_stats[[#This Row],[Searches: Apr 2016]:[Searches: Mar 2017]])</f>
        <v>266.66666666666669</v>
      </c>
      <c r="BK830" s="9">
        <f>AVERAGE(keyword_stats[[#This Row],[Searches: Apr 2017]:[Searches: Mar 2018]])</f>
        <v>205</v>
      </c>
      <c r="BL830" s="9">
        <f>AVERAGE(keyword_stats[[#This Row],[Searches: Apr 2018]:[Searches: Mar 2019]])</f>
        <v>208.33333333333334</v>
      </c>
      <c r="BM830" s="9">
        <f>SUM(keyword_stats[[#This Row],[Searches: Apr 2018]:[Searches: Mar 2019]])</f>
        <v>2500</v>
      </c>
      <c r="BN830" s="9">
        <f>keyword_stats[[#This Row],[R1]]-keyword_stats[[#This Row],[R4]]</f>
        <v>-30</v>
      </c>
      <c r="BO830" s="9" t="str">
        <f>INDEX('keyword-forecasts'!G:K,MATCH(keyword_stats[[#This Row],[Keyword]],'keyword-forecasts'!K:K,0),1)</f>
        <v>Atlantic</v>
      </c>
    </row>
    <row r="831" spans="1:67" x14ac:dyDescent="0.25">
      <c r="A831" t="s">
        <v>945</v>
      </c>
      <c r="B831" t="s">
        <v>15</v>
      </c>
      <c r="D831" s="8">
        <v>10</v>
      </c>
      <c r="E831" t="s">
        <v>17</v>
      </c>
      <c r="F831">
        <v>100</v>
      </c>
      <c r="M831">
        <v>10</v>
      </c>
      <c r="N831">
        <v>10</v>
      </c>
      <c r="O831">
        <v>20</v>
      </c>
      <c r="P831">
        <v>20</v>
      </c>
      <c r="Q831">
        <v>20</v>
      </c>
      <c r="R831">
        <v>10</v>
      </c>
      <c r="S831">
        <v>10</v>
      </c>
      <c r="T831">
        <v>0</v>
      </c>
      <c r="U831">
        <v>10</v>
      </c>
      <c r="V831">
        <v>10</v>
      </c>
      <c r="W831">
        <v>10</v>
      </c>
      <c r="X831">
        <v>10</v>
      </c>
      <c r="Y831">
        <v>20</v>
      </c>
      <c r="Z831">
        <v>20</v>
      </c>
      <c r="AA831">
        <v>10</v>
      </c>
      <c r="AB831">
        <v>30</v>
      </c>
      <c r="AC831">
        <v>20</v>
      </c>
      <c r="AD831">
        <v>10</v>
      </c>
      <c r="AE831">
        <v>10</v>
      </c>
      <c r="AF831">
        <v>10</v>
      </c>
      <c r="AG831">
        <v>10</v>
      </c>
      <c r="AH831">
        <v>10</v>
      </c>
      <c r="AI831">
        <v>10</v>
      </c>
      <c r="AJ831">
        <v>10</v>
      </c>
      <c r="AK831">
        <v>10</v>
      </c>
      <c r="AL831">
        <v>10</v>
      </c>
      <c r="AM831">
        <v>20</v>
      </c>
      <c r="AN831">
        <v>40</v>
      </c>
      <c r="AO831">
        <v>10</v>
      </c>
      <c r="AP831">
        <v>0</v>
      </c>
      <c r="AQ831">
        <v>0</v>
      </c>
      <c r="AR831">
        <v>0</v>
      </c>
      <c r="AS831">
        <v>10</v>
      </c>
      <c r="AT831">
        <v>10</v>
      </c>
      <c r="AU831">
        <v>10</v>
      </c>
      <c r="AV831">
        <v>10</v>
      </c>
      <c r="AW831">
        <v>10</v>
      </c>
      <c r="AX831">
        <v>10</v>
      </c>
      <c r="AY831">
        <v>10</v>
      </c>
      <c r="AZ831">
        <v>20</v>
      </c>
      <c r="BA831">
        <v>10</v>
      </c>
      <c r="BB831">
        <v>10</v>
      </c>
      <c r="BC831">
        <v>10</v>
      </c>
      <c r="BD831">
        <v>0</v>
      </c>
      <c r="BE831">
        <v>10</v>
      </c>
      <c r="BF831">
        <v>10</v>
      </c>
      <c r="BG831">
        <v>10</v>
      </c>
      <c r="BH831">
        <v>10</v>
      </c>
      <c r="BI831" s="9">
        <f>AVERAGE(keyword_stats[[#This Row],[Searches: Apr 2015]:[Searches: Mar 2016]])</f>
        <v>11.666666666666666</v>
      </c>
      <c r="BJ831" s="9">
        <f>AVERAGE(keyword_stats[[#This Row],[Searches: Apr 2016]:[Searches: Mar 2017]])</f>
        <v>14.166666666666666</v>
      </c>
      <c r="BK831" s="9">
        <f>AVERAGE(keyword_stats[[#This Row],[Searches: Apr 2017]:[Searches: Mar 2018]])</f>
        <v>10.833333333333334</v>
      </c>
      <c r="BL831" s="9">
        <f>AVERAGE(keyword_stats[[#This Row],[Searches: Apr 2018]:[Searches: Mar 2019]])</f>
        <v>10</v>
      </c>
      <c r="BM831" s="9">
        <f>SUM(keyword_stats[[#This Row],[Searches: Apr 2018]:[Searches: Mar 2019]])</f>
        <v>120</v>
      </c>
      <c r="BN831" s="9">
        <f>keyword_stats[[#This Row],[R1]]-keyword_stats[[#This Row],[R4]]</f>
        <v>-1.6666666666666661</v>
      </c>
      <c r="BO831" s="9" t="str">
        <f>INDEX('keyword-forecasts'!G:K,MATCH(keyword_stats[[#This Row],[Keyword]],'keyword-forecasts'!K:K,0),1)</f>
        <v>Kąpielowe Push</v>
      </c>
    </row>
    <row r="832" spans="1:67" x14ac:dyDescent="0.25">
      <c r="A832" t="s">
        <v>946</v>
      </c>
      <c r="B832" t="s">
        <v>15</v>
      </c>
      <c r="D832" s="8">
        <v>70</v>
      </c>
      <c r="E832" t="s">
        <v>17</v>
      </c>
      <c r="F832">
        <v>100</v>
      </c>
      <c r="G832">
        <v>0.24</v>
      </c>
      <c r="H832">
        <v>0.85</v>
      </c>
      <c r="M832">
        <v>50</v>
      </c>
      <c r="N832">
        <v>70</v>
      </c>
      <c r="O832">
        <v>140</v>
      </c>
      <c r="P832">
        <v>140</v>
      </c>
      <c r="Q832">
        <v>50</v>
      </c>
      <c r="R832">
        <v>10</v>
      </c>
      <c r="S832">
        <v>10</v>
      </c>
      <c r="T832">
        <v>10</v>
      </c>
      <c r="U832">
        <v>10</v>
      </c>
      <c r="V832">
        <v>10</v>
      </c>
      <c r="W832">
        <v>30</v>
      </c>
      <c r="X832">
        <v>30</v>
      </c>
      <c r="Y832">
        <v>50</v>
      </c>
      <c r="Z832">
        <v>70</v>
      </c>
      <c r="AA832">
        <v>90</v>
      </c>
      <c r="AB832">
        <v>110</v>
      </c>
      <c r="AC832">
        <v>30</v>
      </c>
      <c r="AD832">
        <v>10</v>
      </c>
      <c r="AE832">
        <v>10</v>
      </c>
      <c r="AF832">
        <v>20</v>
      </c>
      <c r="AG832">
        <v>10</v>
      </c>
      <c r="AH832">
        <v>10</v>
      </c>
      <c r="AI832">
        <v>30</v>
      </c>
      <c r="AJ832">
        <v>30</v>
      </c>
      <c r="AK832">
        <v>30</v>
      </c>
      <c r="AL832">
        <v>90</v>
      </c>
      <c r="AM832">
        <v>140</v>
      </c>
      <c r="AN832">
        <v>170</v>
      </c>
      <c r="AO832">
        <v>70</v>
      </c>
      <c r="AP832">
        <v>10</v>
      </c>
      <c r="AQ832">
        <v>10</v>
      </c>
      <c r="AR832">
        <v>10</v>
      </c>
      <c r="AS832">
        <v>10</v>
      </c>
      <c r="AT832">
        <v>20</v>
      </c>
      <c r="AU832">
        <v>10</v>
      </c>
      <c r="AV832">
        <v>20</v>
      </c>
      <c r="AW832">
        <v>50</v>
      </c>
      <c r="AX832">
        <v>110</v>
      </c>
      <c r="AY832">
        <v>140</v>
      </c>
      <c r="AZ832">
        <v>140</v>
      </c>
      <c r="BA832">
        <v>90</v>
      </c>
      <c r="BB832">
        <v>20</v>
      </c>
      <c r="BC832">
        <v>20</v>
      </c>
      <c r="BD832">
        <v>30</v>
      </c>
      <c r="BE832">
        <v>30</v>
      </c>
      <c r="BF832">
        <v>50</v>
      </c>
      <c r="BG832">
        <v>50</v>
      </c>
      <c r="BH832">
        <v>40</v>
      </c>
      <c r="BI832" s="9">
        <f>AVERAGE(keyword_stats[[#This Row],[Searches: Apr 2015]:[Searches: Mar 2016]])</f>
        <v>46.666666666666664</v>
      </c>
      <c r="BJ832" s="9">
        <f>AVERAGE(keyword_stats[[#This Row],[Searches: Apr 2016]:[Searches: Mar 2017]])</f>
        <v>39.166666666666664</v>
      </c>
      <c r="BK832" s="9">
        <f>AVERAGE(keyword_stats[[#This Row],[Searches: Apr 2017]:[Searches: Mar 2018]])</f>
        <v>49.166666666666664</v>
      </c>
      <c r="BL832" s="9">
        <f>AVERAGE(keyword_stats[[#This Row],[Searches: Apr 2018]:[Searches: Mar 2019]])</f>
        <v>64.166666666666671</v>
      </c>
      <c r="BM832" s="9">
        <f>SUM(keyword_stats[[#This Row],[Searches: Apr 2018]:[Searches: Mar 2019]])</f>
        <v>770</v>
      </c>
      <c r="BN832" s="9">
        <f>keyword_stats[[#This Row],[R1]]-keyword_stats[[#This Row],[R4]]</f>
        <v>17.500000000000007</v>
      </c>
      <c r="BO832" s="9" t="str">
        <f>INDEX('keyword-forecasts'!G:K,MATCH(keyword_stats[[#This Row],[Keyword]],'keyword-forecasts'!K:K,0),1)</f>
        <v>Stroje Kąpielowe</v>
      </c>
    </row>
    <row r="833" spans="1:67" x14ac:dyDescent="0.25">
      <c r="A833" t="s">
        <v>947</v>
      </c>
      <c r="B833" t="s">
        <v>15</v>
      </c>
      <c r="D833" s="8">
        <v>40</v>
      </c>
      <c r="E833" t="s">
        <v>17</v>
      </c>
      <c r="F833">
        <v>100</v>
      </c>
      <c r="G833">
        <v>0.39</v>
      </c>
      <c r="H833">
        <v>1.04</v>
      </c>
      <c r="M833">
        <v>30</v>
      </c>
      <c r="N833">
        <v>20</v>
      </c>
      <c r="O833">
        <v>20</v>
      </c>
      <c r="P833">
        <v>30</v>
      </c>
      <c r="Q833">
        <v>20</v>
      </c>
      <c r="R833">
        <v>50</v>
      </c>
      <c r="S833">
        <v>30</v>
      </c>
      <c r="T833">
        <v>50</v>
      </c>
      <c r="U833">
        <v>50</v>
      </c>
      <c r="V833">
        <v>70</v>
      </c>
      <c r="W833">
        <v>50</v>
      </c>
      <c r="X833">
        <v>30</v>
      </c>
      <c r="Y833">
        <v>30</v>
      </c>
      <c r="Z833">
        <v>20</v>
      </c>
      <c r="AA833">
        <v>50</v>
      </c>
      <c r="AB833">
        <v>30</v>
      </c>
      <c r="AC833">
        <v>40</v>
      </c>
      <c r="AD833">
        <v>50</v>
      </c>
      <c r="AE833">
        <v>30</v>
      </c>
      <c r="AF833">
        <v>30</v>
      </c>
      <c r="AG833">
        <v>40</v>
      </c>
      <c r="AH833">
        <v>50</v>
      </c>
      <c r="AI833">
        <v>50</v>
      </c>
      <c r="AJ833">
        <v>50</v>
      </c>
      <c r="AK833">
        <v>20</v>
      </c>
      <c r="AL833">
        <v>20</v>
      </c>
      <c r="AM833">
        <v>50</v>
      </c>
      <c r="AN833">
        <v>20</v>
      </c>
      <c r="AO833">
        <v>30</v>
      </c>
      <c r="AP833">
        <v>40</v>
      </c>
      <c r="AQ833">
        <v>40</v>
      </c>
      <c r="AR833">
        <v>40</v>
      </c>
      <c r="AS833">
        <v>40</v>
      </c>
      <c r="AT833">
        <v>50</v>
      </c>
      <c r="AU833">
        <v>40</v>
      </c>
      <c r="AV833">
        <v>30</v>
      </c>
      <c r="AW833">
        <v>30</v>
      </c>
      <c r="AX833">
        <v>20</v>
      </c>
      <c r="AY833">
        <v>30</v>
      </c>
      <c r="AZ833">
        <v>10</v>
      </c>
      <c r="BA833">
        <v>30</v>
      </c>
      <c r="BB833">
        <v>40</v>
      </c>
      <c r="BC833">
        <v>30</v>
      </c>
      <c r="BD833">
        <v>50</v>
      </c>
      <c r="BE833">
        <v>20</v>
      </c>
      <c r="BF833">
        <v>70</v>
      </c>
      <c r="BG833">
        <v>50</v>
      </c>
      <c r="BH833">
        <v>30</v>
      </c>
      <c r="BI833" s="9">
        <f>AVERAGE(keyword_stats[[#This Row],[Searches: Apr 2015]:[Searches: Mar 2016]])</f>
        <v>37.5</v>
      </c>
      <c r="BJ833" s="9">
        <f>AVERAGE(keyword_stats[[#This Row],[Searches: Apr 2016]:[Searches: Mar 2017]])</f>
        <v>39.166666666666664</v>
      </c>
      <c r="BK833" s="9">
        <f>AVERAGE(keyword_stats[[#This Row],[Searches: Apr 2017]:[Searches: Mar 2018]])</f>
        <v>35</v>
      </c>
      <c r="BL833" s="9">
        <f>AVERAGE(keyword_stats[[#This Row],[Searches: Apr 2018]:[Searches: Mar 2019]])</f>
        <v>34.166666666666664</v>
      </c>
      <c r="BM833" s="9">
        <f>SUM(keyword_stats[[#This Row],[Searches: Apr 2018]:[Searches: Mar 2019]])</f>
        <v>410</v>
      </c>
      <c r="BN833" s="9">
        <f>keyword_stats[[#This Row],[R1]]-keyword_stats[[#This Row],[R4]]</f>
        <v>-3.3333333333333357</v>
      </c>
      <c r="BO833" s="9" t="str">
        <f>INDEX('keyword-forecasts'!G:K,MATCH(keyword_stats[[#This Row],[Keyword]],'keyword-forecasts'!K:K,0),1)</f>
        <v>Stroje Kąpielowe</v>
      </c>
    </row>
    <row r="834" spans="1:67" x14ac:dyDescent="0.25">
      <c r="A834" t="s">
        <v>948</v>
      </c>
      <c r="B834" t="s">
        <v>15</v>
      </c>
      <c r="D834" s="8">
        <v>20</v>
      </c>
      <c r="E834" t="s">
        <v>17</v>
      </c>
      <c r="F834">
        <v>98</v>
      </c>
      <c r="G834">
        <v>0.24</v>
      </c>
      <c r="H834">
        <v>0.78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30</v>
      </c>
      <c r="AB834">
        <v>20</v>
      </c>
      <c r="AC834">
        <v>10</v>
      </c>
      <c r="AD834">
        <v>10</v>
      </c>
      <c r="AE834">
        <v>0</v>
      </c>
      <c r="AF834">
        <v>10</v>
      </c>
      <c r="AG834">
        <v>10</v>
      </c>
      <c r="AH834">
        <v>10</v>
      </c>
      <c r="AI834">
        <v>10</v>
      </c>
      <c r="AJ834">
        <v>10</v>
      </c>
      <c r="AK834">
        <v>10</v>
      </c>
      <c r="AL834">
        <v>20</v>
      </c>
      <c r="AM834">
        <v>30</v>
      </c>
      <c r="AN834">
        <v>30</v>
      </c>
      <c r="AO834">
        <v>10</v>
      </c>
      <c r="AP834">
        <v>10</v>
      </c>
      <c r="AQ834">
        <v>10</v>
      </c>
      <c r="AR834">
        <v>10</v>
      </c>
      <c r="AS834">
        <v>0</v>
      </c>
      <c r="AT834">
        <v>10</v>
      </c>
      <c r="AU834">
        <v>10</v>
      </c>
      <c r="AV834">
        <v>10</v>
      </c>
      <c r="AW834">
        <v>20</v>
      </c>
      <c r="AX834">
        <v>20</v>
      </c>
      <c r="AY834">
        <v>50</v>
      </c>
      <c r="AZ834">
        <v>40</v>
      </c>
      <c r="BA834">
        <v>20</v>
      </c>
      <c r="BB834">
        <v>10</v>
      </c>
      <c r="BC834">
        <v>10</v>
      </c>
      <c r="BD834">
        <v>0</v>
      </c>
      <c r="BE834">
        <v>10</v>
      </c>
      <c r="BF834">
        <v>10</v>
      </c>
      <c r="BG834">
        <v>10</v>
      </c>
      <c r="BH834">
        <v>10</v>
      </c>
      <c r="BI834" s="9">
        <f>AVERAGE(keyword_stats[[#This Row],[Searches: Apr 2015]:[Searches: Mar 2016]])</f>
        <v>0</v>
      </c>
      <c r="BJ834" s="9">
        <f>AVERAGE(keyword_stats[[#This Row],[Searches: Apr 2016]:[Searches: Mar 2017]])</f>
        <v>10</v>
      </c>
      <c r="BK834" s="9">
        <f>AVERAGE(keyword_stats[[#This Row],[Searches: Apr 2017]:[Searches: Mar 2018]])</f>
        <v>13.333333333333334</v>
      </c>
      <c r="BL834" s="9">
        <f>AVERAGE(keyword_stats[[#This Row],[Searches: Apr 2018]:[Searches: Mar 2019]])</f>
        <v>17.5</v>
      </c>
      <c r="BM834" s="9">
        <f>SUM(keyword_stats[[#This Row],[Searches: Apr 2018]:[Searches: Mar 2019]])</f>
        <v>210</v>
      </c>
      <c r="BN834" s="9">
        <f>keyword_stats[[#This Row],[R1]]-keyword_stats[[#This Row],[R4]]</f>
        <v>17.5</v>
      </c>
      <c r="BO834" s="9" t="str">
        <f>INDEX('keyword-forecasts'!G:K,MATCH(keyword_stats[[#This Row],[Keyword]],'keyword-forecasts'!K:K,0),1)</f>
        <v>Kąpielowe Push</v>
      </c>
    </row>
    <row r="835" spans="1:67" x14ac:dyDescent="0.25">
      <c r="A835" t="s">
        <v>949</v>
      </c>
      <c r="B835" t="s">
        <v>15</v>
      </c>
      <c r="D835" s="8">
        <v>110</v>
      </c>
      <c r="E835" t="s">
        <v>17</v>
      </c>
      <c r="F835">
        <v>100</v>
      </c>
      <c r="G835">
        <v>0.37</v>
      </c>
      <c r="H835">
        <v>1.27</v>
      </c>
      <c r="M835">
        <v>50</v>
      </c>
      <c r="N835">
        <v>70</v>
      </c>
      <c r="O835">
        <v>170</v>
      </c>
      <c r="P835">
        <v>140</v>
      </c>
      <c r="Q835">
        <v>140</v>
      </c>
      <c r="R835">
        <v>10</v>
      </c>
      <c r="S835">
        <v>10</v>
      </c>
      <c r="T835">
        <v>20</v>
      </c>
      <c r="U835">
        <v>10</v>
      </c>
      <c r="V835">
        <v>30</v>
      </c>
      <c r="W835">
        <v>30</v>
      </c>
      <c r="X835">
        <v>30</v>
      </c>
      <c r="Y835">
        <v>70</v>
      </c>
      <c r="Z835">
        <v>90</v>
      </c>
      <c r="AA835">
        <v>170</v>
      </c>
      <c r="AB835">
        <v>140</v>
      </c>
      <c r="AC835">
        <v>50</v>
      </c>
      <c r="AD835">
        <v>20</v>
      </c>
      <c r="AE835">
        <v>10</v>
      </c>
      <c r="AF835">
        <v>10</v>
      </c>
      <c r="AG835">
        <v>10</v>
      </c>
      <c r="AH835">
        <v>20</v>
      </c>
      <c r="AI835">
        <v>30</v>
      </c>
      <c r="AJ835">
        <v>30</v>
      </c>
      <c r="AK835">
        <v>70</v>
      </c>
      <c r="AL835">
        <v>90</v>
      </c>
      <c r="AM835">
        <v>170</v>
      </c>
      <c r="AN835">
        <v>140</v>
      </c>
      <c r="AO835">
        <v>90</v>
      </c>
      <c r="AP835">
        <v>20</v>
      </c>
      <c r="AQ835">
        <v>10</v>
      </c>
      <c r="AR835">
        <v>10</v>
      </c>
      <c r="AS835">
        <v>10</v>
      </c>
      <c r="AT835">
        <v>50</v>
      </c>
      <c r="AU835">
        <v>50</v>
      </c>
      <c r="AV835">
        <v>50</v>
      </c>
      <c r="AW835">
        <v>70</v>
      </c>
      <c r="AX835">
        <v>170</v>
      </c>
      <c r="AY835">
        <v>210</v>
      </c>
      <c r="AZ835">
        <v>320</v>
      </c>
      <c r="BA835">
        <v>260</v>
      </c>
      <c r="BB835">
        <v>40</v>
      </c>
      <c r="BC835">
        <v>30</v>
      </c>
      <c r="BD835">
        <v>40</v>
      </c>
      <c r="BE835">
        <v>50</v>
      </c>
      <c r="BF835">
        <v>90</v>
      </c>
      <c r="BG835">
        <v>90</v>
      </c>
      <c r="BH835">
        <v>90</v>
      </c>
      <c r="BI835" s="9">
        <f>AVERAGE(keyword_stats[[#This Row],[Searches: Apr 2015]:[Searches: Mar 2016]])</f>
        <v>59.166666666666664</v>
      </c>
      <c r="BJ835" s="9">
        <f>AVERAGE(keyword_stats[[#This Row],[Searches: Apr 2016]:[Searches: Mar 2017]])</f>
        <v>54.166666666666664</v>
      </c>
      <c r="BK835" s="9">
        <f>AVERAGE(keyword_stats[[#This Row],[Searches: Apr 2017]:[Searches: Mar 2018]])</f>
        <v>63.333333333333336</v>
      </c>
      <c r="BL835" s="9">
        <f>AVERAGE(keyword_stats[[#This Row],[Searches: Apr 2018]:[Searches: Mar 2019]])</f>
        <v>121.66666666666667</v>
      </c>
      <c r="BM835" s="9">
        <f>SUM(keyword_stats[[#This Row],[Searches: Apr 2018]:[Searches: Mar 2019]])</f>
        <v>1460</v>
      </c>
      <c r="BN835" s="9">
        <f>keyword_stats[[#This Row],[R1]]-keyword_stats[[#This Row],[R4]]</f>
        <v>62.500000000000007</v>
      </c>
      <c r="BO835" s="9" t="str">
        <f>INDEX('keyword-forecasts'!G:K,MATCH(keyword_stats[[#This Row],[Keyword]],'keyword-forecasts'!K:K,0),1)</f>
        <v>Bez Ramiączek</v>
      </c>
    </row>
    <row r="836" spans="1:67" x14ac:dyDescent="0.25">
      <c r="A836" t="s">
        <v>950</v>
      </c>
      <c r="B836" t="s">
        <v>15</v>
      </c>
      <c r="D836" s="8">
        <v>20</v>
      </c>
      <c r="E836" t="s">
        <v>17</v>
      </c>
      <c r="F836">
        <v>100</v>
      </c>
      <c r="G836">
        <v>0.14000000000000001</v>
      </c>
      <c r="H836">
        <v>0.92</v>
      </c>
      <c r="M836">
        <v>10</v>
      </c>
      <c r="N836">
        <v>10</v>
      </c>
      <c r="O836">
        <v>10</v>
      </c>
      <c r="P836">
        <v>10</v>
      </c>
      <c r="Q836">
        <v>10</v>
      </c>
      <c r="R836">
        <v>10</v>
      </c>
      <c r="S836">
        <v>10</v>
      </c>
      <c r="T836">
        <v>10</v>
      </c>
      <c r="U836">
        <v>10</v>
      </c>
      <c r="V836">
        <v>10</v>
      </c>
      <c r="W836">
        <v>10</v>
      </c>
      <c r="X836">
        <v>10</v>
      </c>
      <c r="Y836">
        <v>10</v>
      </c>
      <c r="Z836">
        <v>10</v>
      </c>
      <c r="AA836">
        <v>10</v>
      </c>
      <c r="AB836">
        <v>10</v>
      </c>
      <c r="AC836">
        <v>10</v>
      </c>
      <c r="AD836">
        <v>10</v>
      </c>
      <c r="AE836">
        <v>10</v>
      </c>
      <c r="AF836">
        <v>10</v>
      </c>
      <c r="AG836">
        <v>10</v>
      </c>
      <c r="AH836">
        <v>10</v>
      </c>
      <c r="AI836">
        <v>10</v>
      </c>
      <c r="AJ836">
        <v>10</v>
      </c>
      <c r="AK836">
        <v>10</v>
      </c>
      <c r="AL836">
        <v>10</v>
      </c>
      <c r="AM836">
        <v>20</v>
      </c>
      <c r="AN836">
        <v>30</v>
      </c>
      <c r="AO836">
        <v>10</v>
      </c>
      <c r="AP836">
        <v>10</v>
      </c>
      <c r="AQ836">
        <v>10</v>
      </c>
      <c r="AR836">
        <v>10</v>
      </c>
      <c r="AS836">
        <v>10</v>
      </c>
      <c r="AT836">
        <v>10</v>
      </c>
      <c r="AU836">
        <v>10</v>
      </c>
      <c r="AV836">
        <v>10</v>
      </c>
      <c r="AW836">
        <v>20</v>
      </c>
      <c r="AX836">
        <v>20</v>
      </c>
      <c r="AY836">
        <v>20</v>
      </c>
      <c r="AZ836">
        <v>40</v>
      </c>
      <c r="BA836">
        <v>20</v>
      </c>
      <c r="BB836">
        <v>10</v>
      </c>
      <c r="BC836">
        <v>0</v>
      </c>
      <c r="BD836">
        <v>10</v>
      </c>
      <c r="BE836">
        <v>10</v>
      </c>
      <c r="BF836">
        <v>20</v>
      </c>
      <c r="BG836">
        <v>20</v>
      </c>
      <c r="BH836">
        <v>20</v>
      </c>
      <c r="BI836" s="9">
        <f>AVERAGE(keyword_stats[[#This Row],[Searches: Apr 2015]:[Searches: Mar 2016]])</f>
        <v>10</v>
      </c>
      <c r="BJ836" s="9">
        <f>AVERAGE(keyword_stats[[#This Row],[Searches: Apr 2016]:[Searches: Mar 2017]])</f>
        <v>10</v>
      </c>
      <c r="BK836" s="9">
        <f>AVERAGE(keyword_stats[[#This Row],[Searches: Apr 2017]:[Searches: Mar 2018]])</f>
        <v>12.5</v>
      </c>
      <c r="BL836" s="9">
        <f>AVERAGE(keyword_stats[[#This Row],[Searches: Apr 2018]:[Searches: Mar 2019]])</f>
        <v>17.5</v>
      </c>
      <c r="BM836" s="9">
        <f>SUM(keyword_stats[[#This Row],[Searches: Apr 2018]:[Searches: Mar 2019]])</f>
        <v>210</v>
      </c>
      <c r="BN836" s="9">
        <f>keyword_stats[[#This Row],[R1]]-keyword_stats[[#This Row],[R4]]</f>
        <v>7.5</v>
      </c>
      <c r="BO836" s="9" t="str">
        <f>INDEX('keyword-forecasts'!G:K,MATCH(keyword_stats[[#This Row],[Keyword]],'keyword-forecasts'!K:K,0),1)</f>
        <v>Białe Stroje</v>
      </c>
    </row>
    <row r="837" spans="1:67" x14ac:dyDescent="0.25">
      <c r="A837" t="s">
        <v>951</v>
      </c>
      <c r="B837" t="s">
        <v>15</v>
      </c>
      <c r="D837" s="8">
        <v>170</v>
      </c>
      <c r="E837" t="s">
        <v>17</v>
      </c>
      <c r="F837">
        <v>100</v>
      </c>
      <c r="G837">
        <v>0.31</v>
      </c>
      <c r="H837">
        <v>0.93</v>
      </c>
      <c r="M837">
        <v>70</v>
      </c>
      <c r="N837">
        <v>90</v>
      </c>
      <c r="O837">
        <v>140</v>
      </c>
      <c r="P837">
        <v>170</v>
      </c>
      <c r="Q837">
        <v>110</v>
      </c>
      <c r="R837">
        <v>20</v>
      </c>
      <c r="S837">
        <v>10</v>
      </c>
      <c r="T837">
        <v>10</v>
      </c>
      <c r="U837">
        <v>30</v>
      </c>
      <c r="V837">
        <v>30</v>
      </c>
      <c r="W837">
        <v>50</v>
      </c>
      <c r="X837">
        <v>40</v>
      </c>
      <c r="Y837">
        <v>50</v>
      </c>
      <c r="Z837">
        <v>110</v>
      </c>
      <c r="AA837">
        <v>170</v>
      </c>
      <c r="AB837">
        <v>140</v>
      </c>
      <c r="AC837">
        <v>90</v>
      </c>
      <c r="AD837">
        <v>30</v>
      </c>
      <c r="AE837">
        <v>10</v>
      </c>
      <c r="AF837">
        <v>50</v>
      </c>
      <c r="AG837">
        <v>20</v>
      </c>
      <c r="AH837">
        <v>70</v>
      </c>
      <c r="AI837">
        <v>70</v>
      </c>
      <c r="AJ837">
        <v>90</v>
      </c>
      <c r="AK837">
        <v>110</v>
      </c>
      <c r="AL837">
        <v>170</v>
      </c>
      <c r="AM837">
        <v>210</v>
      </c>
      <c r="AN837">
        <v>210</v>
      </c>
      <c r="AO837">
        <v>110</v>
      </c>
      <c r="AP837">
        <v>20</v>
      </c>
      <c r="AQ837">
        <v>20</v>
      </c>
      <c r="AR837">
        <v>10</v>
      </c>
      <c r="AS837">
        <v>20</v>
      </c>
      <c r="AT837">
        <v>90</v>
      </c>
      <c r="AU837">
        <v>70</v>
      </c>
      <c r="AV837">
        <v>90</v>
      </c>
      <c r="AW837">
        <v>140</v>
      </c>
      <c r="AX837">
        <v>210</v>
      </c>
      <c r="AY837">
        <v>260</v>
      </c>
      <c r="AZ837">
        <v>390</v>
      </c>
      <c r="BA837">
        <v>210</v>
      </c>
      <c r="BB837">
        <v>70</v>
      </c>
      <c r="BC837">
        <v>50</v>
      </c>
      <c r="BD837">
        <v>110</v>
      </c>
      <c r="BE837">
        <v>50</v>
      </c>
      <c r="BF837">
        <v>140</v>
      </c>
      <c r="BG837">
        <v>110</v>
      </c>
      <c r="BH837">
        <v>110</v>
      </c>
      <c r="BI837" s="9">
        <f>AVERAGE(keyword_stats[[#This Row],[Searches: Apr 2015]:[Searches: Mar 2016]])</f>
        <v>64.166666666666671</v>
      </c>
      <c r="BJ837" s="9">
        <f>AVERAGE(keyword_stats[[#This Row],[Searches: Apr 2016]:[Searches: Mar 2017]])</f>
        <v>75</v>
      </c>
      <c r="BK837" s="9">
        <f>AVERAGE(keyword_stats[[#This Row],[Searches: Apr 2017]:[Searches: Mar 2018]])</f>
        <v>94.166666666666671</v>
      </c>
      <c r="BL837" s="9">
        <f>AVERAGE(keyword_stats[[#This Row],[Searches: Apr 2018]:[Searches: Mar 2019]])</f>
        <v>154.16666666666666</v>
      </c>
      <c r="BM837" s="9">
        <f>SUM(keyword_stats[[#This Row],[Searches: Apr 2018]:[Searches: Mar 2019]])</f>
        <v>1850</v>
      </c>
      <c r="BN837" s="9">
        <f>keyword_stats[[#This Row],[R1]]-keyword_stats[[#This Row],[R4]]</f>
        <v>89.999999999999986</v>
      </c>
      <c r="BO837" s="9" t="str">
        <f>INDEX('keyword-forecasts'!G:K,MATCH(keyword_stats[[#This Row],[Keyword]],'keyword-forecasts'!K:K,0),1)</f>
        <v>Białe Stroje</v>
      </c>
    </row>
    <row r="838" spans="1:67" x14ac:dyDescent="0.25">
      <c r="A838" t="s">
        <v>952</v>
      </c>
      <c r="B838" t="s">
        <v>15</v>
      </c>
      <c r="D838" s="8">
        <v>20</v>
      </c>
      <c r="E838" t="s">
        <v>17</v>
      </c>
      <c r="F838">
        <v>100</v>
      </c>
      <c r="G838">
        <v>0.31</v>
      </c>
      <c r="H838">
        <v>0.76</v>
      </c>
      <c r="M838">
        <v>20</v>
      </c>
      <c r="N838">
        <v>20</v>
      </c>
      <c r="O838">
        <v>30</v>
      </c>
      <c r="P838">
        <v>40</v>
      </c>
      <c r="Q838">
        <v>10</v>
      </c>
      <c r="R838">
        <v>10</v>
      </c>
      <c r="S838">
        <v>10</v>
      </c>
      <c r="T838">
        <v>10</v>
      </c>
      <c r="U838">
        <v>10</v>
      </c>
      <c r="V838">
        <v>10</v>
      </c>
      <c r="W838">
        <v>10</v>
      </c>
      <c r="X838">
        <v>10</v>
      </c>
      <c r="Y838">
        <v>20</v>
      </c>
      <c r="Z838">
        <v>20</v>
      </c>
      <c r="AA838">
        <v>50</v>
      </c>
      <c r="AB838">
        <v>50</v>
      </c>
      <c r="AC838">
        <v>10</v>
      </c>
      <c r="AD838">
        <v>10</v>
      </c>
      <c r="AE838">
        <v>10</v>
      </c>
      <c r="AF838">
        <v>10</v>
      </c>
      <c r="AG838">
        <v>10</v>
      </c>
      <c r="AH838">
        <v>10</v>
      </c>
      <c r="AI838">
        <v>10</v>
      </c>
      <c r="AJ838">
        <v>20</v>
      </c>
      <c r="AK838">
        <v>10</v>
      </c>
      <c r="AL838">
        <v>10</v>
      </c>
      <c r="AM838">
        <v>40</v>
      </c>
      <c r="AN838">
        <v>20</v>
      </c>
      <c r="AO838">
        <v>10</v>
      </c>
      <c r="AP838">
        <v>10</v>
      </c>
      <c r="AQ838">
        <v>10</v>
      </c>
      <c r="AR838">
        <v>10</v>
      </c>
      <c r="AS838">
        <v>10</v>
      </c>
      <c r="AT838">
        <v>10</v>
      </c>
      <c r="AU838">
        <v>10</v>
      </c>
      <c r="AV838">
        <v>10</v>
      </c>
      <c r="AW838">
        <v>20</v>
      </c>
      <c r="AX838">
        <v>20</v>
      </c>
      <c r="AY838">
        <v>40</v>
      </c>
      <c r="AZ838">
        <v>50</v>
      </c>
      <c r="BA838">
        <v>10</v>
      </c>
      <c r="BB838">
        <v>10</v>
      </c>
      <c r="BC838">
        <v>0</v>
      </c>
      <c r="BD838">
        <v>10</v>
      </c>
      <c r="BE838">
        <v>10</v>
      </c>
      <c r="BF838">
        <v>10</v>
      </c>
      <c r="BG838">
        <v>10</v>
      </c>
      <c r="BH838">
        <v>10</v>
      </c>
      <c r="BI838" s="9">
        <f>AVERAGE(keyword_stats[[#This Row],[Searches: Apr 2015]:[Searches: Mar 2016]])</f>
        <v>15.833333333333334</v>
      </c>
      <c r="BJ838" s="9">
        <f>AVERAGE(keyword_stats[[#This Row],[Searches: Apr 2016]:[Searches: Mar 2017]])</f>
        <v>19.166666666666668</v>
      </c>
      <c r="BK838" s="9">
        <f>AVERAGE(keyword_stats[[#This Row],[Searches: Apr 2017]:[Searches: Mar 2018]])</f>
        <v>13.333333333333334</v>
      </c>
      <c r="BL838" s="9">
        <f>AVERAGE(keyword_stats[[#This Row],[Searches: Apr 2018]:[Searches: Mar 2019]])</f>
        <v>16.666666666666668</v>
      </c>
      <c r="BM838" s="9">
        <f>SUM(keyword_stats[[#This Row],[Searches: Apr 2018]:[Searches: Mar 2019]])</f>
        <v>200</v>
      </c>
      <c r="BN838" s="9">
        <f>keyword_stats[[#This Row],[R1]]-keyword_stats[[#This Row],[R4]]</f>
        <v>0.83333333333333393</v>
      </c>
      <c r="BO838" s="9" t="str">
        <f>INDEX('keyword-forecasts'!G:K,MATCH(keyword_stats[[#This Row],[Keyword]],'keyword-forecasts'!K:K,0),1)</f>
        <v>Czarne Stroje</v>
      </c>
    </row>
    <row r="839" spans="1:67" x14ac:dyDescent="0.25">
      <c r="A839" t="s">
        <v>953</v>
      </c>
      <c r="B839" t="s">
        <v>15</v>
      </c>
      <c r="D839" s="8">
        <v>110</v>
      </c>
      <c r="E839" t="s">
        <v>17</v>
      </c>
      <c r="F839">
        <v>93</v>
      </c>
      <c r="G839">
        <v>0.27</v>
      </c>
      <c r="H839">
        <v>0.73</v>
      </c>
      <c r="M839">
        <v>50</v>
      </c>
      <c r="N839">
        <v>50</v>
      </c>
      <c r="O839">
        <v>170</v>
      </c>
      <c r="P839">
        <v>140</v>
      </c>
      <c r="Q839">
        <v>110</v>
      </c>
      <c r="R839">
        <v>40</v>
      </c>
      <c r="S839">
        <v>30</v>
      </c>
      <c r="T839">
        <v>50</v>
      </c>
      <c r="U839">
        <v>70</v>
      </c>
      <c r="V839">
        <v>90</v>
      </c>
      <c r="W839">
        <v>170</v>
      </c>
      <c r="X839">
        <v>170</v>
      </c>
      <c r="Y839">
        <v>170</v>
      </c>
      <c r="Z839">
        <v>210</v>
      </c>
      <c r="AA839">
        <v>320</v>
      </c>
      <c r="AB839">
        <v>260</v>
      </c>
      <c r="AC839">
        <v>170</v>
      </c>
      <c r="AD839">
        <v>30</v>
      </c>
      <c r="AE839">
        <v>20</v>
      </c>
      <c r="AF839">
        <v>30</v>
      </c>
      <c r="AG839">
        <v>10</v>
      </c>
      <c r="AH839">
        <v>90</v>
      </c>
      <c r="AI839">
        <v>70</v>
      </c>
      <c r="AJ839">
        <v>90</v>
      </c>
      <c r="AK839">
        <v>90</v>
      </c>
      <c r="AL839">
        <v>70</v>
      </c>
      <c r="AM839">
        <v>140</v>
      </c>
      <c r="AN839">
        <v>170</v>
      </c>
      <c r="AO839">
        <v>90</v>
      </c>
      <c r="AP839">
        <v>40</v>
      </c>
      <c r="AQ839">
        <v>20</v>
      </c>
      <c r="AR839">
        <v>40</v>
      </c>
      <c r="AS839">
        <v>30</v>
      </c>
      <c r="AT839">
        <v>90</v>
      </c>
      <c r="AU839">
        <v>30</v>
      </c>
      <c r="AV839">
        <v>20</v>
      </c>
      <c r="AW839">
        <v>50</v>
      </c>
      <c r="AX839">
        <v>140</v>
      </c>
      <c r="AY839">
        <v>210</v>
      </c>
      <c r="AZ839">
        <v>260</v>
      </c>
      <c r="BA839">
        <v>140</v>
      </c>
      <c r="BB839">
        <v>90</v>
      </c>
      <c r="BC839">
        <v>50</v>
      </c>
      <c r="BD839">
        <v>70</v>
      </c>
      <c r="BE839">
        <v>70</v>
      </c>
      <c r="BF839">
        <v>90</v>
      </c>
      <c r="BG839">
        <v>140</v>
      </c>
      <c r="BH839">
        <v>110</v>
      </c>
      <c r="BI839" s="9">
        <f>AVERAGE(keyword_stats[[#This Row],[Searches: Apr 2015]:[Searches: Mar 2016]])</f>
        <v>95</v>
      </c>
      <c r="BJ839" s="9">
        <f>AVERAGE(keyword_stats[[#This Row],[Searches: Apr 2016]:[Searches: Mar 2017]])</f>
        <v>122.5</v>
      </c>
      <c r="BK839" s="9">
        <f>AVERAGE(keyword_stats[[#This Row],[Searches: Apr 2017]:[Searches: Mar 2018]])</f>
        <v>69.166666666666671</v>
      </c>
      <c r="BL839" s="9">
        <f>AVERAGE(keyword_stats[[#This Row],[Searches: Apr 2018]:[Searches: Mar 2019]])</f>
        <v>118.33333333333333</v>
      </c>
      <c r="BM839" s="9">
        <f>SUM(keyword_stats[[#This Row],[Searches: Apr 2018]:[Searches: Mar 2019]])</f>
        <v>1420</v>
      </c>
      <c r="BN839" s="9">
        <f>keyword_stats[[#This Row],[R1]]-keyword_stats[[#This Row],[R4]]</f>
        <v>23.333333333333329</v>
      </c>
      <c r="BO839" s="9" t="str">
        <f>INDEX('keyword-forecasts'!G:K,MATCH(keyword_stats[[#This Row],[Keyword]],'keyword-forecasts'!K:K,0),1)</f>
        <v>Stroje Kąpielowe</v>
      </c>
    </row>
    <row r="840" spans="1:67" x14ac:dyDescent="0.25">
      <c r="A840" t="s">
        <v>954</v>
      </c>
      <c r="B840" t="s">
        <v>15</v>
      </c>
      <c r="D840" s="8">
        <v>390</v>
      </c>
      <c r="E840" t="s">
        <v>17</v>
      </c>
      <c r="F840">
        <v>100</v>
      </c>
      <c r="G840">
        <v>0.38</v>
      </c>
      <c r="H840">
        <v>1.31</v>
      </c>
      <c r="M840">
        <v>170</v>
      </c>
      <c r="N840">
        <v>170</v>
      </c>
      <c r="O840">
        <v>260</v>
      </c>
      <c r="P840">
        <v>320</v>
      </c>
      <c r="Q840">
        <v>210</v>
      </c>
      <c r="R840">
        <v>70</v>
      </c>
      <c r="S840">
        <v>50</v>
      </c>
      <c r="T840">
        <v>50</v>
      </c>
      <c r="U840">
        <v>50</v>
      </c>
      <c r="V840">
        <v>140</v>
      </c>
      <c r="W840">
        <v>140</v>
      </c>
      <c r="X840">
        <v>170</v>
      </c>
      <c r="Y840">
        <v>260</v>
      </c>
      <c r="Z840">
        <v>260</v>
      </c>
      <c r="AA840">
        <v>390</v>
      </c>
      <c r="AB840">
        <v>320</v>
      </c>
      <c r="AC840">
        <v>170</v>
      </c>
      <c r="AD840">
        <v>140</v>
      </c>
      <c r="AE840">
        <v>110</v>
      </c>
      <c r="AF840">
        <v>170</v>
      </c>
      <c r="AG840">
        <v>140</v>
      </c>
      <c r="AH840">
        <v>320</v>
      </c>
      <c r="AI840">
        <v>260</v>
      </c>
      <c r="AJ840">
        <v>260</v>
      </c>
      <c r="AK840">
        <v>320</v>
      </c>
      <c r="AL840">
        <v>390</v>
      </c>
      <c r="AM840">
        <v>720</v>
      </c>
      <c r="AN840">
        <v>480</v>
      </c>
      <c r="AO840">
        <v>320</v>
      </c>
      <c r="AP840">
        <v>90</v>
      </c>
      <c r="AQ840">
        <v>90</v>
      </c>
      <c r="AR840">
        <v>110</v>
      </c>
      <c r="AS840">
        <v>110</v>
      </c>
      <c r="AT840">
        <v>260</v>
      </c>
      <c r="AU840">
        <v>260</v>
      </c>
      <c r="AV840">
        <v>260</v>
      </c>
      <c r="AW840">
        <v>320</v>
      </c>
      <c r="AX840">
        <v>480</v>
      </c>
      <c r="AY840">
        <v>590</v>
      </c>
      <c r="AZ840">
        <v>720</v>
      </c>
      <c r="BA840">
        <v>480</v>
      </c>
      <c r="BB840">
        <v>170</v>
      </c>
      <c r="BC840">
        <v>210</v>
      </c>
      <c r="BD840">
        <v>140</v>
      </c>
      <c r="BE840">
        <v>140</v>
      </c>
      <c r="BF840">
        <v>390</v>
      </c>
      <c r="BG840">
        <v>320</v>
      </c>
      <c r="BH840">
        <v>320</v>
      </c>
      <c r="BI840" s="9">
        <f>AVERAGE(keyword_stats[[#This Row],[Searches: Apr 2015]:[Searches: Mar 2016]])</f>
        <v>150</v>
      </c>
      <c r="BJ840" s="9">
        <f>AVERAGE(keyword_stats[[#This Row],[Searches: Apr 2016]:[Searches: Mar 2017]])</f>
        <v>233.33333333333334</v>
      </c>
      <c r="BK840" s="9">
        <f>AVERAGE(keyword_stats[[#This Row],[Searches: Apr 2017]:[Searches: Mar 2018]])</f>
        <v>284.16666666666669</v>
      </c>
      <c r="BL840" s="9">
        <f>AVERAGE(keyword_stats[[#This Row],[Searches: Apr 2018]:[Searches: Mar 2019]])</f>
        <v>356.66666666666669</v>
      </c>
      <c r="BM840" s="9">
        <f>SUM(keyword_stats[[#This Row],[Searches: Apr 2018]:[Searches: Mar 2019]])</f>
        <v>4280</v>
      </c>
      <c r="BN840" s="9">
        <f>keyword_stats[[#This Row],[R1]]-keyword_stats[[#This Row],[R4]]</f>
        <v>206.66666666666669</v>
      </c>
      <c r="BO840" s="9" t="str">
        <f>INDEX('keyword-forecasts'!G:K,MATCH(keyword_stats[[#This Row],[Keyword]],'keyword-forecasts'!K:K,0),1)</f>
        <v>Bikini Stroje</v>
      </c>
    </row>
    <row r="841" spans="1:67" x14ac:dyDescent="0.25">
      <c r="A841" t="s">
        <v>955</v>
      </c>
      <c r="B841" t="s">
        <v>15</v>
      </c>
      <c r="D841" s="8">
        <v>30</v>
      </c>
      <c r="E841" t="s">
        <v>17</v>
      </c>
      <c r="F841">
        <v>100</v>
      </c>
      <c r="G841">
        <v>0.17</v>
      </c>
      <c r="H841">
        <v>1.2</v>
      </c>
      <c r="M841">
        <v>30</v>
      </c>
      <c r="N841">
        <v>40</v>
      </c>
      <c r="O841">
        <v>50</v>
      </c>
      <c r="P841">
        <v>30</v>
      </c>
      <c r="Q841">
        <v>10</v>
      </c>
      <c r="R841">
        <v>10</v>
      </c>
      <c r="S841">
        <v>10</v>
      </c>
      <c r="T841">
        <v>10</v>
      </c>
      <c r="U841">
        <v>10</v>
      </c>
      <c r="V841">
        <v>20</v>
      </c>
      <c r="W841">
        <v>30</v>
      </c>
      <c r="X841">
        <v>30</v>
      </c>
      <c r="Y841">
        <v>30</v>
      </c>
      <c r="Z841">
        <v>70</v>
      </c>
      <c r="AA841">
        <v>70</v>
      </c>
      <c r="AB841">
        <v>70</v>
      </c>
      <c r="AC841">
        <v>20</v>
      </c>
      <c r="AD841">
        <v>10</v>
      </c>
      <c r="AE841">
        <v>10</v>
      </c>
      <c r="AF841">
        <v>10</v>
      </c>
      <c r="AG841">
        <v>10</v>
      </c>
      <c r="AH841">
        <v>30</v>
      </c>
      <c r="AI841">
        <v>30</v>
      </c>
      <c r="AJ841">
        <v>40</v>
      </c>
      <c r="AK841">
        <v>50</v>
      </c>
      <c r="AL841">
        <v>50</v>
      </c>
      <c r="AM841">
        <v>90</v>
      </c>
      <c r="AN841">
        <v>90</v>
      </c>
      <c r="AO841">
        <v>40</v>
      </c>
      <c r="AP841">
        <v>10</v>
      </c>
      <c r="AQ841">
        <v>10</v>
      </c>
      <c r="AR841">
        <v>10</v>
      </c>
      <c r="AS841">
        <v>20</v>
      </c>
      <c r="AT841">
        <v>40</v>
      </c>
      <c r="AU841">
        <v>40</v>
      </c>
      <c r="AV841">
        <v>50</v>
      </c>
      <c r="AW841">
        <v>50</v>
      </c>
      <c r="AX841">
        <v>40</v>
      </c>
      <c r="AY841">
        <v>30</v>
      </c>
      <c r="AZ841">
        <v>50</v>
      </c>
      <c r="BA841">
        <v>30</v>
      </c>
      <c r="BB841">
        <v>10</v>
      </c>
      <c r="BC841">
        <v>10</v>
      </c>
      <c r="BD841">
        <v>10</v>
      </c>
      <c r="BE841">
        <v>10</v>
      </c>
      <c r="BF841">
        <v>10</v>
      </c>
      <c r="BG841">
        <v>30</v>
      </c>
      <c r="BH841">
        <v>30</v>
      </c>
      <c r="BI841" s="9">
        <f>AVERAGE(keyword_stats[[#This Row],[Searches: Apr 2015]:[Searches: Mar 2016]])</f>
        <v>23.333333333333332</v>
      </c>
      <c r="BJ841" s="9">
        <f>AVERAGE(keyword_stats[[#This Row],[Searches: Apr 2016]:[Searches: Mar 2017]])</f>
        <v>33.333333333333336</v>
      </c>
      <c r="BK841" s="9">
        <f>AVERAGE(keyword_stats[[#This Row],[Searches: Apr 2017]:[Searches: Mar 2018]])</f>
        <v>41.666666666666664</v>
      </c>
      <c r="BL841" s="9">
        <f>AVERAGE(keyword_stats[[#This Row],[Searches: Apr 2018]:[Searches: Mar 2019]])</f>
        <v>25.833333333333332</v>
      </c>
      <c r="BM841" s="9">
        <f>SUM(keyword_stats[[#This Row],[Searches: Apr 2018]:[Searches: Mar 2019]])</f>
        <v>310</v>
      </c>
      <c r="BN841" s="9">
        <f>keyword_stats[[#This Row],[R1]]-keyword_stats[[#This Row],[R4]]</f>
        <v>2.5</v>
      </c>
      <c r="BO841" s="9" t="str">
        <f>INDEX('keyword-forecasts'!G:K,MATCH(keyword_stats[[#This Row],[Keyword]],'keyword-forecasts'!K:K,0),1)</f>
        <v>Bikini Stroje</v>
      </c>
    </row>
    <row r="842" spans="1:67" x14ac:dyDescent="0.25">
      <c r="A842" t="s">
        <v>956</v>
      </c>
      <c r="B842" t="s">
        <v>15</v>
      </c>
      <c r="D842" s="8">
        <v>10</v>
      </c>
      <c r="E842" t="s">
        <v>17</v>
      </c>
      <c r="F842">
        <v>100</v>
      </c>
      <c r="M842">
        <v>20</v>
      </c>
      <c r="N842">
        <v>30</v>
      </c>
      <c r="O842">
        <v>20</v>
      </c>
      <c r="P842">
        <v>30</v>
      </c>
      <c r="Q842">
        <v>20</v>
      </c>
      <c r="R842">
        <v>10</v>
      </c>
      <c r="S842">
        <v>10</v>
      </c>
      <c r="T842">
        <v>0</v>
      </c>
      <c r="U842">
        <v>0</v>
      </c>
      <c r="V842">
        <v>10</v>
      </c>
      <c r="W842">
        <v>10</v>
      </c>
      <c r="X842">
        <v>10</v>
      </c>
      <c r="Y842">
        <v>10</v>
      </c>
      <c r="Z842">
        <v>20</v>
      </c>
      <c r="AA842">
        <v>40</v>
      </c>
      <c r="AB842">
        <v>40</v>
      </c>
      <c r="AC842">
        <v>20</v>
      </c>
      <c r="AD842">
        <v>10</v>
      </c>
      <c r="AE842">
        <v>10</v>
      </c>
      <c r="AF842">
        <v>0</v>
      </c>
      <c r="AG842">
        <v>10</v>
      </c>
      <c r="AH842">
        <v>10</v>
      </c>
      <c r="AI842">
        <v>10</v>
      </c>
      <c r="AJ842">
        <v>10</v>
      </c>
      <c r="AK842">
        <v>10</v>
      </c>
      <c r="AL842">
        <v>10</v>
      </c>
      <c r="AM842">
        <v>20</v>
      </c>
      <c r="AN842">
        <v>10</v>
      </c>
      <c r="AO842">
        <v>10</v>
      </c>
      <c r="AP842">
        <v>10</v>
      </c>
      <c r="AQ842">
        <v>10</v>
      </c>
      <c r="AR842">
        <v>10</v>
      </c>
      <c r="AS842">
        <v>10</v>
      </c>
      <c r="AT842">
        <v>0</v>
      </c>
      <c r="AU842">
        <v>10</v>
      </c>
      <c r="AV842">
        <v>10</v>
      </c>
      <c r="AW842">
        <v>10</v>
      </c>
      <c r="AX842">
        <v>10</v>
      </c>
      <c r="AY842">
        <v>20</v>
      </c>
      <c r="AZ842">
        <v>30</v>
      </c>
      <c r="BA842">
        <v>10</v>
      </c>
      <c r="BB842">
        <v>10</v>
      </c>
      <c r="BC842">
        <v>10</v>
      </c>
      <c r="BD842">
        <v>0</v>
      </c>
      <c r="BE842">
        <v>0</v>
      </c>
      <c r="BF842">
        <v>0</v>
      </c>
      <c r="BG842">
        <v>10</v>
      </c>
      <c r="BH842">
        <v>10</v>
      </c>
      <c r="BI842" s="9">
        <f>AVERAGE(keyword_stats[[#This Row],[Searches: Apr 2015]:[Searches: Mar 2016]])</f>
        <v>14.166666666666666</v>
      </c>
      <c r="BJ842" s="9">
        <f>AVERAGE(keyword_stats[[#This Row],[Searches: Apr 2016]:[Searches: Mar 2017]])</f>
        <v>15.833333333333334</v>
      </c>
      <c r="BK842" s="9">
        <f>AVERAGE(keyword_stats[[#This Row],[Searches: Apr 2017]:[Searches: Mar 2018]])</f>
        <v>10</v>
      </c>
      <c r="BL842" s="9">
        <f>AVERAGE(keyword_stats[[#This Row],[Searches: Apr 2018]:[Searches: Mar 2019]])</f>
        <v>10</v>
      </c>
      <c r="BM842" s="9">
        <f>SUM(keyword_stats[[#This Row],[Searches: Apr 2018]:[Searches: Mar 2019]])</f>
        <v>120</v>
      </c>
      <c r="BN842" s="9">
        <f>keyword_stats[[#This Row],[R1]]-keyword_stats[[#This Row],[R4]]</f>
        <v>-4.1666666666666661</v>
      </c>
      <c r="BO842" s="9" t="str">
        <f>INDEX('keyword-forecasts'!G:K,MATCH(keyword_stats[[#This Row],[Keyword]],'keyword-forecasts'!K:K,0),1)</f>
        <v>Bokserki Kąpielowe</v>
      </c>
    </row>
    <row r="843" spans="1:67" x14ac:dyDescent="0.25">
      <c r="A843" t="s">
        <v>957</v>
      </c>
      <c r="B843" t="s">
        <v>15</v>
      </c>
      <c r="D843" s="8">
        <v>30</v>
      </c>
      <c r="E843" t="s">
        <v>17</v>
      </c>
      <c r="F843">
        <v>100</v>
      </c>
      <c r="G843">
        <v>0.31</v>
      </c>
      <c r="H843">
        <v>1.04</v>
      </c>
      <c r="M843">
        <v>20</v>
      </c>
      <c r="N843">
        <v>20</v>
      </c>
      <c r="O843">
        <v>50</v>
      </c>
      <c r="P843">
        <v>50</v>
      </c>
      <c r="Q843">
        <v>10</v>
      </c>
      <c r="R843">
        <v>10</v>
      </c>
      <c r="S843">
        <v>10</v>
      </c>
      <c r="T843">
        <v>10</v>
      </c>
      <c r="U843">
        <v>10</v>
      </c>
      <c r="V843">
        <v>10</v>
      </c>
      <c r="W843">
        <v>20</v>
      </c>
      <c r="X843">
        <v>10</v>
      </c>
      <c r="Y843">
        <v>20</v>
      </c>
      <c r="Z843">
        <v>50</v>
      </c>
      <c r="AA843">
        <v>90</v>
      </c>
      <c r="AB843">
        <v>70</v>
      </c>
      <c r="AC843">
        <v>10</v>
      </c>
      <c r="AD843">
        <v>10</v>
      </c>
      <c r="AE843">
        <v>10</v>
      </c>
      <c r="AF843">
        <v>10</v>
      </c>
      <c r="AG843">
        <v>10</v>
      </c>
      <c r="AH843">
        <v>10</v>
      </c>
      <c r="AI843">
        <v>20</v>
      </c>
      <c r="AJ843">
        <v>10</v>
      </c>
      <c r="AK843">
        <v>10</v>
      </c>
      <c r="AL843">
        <v>30</v>
      </c>
      <c r="AM843">
        <v>70</v>
      </c>
      <c r="AN843">
        <v>70</v>
      </c>
      <c r="AO843">
        <v>20</v>
      </c>
      <c r="AP843">
        <v>10</v>
      </c>
      <c r="AQ843">
        <v>10</v>
      </c>
      <c r="AR843">
        <v>10</v>
      </c>
      <c r="AS843">
        <v>10</v>
      </c>
      <c r="AT843">
        <v>10</v>
      </c>
      <c r="AU843">
        <v>10</v>
      </c>
      <c r="AV843">
        <v>10</v>
      </c>
      <c r="AW843">
        <v>20</v>
      </c>
      <c r="AX843">
        <v>30</v>
      </c>
      <c r="AY843">
        <v>50</v>
      </c>
      <c r="AZ843">
        <v>50</v>
      </c>
      <c r="BA843">
        <v>30</v>
      </c>
      <c r="BB843">
        <v>10</v>
      </c>
      <c r="BC843">
        <v>20</v>
      </c>
      <c r="BD843">
        <v>30</v>
      </c>
      <c r="BE843">
        <v>30</v>
      </c>
      <c r="BF843">
        <v>50</v>
      </c>
      <c r="BG843">
        <v>30</v>
      </c>
      <c r="BH843">
        <v>20</v>
      </c>
      <c r="BI843" s="9">
        <f>AVERAGE(keyword_stats[[#This Row],[Searches: Apr 2015]:[Searches: Mar 2016]])</f>
        <v>19.166666666666668</v>
      </c>
      <c r="BJ843" s="9">
        <f>AVERAGE(keyword_stats[[#This Row],[Searches: Apr 2016]:[Searches: Mar 2017]])</f>
        <v>26.666666666666668</v>
      </c>
      <c r="BK843" s="9">
        <f>AVERAGE(keyword_stats[[#This Row],[Searches: Apr 2017]:[Searches: Mar 2018]])</f>
        <v>22.5</v>
      </c>
      <c r="BL843" s="9">
        <f>AVERAGE(keyword_stats[[#This Row],[Searches: Apr 2018]:[Searches: Mar 2019]])</f>
        <v>30.833333333333332</v>
      </c>
      <c r="BM843" s="9">
        <f>SUM(keyword_stats[[#This Row],[Searches: Apr 2018]:[Searches: Mar 2019]])</f>
        <v>370</v>
      </c>
      <c r="BN843" s="9">
        <f>keyword_stats[[#This Row],[R1]]-keyword_stats[[#This Row],[R4]]</f>
        <v>11.666666666666664</v>
      </c>
      <c r="BO843" s="9" t="str">
        <f>INDEX('keyword-forecasts'!G:K,MATCH(keyword_stats[[#This Row],[Keyword]],'keyword-forecasts'!K:K,0),1)</f>
        <v>Bokserki Kąpielowe</v>
      </c>
    </row>
    <row r="844" spans="1:67" x14ac:dyDescent="0.25">
      <c r="A844" t="s">
        <v>958</v>
      </c>
      <c r="B844" t="s">
        <v>15</v>
      </c>
      <c r="D844" s="8">
        <v>110</v>
      </c>
      <c r="E844" t="s">
        <v>17</v>
      </c>
      <c r="F844">
        <v>100</v>
      </c>
      <c r="G844">
        <v>0.31</v>
      </c>
      <c r="H844">
        <v>1.02</v>
      </c>
      <c r="M844">
        <v>210</v>
      </c>
      <c r="N844">
        <v>210</v>
      </c>
      <c r="O844">
        <v>210</v>
      </c>
      <c r="P844">
        <v>210</v>
      </c>
      <c r="Q844">
        <v>170</v>
      </c>
      <c r="R844">
        <v>70</v>
      </c>
      <c r="S844">
        <v>70</v>
      </c>
      <c r="T844">
        <v>90</v>
      </c>
      <c r="U844">
        <v>90</v>
      </c>
      <c r="V844">
        <v>140</v>
      </c>
      <c r="W844">
        <v>260</v>
      </c>
      <c r="X844">
        <v>210</v>
      </c>
      <c r="Y844">
        <v>210</v>
      </c>
      <c r="Z844">
        <v>320</v>
      </c>
      <c r="AA844">
        <v>260</v>
      </c>
      <c r="AB844">
        <v>210</v>
      </c>
      <c r="AC844">
        <v>110</v>
      </c>
      <c r="AD844">
        <v>50</v>
      </c>
      <c r="AE844">
        <v>70</v>
      </c>
      <c r="AF844">
        <v>70</v>
      </c>
      <c r="AG844">
        <v>110</v>
      </c>
      <c r="AH844">
        <v>170</v>
      </c>
      <c r="AI844">
        <v>170</v>
      </c>
      <c r="AJ844">
        <v>210</v>
      </c>
      <c r="AK844">
        <v>260</v>
      </c>
      <c r="AL844">
        <v>320</v>
      </c>
      <c r="AM844">
        <v>480</v>
      </c>
      <c r="AN844">
        <v>320</v>
      </c>
      <c r="AO844">
        <v>210</v>
      </c>
      <c r="AP844">
        <v>50</v>
      </c>
      <c r="AQ844">
        <v>30</v>
      </c>
      <c r="AR844">
        <v>50</v>
      </c>
      <c r="AS844">
        <v>50</v>
      </c>
      <c r="AT844">
        <v>110</v>
      </c>
      <c r="AU844">
        <v>110</v>
      </c>
      <c r="AV844">
        <v>110</v>
      </c>
      <c r="AW844">
        <v>140</v>
      </c>
      <c r="AX844">
        <v>210</v>
      </c>
      <c r="AY844">
        <v>210</v>
      </c>
      <c r="AZ844">
        <v>210</v>
      </c>
      <c r="BA844">
        <v>90</v>
      </c>
      <c r="BB844">
        <v>50</v>
      </c>
      <c r="BC844">
        <v>20</v>
      </c>
      <c r="BD844">
        <v>30</v>
      </c>
      <c r="BE844">
        <v>40</v>
      </c>
      <c r="BF844">
        <v>70</v>
      </c>
      <c r="BG844">
        <v>70</v>
      </c>
      <c r="BH844">
        <v>90</v>
      </c>
      <c r="BI844" s="9">
        <f>AVERAGE(keyword_stats[[#This Row],[Searches: Apr 2015]:[Searches: Mar 2016]])</f>
        <v>161.66666666666666</v>
      </c>
      <c r="BJ844" s="9">
        <f>AVERAGE(keyword_stats[[#This Row],[Searches: Apr 2016]:[Searches: Mar 2017]])</f>
        <v>163.33333333333334</v>
      </c>
      <c r="BK844" s="9">
        <f>AVERAGE(keyword_stats[[#This Row],[Searches: Apr 2017]:[Searches: Mar 2018]])</f>
        <v>175</v>
      </c>
      <c r="BL844" s="9">
        <f>AVERAGE(keyword_stats[[#This Row],[Searches: Apr 2018]:[Searches: Mar 2019]])</f>
        <v>102.5</v>
      </c>
      <c r="BM844" s="9">
        <f>SUM(keyword_stats[[#This Row],[Searches: Apr 2018]:[Searches: Mar 2019]])</f>
        <v>1230</v>
      </c>
      <c r="BN844" s="9">
        <f>keyword_stats[[#This Row],[R1]]-keyword_stats[[#This Row],[R4]]</f>
        <v>-59.166666666666657</v>
      </c>
      <c r="BO844" s="9" t="str">
        <f>INDEX('keyword-forecasts'!G:K,MATCH(keyword_stats[[#This Row],[Keyword]],'keyword-forecasts'!K:K,0),1)</f>
        <v>Stroje Kąpielowe</v>
      </c>
    </row>
    <row r="845" spans="1:67" x14ac:dyDescent="0.25">
      <c r="A845" t="s">
        <v>959</v>
      </c>
      <c r="B845" t="s">
        <v>15</v>
      </c>
      <c r="D845" s="8">
        <v>140</v>
      </c>
      <c r="E845" t="s">
        <v>17</v>
      </c>
      <c r="F845">
        <v>100</v>
      </c>
      <c r="G845">
        <v>0.2</v>
      </c>
      <c r="H845">
        <v>1.02</v>
      </c>
      <c r="M845">
        <v>70</v>
      </c>
      <c r="N845">
        <v>90</v>
      </c>
      <c r="O845">
        <v>170</v>
      </c>
      <c r="P845">
        <v>260</v>
      </c>
      <c r="Q845">
        <v>140</v>
      </c>
      <c r="R845">
        <v>50</v>
      </c>
      <c r="S845">
        <v>40</v>
      </c>
      <c r="T845">
        <v>70</v>
      </c>
      <c r="U845">
        <v>90</v>
      </c>
      <c r="V845">
        <v>110</v>
      </c>
      <c r="W845">
        <v>170</v>
      </c>
      <c r="X845">
        <v>210</v>
      </c>
      <c r="Y845">
        <v>210</v>
      </c>
      <c r="Z845">
        <v>260</v>
      </c>
      <c r="AA845">
        <v>260</v>
      </c>
      <c r="AB845">
        <v>320</v>
      </c>
      <c r="AC845">
        <v>210</v>
      </c>
      <c r="AD845">
        <v>30</v>
      </c>
      <c r="AE845">
        <v>10</v>
      </c>
      <c r="AF845">
        <v>10</v>
      </c>
      <c r="AG845">
        <v>10</v>
      </c>
      <c r="AH845">
        <v>140</v>
      </c>
      <c r="AI845">
        <v>110</v>
      </c>
      <c r="AJ845">
        <v>110</v>
      </c>
      <c r="AK845">
        <v>110</v>
      </c>
      <c r="AL845">
        <v>90</v>
      </c>
      <c r="AM845">
        <v>140</v>
      </c>
      <c r="AN845">
        <v>170</v>
      </c>
      <c r="AO845">
        <v>70</v>
      </c>
      <c r="AP845">
        <v>20</v>
      </c>
      <c r="AQ845">
        <v>20</v>
      </c>
      <c r="AR845">
        <v>30</v>
      </c>
      <c r="AS845">
        <v>50</v>
      </c>
      <c r="AT845">
        <v>90</v>
      </c>
      <c r="AU845">
        <v>90</v>
      </c>
      <c r="AV845">
        <v>70</v>
      </c>
      <c r="AW845">
        <v>110</v>
      </c>
      <c r="AX845">
        <v>170</v>
      </c>
      <c r="AY845">
        <v>260</v>
      </c>
      <c r="AZ845">
        <v>320</v>
      </c>
      <c r="BA845">
        <v>210</v>
      </c>
      <c r="BB845">
        <v>70</v>
      </c>
      <c r="BC845">
        <v>50</v>
      </c>
      <c r="BD845">
        <v>110</v>
      </c>
      <c r="BE845">
        <v>70</v>
      </c>
      <c r="BF845">
        <v>90</v>
      </c>
      <c r="BG845">
        <v>50</v>
      </c>
      <c r="BH845">
        <v>40</v>
      </c>
      <c r="BI845" s="9">
        <f>AVERAGE(keyword_stats[[#This Row],[Searches: Apr 2015]:[Searches: Mar 2016]])</f>
        <v>122.5</v>
      </c>
      <c r="BJ845" s="9">
        <f>AVERAGE(keyword_stats[[#This Row],[Searches: Apr 2016]:[Searches: Mar 2017]])</f>
        <v>140</v>
      </c>
      <c r="BK845" s="9">
        <f>AVERAGE(keyword_stats[[#This Row],[Searches: Apr 2017]:[Searches: Mar 2018]])</f>
        <v>79.166666666666671</v>
      </c>
      <c r="BL845" s="9">
        <f>AVERAGE(keyword_stats[[#This Row],[Searches: Apr 2018]:[Searches: Mar 2019]])</f>
        <v>129.16666666666666</v>
      </c>
      <c r="BM845" s="9">
        <f>SUM(keyword_stats[[#This Row],[Searches: Apr 2018]:[Searches: Mar 2019]])</f>
        <v>1550</v>
      </c>
      <c r="BN845" s="9">
        <f>keyword_stats[[#This Row],[R1]]-keyword_stats[[#This Row],[R4]]</f>
        <v>6.6666666666666572</v>
      </c>
      <c r="BO845" s="9" t="str">
        <f>INDEX('keyword-forecasts'!G:K,MATCH(keyword_stats[[#This Row],[Keyword]],'keyword-forecasts'!K:K,0),1)</f>
        <v>Stroje Kąpielowe</v>
      </c>
    </row>
    <row r="846" spans="1:67" x14ac:dyDescent="0.25">
      <c r="A846" t="s">
        <v>960</v>
      </c>
      <c r="B846" t="s">
        <v>15</v>
      </c>
      <c r="D846" s="8">
        <v>1900</v>
      </c>
      <c r="E846" t="s">
        <v>17</v>
      </c>
      <c r="F846">
        <v>100</v>
      </c>
      <c r="G846">
        <v>0.32</v>
      </c>
      <c r="H846">
        <v>2.4500000000000002</v>
      </c>
      <c r="M846">
        <v>1600</v>
      </c>
      <c r="N846">
        <v>2400</v>
      </c>
      <c r="O846">
        <v>3600</v>
      </c>
      <c r="P846">
        <v>3600</v>
      </c>
      <c r="Q846">
        <v>1900</v>
      </c>
      <c r="R846">
        <v>390</v>
      </c>
      <c r="S846">
        <v>320</v>
      </c>
      <c r="T846">
        <v>320</v>
      </c>
      <c r="U846">
        <v>390</v>
      </c>
      <c r="V846">
        <v>1300</v>
      </c>
      <c r="W846">
        <v>1900</v>
      </c>
      <c r="X846">
        <v>1600</v>
      </c>
      <c r="Y846">
        <v>1900</v>
      </c>
      <c r="Z846">
        <v>2900</v>
      </c>
      <c r="AA846">
        <v>5400</v>
      </c>
      <c r="AB846">
        <v>5400</v>
      </c>
      <c r="AC846">
        <v>1900</v>
      </c>
      <c r="AD846">
        <v>720</v>
      </c>
      <c r="AE846">
        <v>390</v>
      </c>
      <c r="AF846">
        <v>590</v>
      </c>
      <c r="AG846">
        <v>880</v>
      </c>
      <c r="AH846">
        <v>1300</v>
      </c>
      <c r="AI846">
        <v>1600</v>
      </c>
      <c r="AJ846">
        <v>1600</v>
      </c>
      <c r="AK846">
        <v>1600</v>
      </c>
      <c r="AL846">
        <v>4400</v>
      </c>
      <c r="AM846">
        <v>5400</v>
      </c>
      <c r="AN846">
        <v>3600</v>
      </c>
      <c r="AO846">
        <v>1300</v>
      </c>
      <c r="AP846">
        <v>320</v>
      </c>
      <c r="AQ846">
        <v>320</v>
      </c>
      <c r="AR846">
        <v>590</v>
      </c>
      <c r="AS846">
        <v>480</v>
      </c>
      <c r="AT846">
        <v>1000</v>
      </c>
      <c r="AU846">
        <v>720</v>
      </c>
      <c r="AV846">
        <v>1000</v>
      </c>
      <c r="AW846">
        <v>2400</v>
      </c>
      <c r="AX846">
        <v>2900</v>
      </c>
      <c r="AY846">
        <v>2900</v>
      </c>
      <c r="AZ846">
        <v>4400</v>
      </c>
      <c r="BA846">
        <v>2900</v>
      </c>
      <c r="BB846">
        <v>720</v>
      </c>
      <c r="BC846">
        <v>590</v>
      </c>
      <c r="BD846">
        <v>590</v>
      </c>
      <c r="BE846">
        <v>590</v>
      </c>
      <c r="BF846">
        <v>1900</v>
      </c>
      <c r="BG846">
        <v>1900</v>
      </c>
      <c r="BH846">
        <v>1900</v>
      </c>
      <c r="BI846" s="9">
        <f>AVERAGE(keyword_stats[[#This Row],[Searches: Apr 2015]:[Searches: Mar 2016]])</f>
        <v>1610</v>
      </c>
      <c r="BJ846" s="9">
        <f>AVERAGE(keyword_stats[[#This Row],[Searches: Apr 2016]:[Searches: Mar 2017]])</f>
        <v>2048.3333333333335</v>
      </c>
      <c r="BK846" s="9">
        <f>AVERAGE(keyword_stats[[#This Row],[Searches: Apr 2017]:[Searches: Mar 2018]])</f>
        <v>1727.5</v>
      </c>
      <c r="BL846" s="9">
        <f>AVERAGE(keyword_stats[[#This Row],[Searches: Apr 2018]:[Searches: Mar 2019]])</f>
        <v>1974.1666666666667</v>
      </c>
      <c r="BM846" s="9">
        <f>SUM(keyword_stats[[#This Row],[Searches: Apr 2018]:[Searches: Mar 2019]])</f>
        <v>23690</v>
      </c>
      <c r="BN846" s="9">
        <f>keyword_stats[[#This Row],[R1]]-keyword_stats[[#This Row],[R4]]</f>
        <v>364.16666666666674</v>
      </c>
      <c r="BO846" s="9" t="str">
        <f>INDEX('keyword-forecasts'!G:K,MATCH(keyword_stats[[#This Row],[Keyword]],'keyword-forecasts'!K:K,0),1)</f>
        <v>Calzedonia</v>
      </c>
    </row>
    <row r="847" spans="1:67" x14ac:dyDescent="0.25">
      <c r="A847" t="s">
        <v>961</v>
      </c>
      <c r="B847" t="s">
        <v>15</v>
      </c>
      <c r="D847" s="8">
        <v>10</v>
      </c>
      <c r="E847" t="s">
        <v>17</v>
      </c>
      <c r="F847">
        <v>100</v>
      </c>
      <c r="G847">
        <v>0.36</v>
      </c>
      <c r="H847">
        <v>2.14</v>
      </c>
      <c r="M847">
        <v>90</v>
      </c>
      <c r="N847">
        <v>210</v>
      </c>
      <c r="O847">
        <v>320</v>
      </c>
      <c r="P847">
        <v>320</v>
      </c>
      <c r="Q847">
        <v>110</v>
      </c>
      <c r="R847">
        <v>20</v>
      </c>
      <c r="S847">
        <v>10</v>
      </c>
      <c r="T847">
        <v>20</v>
      </c>
      <c r="U847">
        <v>20</v>
      </c>
      <c r="V847">
        <v>90</v>
      </c>
      <c r="W847">
        <v>70</v>
      </c>
      <c r="X847">
        <v>70</v>
      </c>
      <c r="Y847">
        <v>90</v>
      </c>
      <c r="Z847">
        <v>140</v>
      </c>
      <c r="AA847">
        <v>170</v>
      </c>
      <c r="AB847">
        <v>170</v>
      </c>
      <c r="AC847">
        <v>90</v>
      </c>
      <c r="AD847">
        <v>40</v>
      </c>
      <c r="AE847">
        <v>10</v>
      </c>
      <c r="AF847">
        <v>30</v>
      </c>
      <c r="AG847">
        <v>20</v>
      </c>
      <c r="AH847">
        <v>50</v>
      </c>
      <c r="AI847">
        <v>30</v>
      </c>
      <c r="AJ847">
        <v>20</v>
      </c>
      <c r="AK847">
        <v>20</v>
      </c>
      <c r="AL847">
        <v>50</v>
      </c>
      <c r="AM847">
        <v>50</v>
      </c>
      <c r="AN847">
        <v>30</v>
      </c>
      <c r="AO847">
        <v>10</v>
      </c>
      <c r="AP847">
        <v>10</v>
      </c>
      <c r="AQ847">
        <v>10</v>
      </c>
      <c r="AR847">
        <v>10</v>
      </c>
      <c r="AS847">
        <v>10</v>
      </c>
      <c r="AT847">
        <v>10</v>
      </c>
      <c r="AU847">
        <v>10</v>
      </c>
      <c r="AV847">
        <v>10</v>
      </c>
      <c r="AW847">
        <v>20</v>
      </c>
      <c r="AX847">
        <v>10</v>
      </c>
      <c r="AY847">
        <v>10</v>
      </c>
      <c r="AZ847">
        <v>10</v>
      </c>
      <c r="BA847">
        <v>0</v>
      </c>
      <c r="BB847">
        <v>10</v>
      </c>
      <c r="BC847">
        <v>0</v>
      </c>
      <c r="BD847">
        <v>0</v>
      </c>
      <c r="BE847">
        <v>0</v>
      </c>
      <c r="BF847">
        <v>10</v>
      </c>
      <c r="BG847">
        <v>10</v>
      </c>
      <c r="BH847">
        <v>10</v>
      </c>
      <c r="BI847" s="9">
        <f>AVERAGE(keyword_stats[[#This Row],[Searches: Apr 2015]:[Searches: Mar 2016]])</f>
        <v>112.5</v>
      </c>
      <c r="BJ847" s="9">
        <f>AVERAGE(keyword_stats[[#This Row],[Searches: Apr 2016]:[Searches: Mar 2017]])</f>
        <v>71.666666666666671</v>
      </c>
      <c r="BK847" s="9">
        <f>AVERAGE(keyword_stats[[#This Row],[Searches: Apr 2017]:[Searches: Mar 2018]])</f>
        <v>19.166666666666668</v>
      </c>
      <c r="BL847" s="9">
        <f>AVERAGE(keyword_stats[[#This Row],[Searches: Apr 2018]:[Searches: Mar 2019]])</f>
        <v>7.5</v>
      </c>
      <c r="BM847" s="9">
        <f>SUM(keyword_stats[[#This Row],[Searches: Apr 2018]:[Searches: Mar 2019]])</f>
        <v>90</v>
      </c>
      <c r="BN847" s="9">
        <f>keyword_stats[[#This Row],[R1]]-keyword_stats[[#This Row],[R4]]</f>
        <v>-105</v>
      </c>
      <c r="BO847" s="9" t="str">
        <f>INDEX('keyword-forecasts'!G:K,MATCH(keyword_stats[[#This Row],[Keyword]],'keyword-forecasts'!K:K,0),1)</f>
        <v>Calzedonia Stroje</v>
      </c>
    </row>
    <row r="848" spans="1:67" x14ac:dyDescent="0.25">
      <c r="A848" t="s">
        <v>962</v>
      </c>
      <c r="B848" t="s">
        <v>15</v>
      </c>
      <c r="D848" s="8">
        <v>20</v>
      </c>
      <c r="E848" t="s">
        <v>17</v>
      </c>
      <c r="F848">
        <v>100</v>
      </c>
      <c r="G848">
        <v>0.3</v>
      </c>
      <c r="H848">
        <v>0.88</v>
      </c>
      <c r="M848">
        <v>10</v>
      </c>
      <c r="N848">
        <v>10</v>
      </c>
      <c r="O848">
        <v>20</v>
      </c>
      <c r="P848">
        <v>10</v>
      </c>
      <c r="Q848">
        <v>10</v>
      </c>
      <c r="R848">
        <v>10</v>
      </c>
      <c r="S848">
        <v>10</v>
      </c>
      <c r="T848">
        <v>10</v>
      </c>
      <c r="U848">
        <v>10</v>
      </c>
      <c r="V848">
        <v>20</v>
      </c>
      <c r="W848">
        <v>10</v>
      </c>
      <c r="X848">
        <v>10</v>
      </c>
      <c r="Y848">
        <v>10</v>
      </c>
      <c r="Z848">
        <v>20</v>
      </c>
      <c r="AA848">
        <v>20</v>
      </c>
      <c r="AB848">
        <v>10</v>
      </c>
      <c r="AC848">
        <v>10</v>
      </c>
      <c r="AD848">
        <v>10</v>
      </c>
      <c r="AE848">
        <v>10</v>
      </c>
      <c r="AF848">
        <v>10</v>
      </c>
      <c r="AG848">
        <v>10</v>
      </c>
      <c r="AH848">
        <v>10</v>
      </c>
      <c r="AI848">
        <v>10</v>
      </c>
      <c r="AJ848">
        <v>10</v>
      </c>
      <c r="AK848">
        <v>10</v>
      </c>
      <c r="AL848">
        <v>10</v>
      </c>
      <c r="AM848">
        <v>20</v>
      </c>
      <c r="AN848">
        <v>30</v>
      </c>
      <c r="AO848">
        <v>10</v>
      </c>
      <c r="AP848">
        <v>10</v>
      </c>
      <c r="AQ848">
        <v>0</v>
      </c>
      <c r="AR848">
        <v>10</v>
      </c>
      <c r="AS848">
        <v>0</v>
      </c>
      <c r="AT848">
        <v>30</v>
      </c>
      <c r="AU848">
        <v>10</v>
      </c>
      <c r="AV848">
        <v>10</v>
      </c>
      <c r="AW848">
        <v>10</v>
      </c>
      <c r="AX848">
        <v>30</v>
      </c>
      <c r="AY848">
        <v>50</v>
      </c>
      <c r="AZ848">
        <v>40</v>
      </c>
      <c r="BA848">
        <v>20</v>
      </c>
      <c r="BB848">
        <v>10</v>
      </c>
      <c r="BC848">
        <v>10</v>
      </c>
      <c r="BD848">
        <v>10</v>
      </c>
      <c r="BE848">
        <v>10</v>
      </c>
      <c r="BF848">
        <v>10</v>
      </c>
      <c r="BG848">
        <v>20</v>
      </c>
      <c r="BH848">
        <v>10</v>
      </c>
      <c r="BI848" s="9">
        <f>AVERAGE(keyword_stats[[#This Row],[Searches: Apr 2015]:[Searches: Mar 2016]])</f>
        <v>11.666666666666666</v>
      </c>
      <c r="BJ848" s="9">
        <f>AVERAGE(keyword_stats[[#This Row],[Searches: Apr 2016]:[Searches: Mar 2017]])</f>
        <v>11.666666666666666</v>
      </c>
      <c r="BK848" s="9">
        <f>AVERAGE(keyword_stats[[#This Row],[Searches: Apr 2017]:[Searches: Mar 2018]])</f>
        <v>12.5</v>
      </c>
      <c r="BL848" s="9">
        <f>AVERAGE(keyword_stats[[#This Row],[Searches: Apr 2018]:[Searches: Mar 2019]])</f>
        <v>19.166666666666668</v>
      </c>
      <c r="BM848" s="9">
        <f>SUM(keyword_stats[[#This Row],[Searches: Apr 2018]:[Searches: Mar 2019]])</f>
        <v>230</v>
      </c>
      <c r="BN848" s="9">
        <f>keyword_stats[[#This Row],[R1]]-keyword_stats[[#This Row],[R4]]</f>
        <v>7.5000000000000018</v>
      </c>
      <c r="BO848" s="9" t="str">
        <f>INDEX('keyword-forecasts'!G:K,MATCH(keyword_stats[[#This Row],[Keyword]],'keyword-forecasts'!K:K,0),1)</f>
        <v>Stroje Kąpielowe</v>
      </c>
    </row>
    <row r="849" spans="1:67" x14ac:dyDescent="0.25">
      <c r="A849" t="s">
        <v>963</v>
      </c>
      <c r="B849" t="s">
        <v>15</v>
      </c>
      <c r="D849" s="8">
        <v>10</v>
      </c>
      <c r="E849" t="s">
        <v>17</v>
      </c>
      <c r="F849">
        <v>100</v>
      </c>
      <c r="G849">
        <v>0.31</v>
      </c>
      <c r="H849">
        <v>1</v>
      </c>
      <c r="M849">
        <v>20</v>
      </c>
      <c r="N849">
        <v>30</v>
      </c>
      <c r="O849">
        <v>40</v>
      </c>
      <c r="P849">
        <v>70</v>
      </c>
      <c r="Q849">
        <v>50</v>
      </c>
      <c r="R849">
        <v>10</v>
      </c>
      <c r="S849">
        <v>10</v>
      </c>
      <c r="T849">
        <v>10</v>
      </c>
      <c r="U849">
        <v>10</v>
      </c>
      <c r="V849">
        <v>10</v>
      </c>
      <c r="W849">
        <v>20</v>
      </c>
      <c r="X849">
        <v>10</v>
      </c>
      <c r="Y849">
        <v>30</v>
      </c>
      <c r="Z849">
        <v>30</v>
      </c>
      <c r="AA849">
        <v>40</v>
      </c>
      <c r="AB849">
        <v>20</v>
      </c>
      <c r="AC849">
        <v>20</v>
      </c>
      <c r="AD849">
        <v>30</v>
      </c>
      <c r="AE849">
        <v>30</v>
      </c>
      <c r="AF849">
        <v>30</v>
      </c>
      <c r="AG849">
        <v>50</v>
      </c>
      <c r="AH849">
        <v>50</v>
      </c>
      <c r="AI849">
        <v>40</v>
      </c>
      <c r="AJ849">
        <v>50</v>
      </c>
      <c r="AK849">
        <v>50</v>
      </c>
      <c r="AL849">
        <v>70</v>
      </c>
      <c r="AM849">
        <v>70</v>
      </c>
      <c r="AN849">
        <v>70</v>
      </c>
      <c r="AO849">
        <v>30</v>
      </c>
      <c r="AP849">
        <v>10</v>
      </c>
      <c r="AQ849">
        <v>10</v>
      </c>
      <c r="AR849">
        <v>10</v>
      </c>
      <c r="AS849">
        <v>10</v>
      </c>
      <c r="AT849">
        <v>10</v>
      </c>
      <c r="AU849">
        <v>10</v>
      </c>
      <c r="AV849">
        <v>10</v>
      </c>
      <c r="AW849">
        <v>10</v>
      </c>
      <c r="AX849">
        <v>20</v>
      </c>
      <c r="AY849">
        <v>20</v>
      </c>
      <c r="AZ849">
        <v>40</v>
      </c>
      <c r="BA849">
        <v>30</v>
      </c>
      <c r="BB849">
        <v>10</v>
      </c>
      <c r="BC849">
        <v>10</v>
      </c>
      <c r="BD849">
        <v>10</v>
      </c>
      <c r="BE849">
        <v>10</v>
      </c>
      <c r="BF849">
        <v>20</v>
      </c>
      <c r="BG849">
        <v>10</v>
      </c>
      <c r="BH849">
        <v>10</v>
      </c>
      <c r="BI849" s="9">
        <f>AVERAGE(keyword_stats[[#This Row],[Searches: Apr 2015]:[Searches: Mar 2016]])</f>
        <v>24.166666666666668</v>
      </c>
      <c r="BJ849" s="9">
        <f>AVERAGE(keyword_stats[[#This Row],[Searches: Apr 2016]:[Searches: Mar 2017]])</f>
        <v>35</v>
      </c>
      <c r="BK849" s="9">
        <f>AVERAGE(keyword_stats[[#This Row],[Searches: Apr 2017]:[Searches: Mar 2018]])</f>
        <v>30</v>
      </c>
      <c r="BL849" s="9">
        <f>AVERAGE(keyword_stats[[#This Row],[Searches: Apr 2018]:[Searches: Mar 2019]])</f>
        <v>16.666666666666668</v>
      </c>
      <c r="BM849" s="9">
        <f>SUM(keyword_stats[[#This Row],[Searches: Apr 2018]:[Searches: Mar 2019]])</f>
        <v>200</v>
      </c>
      <c r="BN849" s="9">
        <f>keyword_stats[[#This Row],[R1]]-keyword_stats[[#This Row],[R4]]</f>
        <v>-7.5</v>
      </c>
      <c r="BO849" s="9" t="str">
        <f>INDEX('keyword-forecasts'!G:K,MATCH(keyword_stats[[#This Row],[Keyword]],'keyword-forecasts'!K:K,0),1)</f>
        <v>Stroje Kąpielowe</v>
      </c>
    </row>
    <row r="850" spans="1:67" x14ac:dyDescent="0.25">
      <c r="A850" t="s">
        <v>964</v>
      </c>
      <c r="B850" t="s">
        <v>15</v>
      </c>
      <c r="D850" s="8">
        <v>30</v>
      </c>
      <c r="E850" t="s">
        <v>17</v>
      </c>
      <c r="F850">
        <v>100</v>
      </c>
      <c r="G850">
        <v>0.22</v>
      </c>
      <c r="H850">
        <v>0.53</v>
      </c>
      <c r="M850">
        <v>30</v>
      </c>
      <c r="N850">
        <v>30</v>
      </c>
      <c r="O850">
        <v>70</v>
      </c>
      <c r="P850">
        <v>90</v>
      </c>
      <c r="Q850">
        <v>30</v>
      </c>
      <c r="R850">
        <v>10</v>
      </c>
      <c r="S850">
        <v>10</v>
      </c>
      <c r="T850">
        <v>10</v>
      </c>
      <c r="U850">
        <v>10</v>
      </c>
      <c r="V850">
        <v>20</v>
      </c>
      <c r="W850">
        <v>30</v>
      </c>
      <c r="X850">
        <v>20</v>
      </c>
      <c r="Y850">
        <v>20</v>
      </c>
      <c r="Z850">
        <v>40</v>
      </c>
      <c r="AA850">
        <v>70</v>
      </c>
      <c r="AB850">
        <v>70</v>
      </c>
      <c r="AC850">
        <v>30</v>
      </c>
      <c r="AD850">
        <v>10</v>
      </c>
      <c r="AE850">
        <v>10</v>
      </c>
      <c r="AF850">
        <v>10</v>
      </c>
      <c r="AG850">
        <v>10</v>
      </c>
      <c r="AH850">
        <v>10</v>
      </c>
      <c r="AI850">
        <v>10</v>
      </c>
      <c r="AJ850">
        <v>30</v>
      </c>
      <c r="AK850">
        <v>30</v>
      </c>
      <c r="AL850">
        <v>40</v>
      </c>
      <c r="AM850">
        <v>70</v>
      </c>
      <c r="AN850">
        <v>70</v>
      </c>
      <c r="AO850">
        <v>40</v>
      </c>
      <c r="AP850">
        <v>10</v>
      </c>
      <c r="AQ850">
        <v>10</v>
      </c>
      <c r="AR850">
        <v>20</v>
      </c>
      <c r="AS850">
        <v>10</v>
      </c>
      <c r="AT850">
        <v>30</v>
      </c>
      <c r="AU850">
        <v>20</v>
      </c>
      <c r="AV850">
        <v>20</v>
      </c>
      <c r="AW850">
        <v>20</v>
      </c>
      <c r="AX850">
        <v>40</v>
      </c>
      <c r="AY850">
        <v>50</v>
      </c>
      <c r="AZ850">
        <v>50</v>
      </c>
      <c r="BA850">
        <v>50</v>
      </c>
      <c r="BB850">
        <v>20</v>
      </c>
      <c r="BC850">
        <v>10</v>
      </c>
      <c r="BD850">
        <v>10</v>
      </c>
      <c r="BE850">
        <v>10</v>
      </c>
      <c r="BF850">
        <v>20</v>
      </c>
      <c r="BG850">
        <v>20</v>
      </c>
      <c r="BH850">
        <v>20</v>
      </c>
      <c r="BI850" s="9">
        <f>AVERAGE(keyword_stats[[#This Row],[Searches: Apr 2015]:[Searches: Mar 2016]])</f>
        <v>30</v>
      </c>
      <c r="BJ850" s="9">
        <f>AVERAGE(keyword_stats[[#This Row],[Searches: Apr 2016]:[Searches: Mar 2017]])</f>
        <v>26.666666666666668</v>
      </c>
      <c r="BK850" s="9">
        <f>AVERAGE(keyword_stats[[#This Row],[Searches: Apr 2017]:[Searches: Mar 2018]])</f>
        <v>30.833333333333332</v>
      </c>
      <c r="BL850" s="9">
        <f>AVERAGE(keyword_stats[[#This Row],[Searches: Apr 2018]:[Searches: Mar 2019]])</f>
        <v>26.666666666666668</v>
      </c>
      <c r="BM850" s="9">
        <f>SUM(keyword_stats[[#This Row],[Searches: Apr 2018]:[Searches: Mar 2019]])</f>
        <v>320</v>
      </c>
      <c r="BN850" s="9">
        <f>keyword_stats[[#This Row],[R1]]-keyword_stats[[#This Row],[R4]]</f>
        <v>-3.3333333333333321</v>
      </c>
      <c r="BO850" s="9" t="str">
        <f>INDEX('keyword-forecasts'!G:K,MATCH(keyword_stats[[#This Row],[Keyword]],'keyword-forecasts'!K:K,0),1)</f>
        <v>Stroje Kąpielowe</v>
      </c>
    </row>
    <row r="851" spans="1:67" x14ac:dyDescent="0.25">
      <c r="A851" t="s">
        <v>965</v>
      </c>
      <c r="B851" t="s">
        <v>15</v>
      </c>
      <c r="D851" s="8">
        <v>320</v>
      </c>
      <c r="E851" t="s">
        <v>17</v>
      </c>
      <c r="F851">
        <v>100</v>
      </c>
      <c r="G851">
        <v>0.26</v>
      </c>
      <c r="H851">
        <v>1.46</v>
      </c>
      <c r="M851">
        <v>210</v>
      </c>
      <c r="N851">
        <v>260</v>
      </c>
      <c r="O851">
        <v>480</v>
      </c>
      <c r="P851">
        <v>320</v>
      </c>
      <c r="Q851">
        <v>90</v>
      </c>
      <c r="R851">
        <v>30</v>
      </c>
      <c r="S851">
        <v>30</v>
      </c>
      <c r="T851">
        <v>50</v>
      </c>
      <c r="U851">
        <v>50</v>
      </c>
      <c r="V851">
        <v>140</v>
      </c>
      <c r="W851">
        <v>140</v>
      </c>
      <c r="X851">
        <v>170</v>
      </c>
      <c r="Y851">
        <v>260</v>
      </c>
      <c r="Z851">
        <v>480</v>
      </c>
      <c r="AA851">
        <v>720</v>
      </c>
      <c r="AB851">
        <v>390</v>
      </c>
      <c r="AC851">
        <v>140</v>
      </c>
      <c r="AD851">
        <v>40</v>
      </c>
      <c r="AE851">
        <v>70</v>
      </c>
      <c r="AF851">
        <v>50</v>
      </c>
      <c r="AG851">
        <v>50</v>
      </c>
      <c r="AH851">
        <v>140</v>
      </c>
      <c r="AI851">
        <v>170</v>
      </c>
      <c r="AJ851">
        <v>210</v>
      </c>
      <c r="AK851">
        <v>320</v>
      </c>
      <c r="AL851">
        <v>390</v>
      </c>
      <c r="AM851">
        <v>720</v>
      </c>
      <c r="AN851">
        <v>390</v>
      </c>
      <c r="AO851">
        <v>140</v>
      </c>
      <c r="AP851">
        <v>40</v>
      </c>
      <c r="AQ851">
        <v>40</v>
      </c>
      <c r="AR851">
        <v>90</v>
      </c>
      <c r="AS851">
        <v>50</v>
      </c>
      <c r="AT851">
        <v>140</v>
      </c>
      <c r="AU851">
        <v>170</v>
      </c>
      <c r="AV851">
        <v>210</v>
      </c>
      <c r="AW851">
        <v>390</v>
      </c>
      <c r="AX851">
        <v>720</v>
      </c>
      <c r="AY851">
        <v>720</v>
      </c>
      <c r="AZ851">
        <v>590</v>
      </c>
      <c r="BA851">
        <v>210</v>
      </c>
      <c r="BB851">
        <v>70</v>
      </c>
      <c r="BC851">
        <v>70</v>
      </c>
      <c r="BD851">
        <v>50</v>
      </c>
      <c r="BE851">
        <v>70</v>
      </c>
      <c r="BF851">
        <v>210</v>
      </c>
      <c r="BG851">
        <v>210</v>
      </c>
      <c r="BH851">
        <v>260</v>
      </c>
      <c r="BI851" s="9">
        <f>AVERAGE(keyword_stats[[#This Row],[Searches: Apr 2015]:[Searches: Mar 2016]])</f>
        <v>164.16666666666666</v>
      </c>
      <c r="BJ851" s="9">
        <f>AVERAGE(keyword_stats[[#This Row],[Searches: Apr 2016]:[Searches: Mar 2017]])</f>
        <v>226.66666666666666</v>
      </c>
      <c r="BK851" s="9">
        <f>AVERAGE(keyword_stats[[#This Row],[Searches: Apr 2017]:[Searches: Mar 2018]])</f>
        <v>225</v>
      </c>
      <c r="BL851" s="9">
        <f>AVERAGE(keyword_stats[[#This Row],[Searches: Apr 2018]:[Searches: Mar 2019]])</f>
        <v>297.5</v>
      </c>
      <c r="BM851" s="9">
        <f>SUM(keyword_stats[[#This Row],[Searches: Apr 2018]:[Searches: Mar 2019]])</f>
        <v>3570</v>
      </c>
      <c r="BN851" s="9">
        <f>keyword_stats[[#This Row],[R1]]-keyword_stats[[#This Row],[R4]]</f>
        <v>133.33333333333334</v>
      </c>
      <c r="BO851" s="9" t="str">
        <f>INDEX('keyword-forecasts'!G:K,MATCH(keyword_stats[[#This Row],[Keyword]],'keyword-forecasts'!K:K,0),1)</f>
        <v>Stroje Kąpielowe</v>
      </c>
    </row>
    <row r="852" spans="1:67" x14ac:dyDescent="0.25">
      <c r="A852" t="s">
        <v>966</v>
      </c>
      <c r="B852" t="s">
        <v>15</v>
      </c>
      <c r="D852" s="8">
        <v>260</v>
      </c>
      <c r="E852" t="s">
        <v>17</v>
      </c>
      <c r="F852">
        <v>100</v>
      </c>
      <c r="G852">
        <v>0.35</v>
      </c>
      <c r="H852">
        <v>1.17</v>
      </c>
      <c r="M852">
        <v>90</v>
      </c>
      <c r="N852">
        <v>140</v>
      </c>
      <c r="O852">
        <v>260</v>
      </c>
      <c r="P852">
        <v>320</v>
      </c>
      <c r="Q852">
        <v>140</v>
      </c>
      <c r="R852">
        <v>40</v>
      </c>
      <c r="S852">
        <v>30</v>
      </c>
      <c r="T852">
        <v>40</v>
      </c>
      <c r="U852">
        <v>70</v>
      </c>
      <c r="V852">
        <v>90</v>
      </c>
      <c r="W852">
        <v>110</v>
      </c>
      <c r="X852">
        <v>140</v>
      </c>
      <c r="Y852">
        <v>140</v>
      </c>
      <c r="Z852">
        <v>260</v>
      </c>
      <c r="AA852">
        <v>390</v>
      </c>
      <c r="AB852">
        <v>320</v>
      </c>
      <c r="AC852">
        <v>110</v>
      </c>
      <c r="AD852">
        <v>40</v>
      </c>
      <c r="AE852">
        <v>50</v>
      </c>
      <c r="AF852">
        <v>40</v>
      </c>
      <c r="AG852">
        <v>90</v>
      </c>
      <c r="AH852">
        <v>260</v>
      </c>
      <c r="AI852">
        <v>320</v>
      </c>
      <c r="AJ852">
        <v>260</v>
      </c>
      <c r="AK852">
        <v>320</v>
      </c>
      <c r="AL852">
        <v>320</v>
      </c>
      <c r="AM852">
        <v>390</v>
      </c>
      <c r="AN852">
        <v>590</v>
      </c>
      <c r="AO852">
        <v>320</v>
      </c>
      <c r="AP852">
        <v>110</v>
      </c>
      <c r="AQ852">
        <v>50</v>
      </c>
      <c r="AR852">
        <v>70</v>
      </c>
      <c r="AS852">
        <v>70</v>
      </c>
      <c r="AT852">
        <v>170</v>
      </c>
      <c r="AU852">
        <v>140</v>
      </c>
      <c r="AV852">
        <v>170</v>
      </c>
      <c r="AW852">
        <v>210</v>
      </c>
      <c r="AX852">
        <v>390</v>
      </c>
      <c r="AY852">
        <v>720</v>
      </c>
      <c r="AZ852">
        <v>590</v>
      </c>
      <c r="BA852">
        <v>390</v>
      </c>
      <c r="BB852">
        <v>70</v>
      </c>
      <c r="BC852">
        <v>70</v>
      </c>
      <c r="BD852">
        <v>110</v>
      </c>
      <c r="BE852">
        <v>140</v>
      </c>
      <c r="BF852">
        <v>210</v>
      </c>
      <c r="BG852">
        <v>260</v>
      </c>
      <c r="BH852">
        <v>210</v>
      </c>
      <c r="BI852" s="9">
        <f>AVERAGE(keyword_stats[[#This Row],[Searches: Apr 2015]:[Searches: Mar 2016]])</f>
        <v>122.5</v>
      </c>
      <c r="BJ852" s="9">
        <f>AVERAGE(keyword_stats[[#This Row],[Searches: Apr 2016]:[Searches: Mar 2017]])</f>
        <v>190</v>
      </c>
      <c r="BK852" s="9">
        <f>AVERAGE(keyword_stats[[#This Row],[Searches: Apr 2017]:[Searches: Mar 2018]])</f>
        <v>226.66666666666666</v>
      </c>
      <c r="BL852" s="9">
        <f>AVERAGE(keyword_stats[[#This Row],[Searches: Apr 2018]:[Searches: Mar 2019]])</f>
        <v>280.83333333333331</v>
      </c>
      <c r="BM852" s="9">
        <f>SUM(keyword_stats[[#This Row],[Searches: Apr 2018]:[Searches: Mar 2019]])</f>
        <v>3370</v>
      </c>
      <c r="BN852" s="9">
        <f>keyword_stats[[#This Row],[R1]]-keyword_stats[[#This Row],[R4]]</f>
        <v>158.33333333333331</v>
      </c>
      <c r="BO852" s="9" t="str">
        <f>INDEX('keyword-forecasts'!G:K,MATCH(keyword_stats[[#This Row],[Keyword]],'keyword-forecasts'!K:K,0),1)</f>
        <v>Czarne Stroje</v>
      </c>
    </row>
    <row r="853" spans="1:67" x14ac:dyDescent="0.25">
      <c r="A853" t="s">
        <v>967</v>
      </c>
      <c r="B853" t="s">
        <v>15</v>
      </c>
      <c r="D853" s="8">
        <v>20</v>
      </c>
      <c r="E853" t="s">
        <v>17</v>
      </c>
      <c r="F853">
        <v>100</v>
      </c>
      <c r="M853">
        <v>30</v>
      </c>
      <c r="N853">
        <v>20</v>
      </c>
      <c r="O853">
        <v>50</v>
      </c>
      <c r="P853">
        <v>40</v>
      </c>
      <c r="Q853">
        <v>20</v>
      </c>
      <c r="R853">
        <v>10</v>
      </c>
      <c r="S853">
        <v>10</v>
      </c>
      <c r="T853">
        <v>10</v>
      </c>
      <c r="U853">
        <v>20</v>
      </c>
      <c r="V853">
        <v>20</v>
      </c>
      <c r="W853">
        <v>10</v>
      </c>
      <c r="X853">
        <v>20</v>
      </c>
      <c r="Y853">
        <v>40</v>
      </c>
      <c r="Z853">
        <v>50</v>
      </c>
      <c r="AA853">
        <v>50</v>
      </c>
      <c r="AB853">
        <v>40</v>
      </c>
      <c r="AC853">
        <v>10</v>
      </c>
      <c r="AD853">
        <v>10</v>
      </c>
      <c r="AE853">
        <v>10</v>
      </c>
      <c r="AF853">
        <v>10</v>
      </c>
      <c r="AG853">
        <v>10</v>
      </c>
      <c r="AH853">
        <v>20</v>
      </c>
      <c r="AI853">
        <v>10</v>
      </c>
      <c r="AJ853">
        <v>20</v>
      </c>
      <c r="AK853">
        <v>20</v>
      </c>
      <c r="AL853">
        <v>40</v>
      </c>
      <c r="AM853">
        <v>50</v>
      </c>
      <c r="AN853">
        <v>40</v>
      </c>
      <c r="AO853">
        <v>20</v>
      </c>
      <c r="AP853">
        <v>10</v>
      </c>
      <c r="AQ853">
        <v>10</v>
      </c>
      <c r="AR853">
        <v>10</v>
      </c>
      <c r="AS853">
        <v>10</v>
      </c>
      <c r="AT853">
        <v>40</v>
      </c>
      <c r="AU853">
        <v>20</v>
      </c>
      <c r="AV853">
        <v>20</v>
      </c>
      <c r="AW853">
        <v>20</v>
      </c>
      <c r="AX853">
        <v>40</v>
      </c>
      <c r="AY853">
        <v>70</v>
      </c>
      <c r="AZ853">
        <v>40</v>
      </c>
      <c r="BA853">
        <v>30</v>
      </c>
      <c r="BB853">
        <v>10</v>
      </c>
      <c r="BC853">
        <v>10</v>
      </c>
      <c r="BD853">
        <v>0</v>
      </c>
      <c r="BE853">
        <v>10</v>
      </c>
      <c r="BF853">
        <v>10</v>
      </c>
      <c r="BG853">
        <v>10</v>
      </c>
      <c r="BH853">
        <v>10</v>
      </c>
      <c r="BI853" s="9">
        <f>AVERAGE(keyword_stats[[#This Row],[Searches: Apr 2015]:[Searches: Mar 2016]])</f>
        <v>21.666666666666668</v>
      </c>
      <c r="BJ853" s="9">
        <f>AVERAGE(keyword_stats[[#This Row],[Searches: Apr 2016]:[Searches: Mar 2017]])</f>
        <v>23.333333333333332</v>
      </c>
      <c r="BK853" s="9">
        <f>AVERAGE(keyword_stats[[#This Row],[Searches: Apr 2017]:[Searches: Mar 2018]])</f>
        <v>24.166666666666668</v>
      </c>
      <c r="BL853" s="9">
        <f>AVERAGE(keyword_stats[[#This Row],[Searches: Apr 2018]:[Searches: Mar 2019]])</f>
        <v>21.666666666666668</v>
      </c>
      <c r="BM853" s="9">
        <f>SUM(keyword_stats[[#This Row],[Searches: Apr 2018]:[Searches: Mar 2019]])</f>
        <v>260</v>
      </c>
      <c r="BN853" s="9">
        <f>keyword_stats[[#This Row],[R1]]-keyword_stats[[#This Row],[R4]]</f>
        <v>0</v>
      </c>
      <c r="BO853" s="9" t="str">
        <f>INDEX('keyword-forecasts'!G:K,MATCH(keyword_stats[[#This Row],[Keyword]],'keyword-forecasts'!K:K,0),1)</f>
        <v>Czarne Stroje</v>
      </c>
    </row>
    <row r="854" spans="1:67" x14ac:dyDescent="0.25">
      <c r="A854" t="s">
        <v>968</v>
      </c>
      <c r="B854" t="s">
        <v>15</v>
      </c>
      <c r="D854" s="8">
        <v>10</v>
      </c>
      <c r="E854" t="s">
        <v>17</v>
      </c>
      <c r="F854">
        <v>100</v>
      </c>
      <c r="G854">
        <v>0.23</v>
      </c>
      <c r="H854">
        <v>0.5</v>
      </c>
      <c r="M854">
        <v>30</v>
      </c>
      <c r="N854">
        <v>30</v>
      </c>
      <c r="O854">
        <v>30</v>
      </c>
      <c r="P854">
        <v>10</v>
      </c>
      <c r="Q854">
        <v>20</v>
      </c>
      <c r="R854">
        <v>10</v>
      </c>
      <c r="S854">
        <v>10</v>
      </c>
      <c r="T854">
        <v>10</v>
      </c>
      <c r="U854">
        <v>10</v>
      </c>
      <c r="V854">
        <v>10</v>
      </c>
      <c r="W854">
        <v>10</v>
      </c>
      <c r="X854">
        <v>10</v>
      </c>
      <c r="Y854">
        <v>20</v>
      </c>
      <c r="Z854">
        <v>10</v>
      </c>
      <c r="AA854">
        <v>30</v>
      </c>
      <c r="AB854">
        <v>30</v>
      </c>
      <c r="AC854">
        <v>10</v>
      </c>
      <c r="AD854">
        <v>10</v>
      </c>
      <c r="AE854">
        <v>10</v>
      </c>
      <c r="AF854">
        <v>10</v>
      </c>
      <c r="AG854">
        <v>0</v>
      </c>
      <c r="AH854">
        <v>10</v>
      </c>
      <c r="AI854">
        <v>10</v>
      </c>
      <c r="AJ854">
        <v>10</v>
      </c>
      <c r="AK854">
        <v>20</v>
      </c>
      <c r="AL854">
        <v>10</v>
      </c>
      <c r="AM854">
        <v>30</v>
      </c>
      <c r="AN854">
        <v>20</v>
      </c>
      <c r="AO854">
        <v>10</v>
      </c>
      <c r="AP854">
        <v>10</v>
      </c>
      <c r="AQ854">
        <v>10</v>
      </c>
      <c r="AR854">
        <v>10</v>
      </c>
      <c r="AS854">
        <v>10</v>
      </c>
      <c r="AT854">
        <v>10</v>
      </c>
      <c r="AU854">
        <v>10</v>
      </c>
      <c r="AV854">
        <v>10</v>
      </c>
      <c r="AW854">
        <v>10</v>
      </c>
      <c r="AX854">
        <v>20</v>
      </c>
      <c r="AY854">
        <v>20</v>
      </c>
      <c r="AZ854">
        <v>20</v>
      </c>
      <c r="BA854">
        <v>10</v>
      </c>
      <c r="BB854">
        <v>10</v>
      </c>
      <c r="BC854">
        <v>10</v>
      </c>
      <c r="BD854">
        <v>10</v>
      </c>
      <c r="BE854">
        <v>10</v>
      </c>
      <c r="BF854">
        <v>10</v>
      </c>
      <c r="BG854">
        <v>10</v>
      </c>
      <c r="BH854">
        <v>10</v>
      </c>
      <c r="BI854" s="9">
        <f>AVERAGE(keyword_stats[[#This Row],[Searches: Apr 2015]:[Searches: Mar 2016]])</f>
        <v>15.833333333333334</v>
      </c>
      <c r="BJ854" s="9">
        <f>AVERAGE(keyword_stats[[#This Row],[Searches: Apr 2016]:[Searches: Mar 2017]])</f>
        <v>13.333333333333334</v>
      </c>
      <c r="BK854" s="9">
        <f>AVERAGE(keyword_stats[[#This Row],[Searches: Apr 2017]:[Searches: Mar 2018]])</f>
        <v>13.333333333333334</v>
      </c>
      <c r="BL854" s="9">
        <f>AVERAGE(keyword_stats[[#This Row],[Searches: Apr 2018]:[Searches: Mar 2019]])</f>
        <v>12.5</v>
      </c>
      <c r="BM854" s="9">
        <f>SUM(keyword_stats[[#This Row],[Searches: Apr 2018]:[Searches: Mar 2019]])</f>
        <v>150</v>
      </c>
      <c r="BN854" s="9">
        <f>keyword_stats[[#This Row],[R1]]-keyword_stats[[#This Row],[R4]]</f>
        <v>-3.3333333333333339</v>
      </c>
      <c r="BO854" s="9" t="str">
        <f>INDEX('keyword-forecasts'!G:K,MATCH(keyword_stats[[#This Row],[Keyword]],'keyword-forecasts'!K:K,0),1)</f>
        <v>Białe Stroje</v>
      </c>
    </row>
    <row r="855" spans="1:67" x14ac:dyDescent="0.25">
      <c r="A855" t="s">
        <v>969</v>
      </c>
      <c r="B855" t="s">
        <v>15</v>
      </c>
      <c r="D855" s="8">
        <v>110</v>
      </c>
      <c r="E855" t="s">
        <v>17</v>
      </c>
      <c r="F855">
        <v>100</v>
      </c>
      <c r="G855">
        <v>0.22</v>
      </c>
      <c r="H855">
        <v>1.17</v>
      </c>
      <c r="M855">
        <v>20</v>
      </c>
      <c r="N855">
        <v>30</v>
      </c>
      <c r="O855">
        <v>50</v>
      </c>
      <c r="P855">
        <v>40</v>
      </c>
      <c r="Q855">
        <v>30</v>
      </c>
      <c r="R855">
        <v>20</v>
      </c>
      <c r="S855">
        <v>10</v>
      </c>
      <c r="T855">
        <v>10</v>
      </c>
      <c r="U855">
        <v>10</v>
      </c>
      <c r="V855">
        <v>10</v>
      </c>
      <c r="W855">
        <v>30</v>
      </c>
      <c r="X855">
        <v>20</v>
      </c>
      <c r="Y855">
        <v>20</v>
      </c>
      <c r="Z855">
        <v>40</v>
      </c>
      <c r="AA855">
        <v>50</v>
      </c>
      <c r="AB855">
        <v>40</v>
      </c>
      <c r="AC855">
        <v>90</v>
      </c>
      <c r="AD855">
        <v>20</v>
      </c>
      <c r="AE855">
        <v>10</v>
      </c>
      <c r="AF855">
        <v>10</v>
      </c>
      <c r="AG855">
        <v>20</v>
      </c>
      <c r="AH855">
        <v>10</v>
      </c>
      <c r="AI855">
        <v>30</v>
      </c>
      <c r="AJ855">
        <v>30</v>
      </c>
      <c r="AK855">
        <v>40</v>
      </c>
      <c r="AL855">
        <v>110</v>
      </c>
      <c r="AM855">
        <v>110</v>
      </c>
      <c r="AN855">
        <v>140</v>
      </c>
      <c r="AO855">
        <v>50</v>
      </c>
      <c r="AP855">
        <v>10</v>
      </c>
      <c r="AQ855">
        <v>20</v>
      </c>
      <c r="AR855">
        <v>30</v>
      </c>
      <c r="AS855">
        <v>20</v>
      </c>
      <c r="AT855">
        <v>50</v>
      </c>
      <c r="AU855">
        <v>50</v>
      </c>
      <c r="AV855">
        <v>50</v>
      </c>
      <c r="AW855">
        <v>110</v>
      </c>
      <c r="AX855">
        <v>110</v>
      </c>
      <c r="AY855">
        <v>210</v>
      </c>
      <c r="AZ855">
        <v>320</v>
      </c>
      <c r="BA855">
        <v>170</v>
      </c>
      <c r="BB855">
        <v>30</v>
      </c>
      <c r="BC855">
        <v>20</v>
      </c>
      <c r="BD855">
        <v>40</v>
      </c>
      <c r="BE855">
        <v>30</v>
      </c>
      <c r="BF855">
        <v>110</v>
      </c>
      <c r="BG855">
        <v>110</v>
      </c>
      <c r="BH855">
        <v>140</v>
      </c>
      <c r="BI855" s="9">
        <f>AVERAGE(keyword_stats[[#This Row],[Searches: Apr 2015]:[Searches: Mar 2016]])</f>
        <v>23.333333333333332</v>
      </c>
      <c r="BJ855" s="9">
        <f>AVERAGE(keyword_stats[[#This Row],[Searches: Apr 2016]:[Searches: Mar 2017]])</f>
        <v>30.833333333333332</v>
      </c>
      <c r="BK855" s="9">
        <f>AVERAGE(keyword_stats[[#This Row],[Searches: Apr 2017]:[Searches: Mar 2018]])</f>
        <v>56.666666666666664</v>
      </c>
      <c r="BL855" s="9">
        <f>AVERAGE(keyword_stats[[#This Row],[Searches: Apr 2018]:[Searches: Mar 2019]])</f>
        <v>116.66666666666667</v>
      </c>
      <c r="BM855" s="9">
        <f>SUM(keyword_stats[[#This Row],[Searches: Apr 2018]:[Searches: Mar 2019]])</f>
        <v>1400</v>
      </c>
      <c r="BN855" s="9">
        <f>keyword_stats[[#This Row],[R1]]-keyword_stats[[#This Row],[R4]]</f>
        <v>93.333333333333343</v>
      </c>
      <c r="BO855" s="9" t="str">
        <f>INDEX('keyword-forecasts'!G:K,MATCH(keyword_stats[[#This Row],[Keyword]],'keyword-forecasts'!K:K,0),1)</f>
        <v>Stroje Kąpielowe</v>
      </c>
    </row>
    <row r="856" spans="1:67" x14ac:dyDescent="0.25">
      <c r="A856" t="s">
        <v>970</v>
      </c>
      <c r="B856" t="s">
        <v>15</v>
      </c>
      <c r="D856" s="8">
        <v>1900</v>
      </c>
      <c r="E856" t="s">
        <v>17</v>
      </c>
      <c r="F856">
        <v>100</v>
      </c>
      <c r="G856">
        <v>0.34</v>
      </c>
      <c r="H856">
        <v>1.1299999999999999</v>
      </c>
      <c r="M856">
        <v>390</v>
      </c>
      <c r="N856">
        <v>480</v>
      </c>
      <c r="O856">
        <v>720</v>
      </c>
      <c r="P856">
        <v>720</v>
      </c>
      <c r="Q856">
        <v>390</v>
      </c>
      <c r="R856">
        <v>110</v>
      </c>
      <c r="S856">
        <v>140</v>
      </c>
      <c r="T856">
        <v>210</v>
      </c>
      <c r="U856">
        <v>210</v>
      </c>
      <c r="V856">
        <v>590</v>
      </c>
      <c r="W856">
        <v>590</v>
      </c>
      <c r="X856">
        <v>720</v>
      </c>
      <c r="Y856">
        <v>1600</v>
      </c>
      <c r="Z856">
        <v>8100</v>
      </c>
      <c r="AA856">
        <v>1300</v>
      </c>
      <c r="AB856">
        <v>880</v>
      </c>
      <c r="AC856">
        <v>480</v>
      </c>
      <c r="AD856">
        <v>260</v>
      </c>
      <c r="AE856">
        <v>320</v>
      </c>
      <c r="AF856">
        <v>390</v>
      </c>
      <c r="AG856">
        <v>390</v>
      </c>
      <c r="AH856">
        <v>1300</v>
      </c>
      <c r="AI856">
        <v>1000</v>
      </c>
      <c r="AJ856">
        <v>880</v>
      </c>
      <c r="AK856">
        <v>1000</v>
      </c>
      <c r="AL856">
        <v>1300</v>
      </c>
      <c r="AM856">
        <v>2400</v>
      </c>
      <c r="AN856">
        <v>1600</v>
      </c>
      <c r="AO856">
        <v>880</v>
      </c>
      <c r="AP856">
        <v>260</v>
      </c>
      <c r="AQ856">
        <v>260</v>
      </c>
      <c r="AR856">
        <v>390</v>
      </c>
      <c r="AS856">
        <v>390</v>
      </c>
      <c r="AT856">
        <v>1300</v>
      </c>
      <c r="AU856">
        <v>1000</v>
      </c>
      <c r="AV856">
        <v>1300</v>
      </c>
      <c r="AW856">
        <v>1600</v>
      </c>
      <c r="AX856">
        <v>2400</v>
      </c>
      <c r="AY856">
        <v>3600</v>
      </c>
      <c r="AZ856">
        <v>3600</v>
      </c>
      <c r="BA856">
        <v>2400</v>
      </c>
      <c r="BB856">
        <v>880</v>
      </c>
      <c r="BC856">
        <v>720</v>
      </c>
      <c r="BD856">
        <v>880</v>
      </c>
      <c r="BE856">
        <v>880</v>
      </c>
      <c r="BF856">
        <v>2900</v>
      </c>
      <c r="BG856">
        <v>2400</v>
      </c>
      <c r="BH856">
        <v>1900</v>
      </c>
      <c r="BI856" s="9">
        <f>AVERAGE(keyword_stats[[#This Row],[Searches: Apr 2015]:[Searches: Mar 2016]])</f>
        <v>439.16666666666669</v>
      </c>
      <c r="BJ856" s="9">
        <f>AVERAGE(keyword_stats[[#This Row],[Searches: Apr 2016]:[Searches: Mar 2017]])</f>
        <v>1408.3333333333333</v>
      </c>
      <c r="BK856" s="9">
        <f>AVERAGE(keyword_stats[[#This Row],[Searches: Apr 2017]:[Searches: Mar 2018]])</f>
        <v>1006.6666666666666</v>
      </c>
      <c r="BL856" s="9">
        <f>AVERAGE(keyword_stats[[#This Row],[Searches: Apr 2018]:[Searches: Mar 2019]])</f>
        <v>2013.3333333333333</v>
      </c>
      <c r="BM856" s="9">
        <f>SUM(keyword_stats[[#This Row],[Searches: Apr 2018]:[Searches: Mar 2019]])</f>
        <v>24160</v>
      </c>
      <c r="BN856" s="9">
        <f>keyword_stats[[#This Row],[R1]]-keyword_stats[[#This Row],[R4]]</f>
        <v>1574.1666666666665</v>
      </c>
      <c r="BO856" s="9" t="str">
        <f>INDEX('keyword-forecasts'!G:K,MATCH(keyword_stats[[#This Row],[Keyword]],'keyword-forecasts'!K:K,0),1)</f>
        <v>Kąpielowe Damskie</v>
      </c>
    </row>
    <row r="857" spans="1:67" x14ac:dyDescent="0.25">
      <c r="A857" t="s">
        <v>971</v>
      </c>
      <c r="B857" t="s">
        <v>15</v>
      </c>
      <c r="D857" s="8">
        <v>10</v>
      </c>
      <c r="E857" t="s">
        <v>18</v>
      </c>
      <c r="F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10</v>
      </c>
      <c r="V857">
        <v>0</v>
      </c>
      <c r="W857">
        <v>0</v>
      </c>
      <c r="X857">
        <v>20</v>
      </c>
      <c r="Y857">
        <v>50</v>
      </c>
      <c r="Z857">
        <v>390</v>
      </c>
      <c r="AA857">
        <v>90</v>
      </c>
      <c r="AB857">
        <v>90</v>
      </c>
      <c r="AC857">
        <v>30</v>
      </c>
      <c r="AD857">
        <v>10</v>
      </c>
      <c r="AE857">
        <v>10</v>
      </c>
      <c r="AF857">
        <v>0</v>
      </c>
      <c r="AG857">
        <v>10</v>
      </c>
      <c r="AH857">
        <v>10</v>
      </c>
      <c r="AI857">
        <v>10</v>
      </c>
      <c r="AJ857">
        <v>0</v>
      </c>
      <c r="AK857">
        <v>0</v>
      </c>
      <c r="AL857">
        <v>10</v>
      </c>
      <c r="AM857">
        <v>10</v>
      </c>
      <c r="AN857">
        <v>10</v>
      </c>
      <c r="AO857">
        <v>0</v>
      </c>
      <c r="AP857">
        <v>0</v>
      </c>
      <c r="AQ857">
        <v>10</v>
      </c>
      <c r="AR857">
        <v>10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10</v>
      </c>
      <c r="AY857">
        <v>10</v>
      </c>
      <c r="AZ857">
        <v>0</v>
      </c>
      <c r="BA857">
        <v>10</v>
      </c>
      <c r="BB857">
        <v>0</v>
      </c>
      <c r="BC857">
        <v>0</v>
      </c>
      <c r="BD857">
        <v>0</v>
      </c>
      <c r="BE857">
        <v>10</v>
      </c>
      <c r="BF857">
        <v>10</v>
      </c>
      <c r="BG857">
        <v>10</v>
      </c>
      <c r="BH857">
        <v>10</v>
      </c>
      <c r="BI857" s="9">
        <f>AVERAGE(keyword_stats[[#This Row],[Searches: Apr 2015]:[Searches: Mar 2016]])</f>
        <v>2.5</v>
      </c>
      <c r="BJ857" s="9">
        <f>AVERAGE(keyword_stats[[#This Row],[Searches: Apr 2016]:[Searches: Mar 2017]])</f>
        <v>58.333333333333336</v>
      </c>
      <c r="BK857" s="9">
        <f>AVERAGE(keyword_stats[[#This Row],[Searches: Apr 2017]:[Searches: Mar 2018]])</f>
        <v>4.166666666666667</v>
      </c>
      <c r="BL857" s="9">
        <f>AVERAGE(keyword_stats[[#This Row],[Searches: Apr 2018]:[Searches: Mar 2019]])</f>
        <v>5.833333333333333</v>
      </c>
      <c r="BM857" s="9">
        <f>SUM(keyword_stats[[#This Row],[Searches: Apr 2018]:[Searches: Mar 2019]])</f>
        <v>70</v>
      </c>
      <c r="BN857" s="9">
        <f>keyword_stats[[#This Row],[R1]]-keyword_stats[[#This Row],[R4]]</f>
        <v>3.333333333333333</v>
      </c>
      <c r="BO857" s="9" t="str">
        <f>INDEX('keyword-forecasts'!G:K,MATCH(keyword_stats[[#This Row],[Keyword]],'keyword-forecasts'!K:K,0),1)</f>
        <v>Kąpielowe 2016</v>
      </c>
    </row>
    <row r="858" spans="1:67" x14ac:dyDescent="0.25">
      <c r="A858" t="s">
        <v>972</v>
      </c>
      <c r="B858" t="s">
        <v>15</v>
      </c>
      <c r="D858" s="8">
        <v>110</v>
      </c>
      <c r="E858" t="s">
        <v>17</v>
      </c>
      <c r="F858">
        <v>100</v>
      </c>
      <c r="G858">
        <v>0.33</v>
      </c>
      <c r="H858">
        <v>1.02</v>
      </c>
      <c r="M858">
        <v>50</v>
      </c>
      <c r="N858">
        <v>30</v>
      </c>
      <c r="O858">
        <v>50</v>
      </c>
      <c r="P858">
        <v>90</v>
      </c>
      <c r="Q858">
        <v>90</v>
      </c>
      <c r="R858">
        <v>20</v>
      </c>
      <c r="S858">
        <v>10</v>
      </c>
      <c r="T858">
        <v>10</v>
      </c>
      <c r="U858">
        <v>10</v>
      </c>
      <c r="V858">
        <v>50</v>
      </c>
      <c r="W858">
        <v>40</v>
      </c>
      <c r="X858">
        <v>50</v>
      </c>
      <c r="Y858">
        <v>140</v>
      </c>
      <c r="Z858">
        <v>390</v>
      </c>
      <c r="AA858">
        <v>140</v>
      </c>
      <c r="AB858">
        <v>170</v>
      </c>
      <c r="AC858">
        <v>50</v>
      </c>
      <c r="AD858">
        <v>20</v>
      </c>
      <c r="AE858">
        <v>20</v>
      </c>
      <c r="AF858">
        <v>20</v>
      </c>
      <c r="AG858">
        <v>10</v>
      </c>
      <c r="AH858">
        <v>70</v>
      </c>
      <c r="AI858">
        <v>70</v>
      </c>
      <c r="AJ858">
        <v>70</v>
      </c>
      <c r="AK858">
        <v>70</v>
      </c>
      <c r="AL858">
        <v>140</v>
      </c>
      <c r="AM858">
        <v>140</v>
      </c>
      <c r="AN858">
        <v>110</v>
      </c>
      <c r="AO858">
        <v>30</v>
      </c>
      <c r="AP858">
        <v>10</v>
      </c>
      <c r="AQ858">
        <v>10</v>
      </c>
      <c r="AR858">
        <v>30</v>
      </c>
      <c r="AS858">
        <v>20</v>
      </c>
      <c r="AT858">
        <v>110</v>
      </c>
      <c r="AU858">
        <v>140</v>
      </c>
      <c r="AV858">
        <v>140</v>
      </c>
      <c r="AW858">
        <v>170</v>
      </c>
      <c r="AX858">
        <v>210</v>
      </c>
      <c r="AY858">
        <v>210</v>
      </c>
      <c r="AZ858">
        <v>260</v>
      </c>
      <c r="BA858">
        <v>140</v>
      </c>
      <c r="BB858">
        <v>20</v>
      </c>
      <c r="BC858">
        <v>20</v>
      </c>
      <c r="BD858">
        <v>40</v>
      </c>
      <c r="BE858">
        <v>70</v>
      </c>
      <c r="BF858">
        <v>70</v>
      </c>
      <c r="BG858">
        <v>90</v>
      </c>
      <c r="BH858">
        <v>110</v>
      </c>
      <c r="BI858" s="9">
        <f>AVERAGE(keyword_stats[[#This Row],[Searches: Apr 2015]:[Searches: Mar 2016]])</f>
        <v>41.666666666666664</v>
      </c>
      <c r="BJ858" s="9">
        <f>AVERAGE(keyword_stats[[#This Row],[Searches: Apr 2016]:[Searches: Mar 2017]])</f>
        <v>97.5</v>
      </c>
      <c r="BK858" s="9">
        <f>AVERAGE(keyword_stats[[#This Row],[Searches: Apr 2017]:[Searches: Mar 2018]])</f>
        <v>79.166666666666671</v>
      </c>
      <c r="BL858" s="9">
        <f>AVERAGE(keyword_stats[[#This Row],[Searches: Apr 2018]:[Searches: Mar 2019]])</f>
        <v>117.5</v>
      </c>
      <c r="BM858" s="9">
        <f>SUM(keyword_stats[[#This Row],[Searches: Apr 2018]:[Searches: Mar 2019]])</f>
        <v>1410</v>
      </c>
      <c r="BN858" s="9">
        <f>keyword_stats[[#This Row],[R1]]-keyword_stats[[#This Row],[R4]]</f>
        <v>75.833333333333343</v>
      </c>
      <c r="BO858" s="9" t="str">
        <f>INDEX('keyword-forecasts'!G:K,MATCH(keyword_stats[[#This Row],[Keyword]],'keyword-forecasts'!K:K,0),1)</f>
        <v>Dwuczęściowe Stroje</v>
      </c>
    </row>
    <row r="859" spans="1:67" x14ac:dyDescent="0.25">
      <c r="A859" t="s">
        <v>973</v>
      </c>
      <c r="B859" t="s">
        <v>15</v>
      </c>
      <c r="D859" s="8">
        <v>110</v>
      </c>
      <c r="E859" t="s">
        <v>17</v>
      </c>
      <c r="F859">
        <v>100</v>
      </c>
      <c r="G859">
        <v>0.51</v>
      </c>
      <c r="H859">
        <v>1.52</v>
      </c>
      <c r="M859">
        <v>50</v>
      </c>
      <c r="N859">
        <v>70</v>
      </c>
      <c r="O859">
        <v>90</v>
      </c>
      <c r="P859">
        <v>70</v>
      </c>
      <c r="Q859">
        <v>30</v>
      </c>
      <c r="R859">
        <v>20</v>
      </c>
      <c r="S859">
        <v>20</v>
      </c>
      <c r="T859">
        <v>50</v>
      </c>
      <c r="U859">
        <v>50</v>
      </c>
      <c r="V859">
        <v>110</v>
      </c>
      <c r="W859">
        <v>70</v>
      </c>
      <c r="X859">
        <v>40</v>
      </c>
      <c r="Y859">
        <v>110</v>
      </c>
      <c r="Z859">
        <v>390</v>
      </c>
      <c r="AA859">
        <v>70</v>
      </c>
      <c r="AB859">
        <v>70</v>
      </c>
      <c r="AC859">
        <v>20</v>
      </c>
      <c r="AD859">
        <v>20</v>
      </c>
      <c r="AE859">
        <v>40</v>
      </c>
      <c r="AF859">
        <v>50</v>
      </c>
      <c r="AG859">
        <v>30</v>
      </c>
      <c r="AH859">
        <v>70</v>
      </c>
      <c r="AI859">
        <v>70</v>
      </c>
      <c r="AJ859">
        <v>50</v>
      </c>
      <c r="AK859">
        <v>90</v>
      </c>
      <c r="AL859">
        <v>70</v>
      </c>
      <c r="AM859">
        <v>90</v>
      </c>
      <c r="AN859">
        <v>50</v>
      </c>
      <c r="AO859">
        <v>70</v>
      </c>
      <c r="AP859">
        <v>20</v>
      </c>
      <c r="AQ859">
        <v>20</v>
      </c>
      <c r="AR859">
        <v>30</v>
      </c>
      <c r="AS859">
        <v>50</v>
      </c>
      <c r="AT859">
        <v>110</v>
      </c>
      <c r="AU859">
        <v>110</v>
      </c>
      <c r="AV859">
        <v>90</v>
      </c>
      <c r="AW859">
        <v>70</v>
      </c>
      <c r="AX859">
        <v>110</v>
      </c>
      <c r="AY859">
        <v>210</v>
      </c>
      <c r="AZ859">
        <v>210</v>
      </c>
      <c r="BA859">
        <v>170</v>
      </c>
      <c r="BB859">
        <v>70</v>
      </c>
      <c r="BC859">
        <v>50</v>
      </c>
      <c r="BD859">
        <v>90</v>
      </c>
      <c r="BE859">
        <v>50</v>
      </c>
      <c r="BF859">
        <v>170</v>
      </c>
      <c r="BG859">
        <v>140</v>
      </c>
      <c r="BH859">
        <v>50</v>
      </c>
      <c r="BI859" s="9">
        <f>AVERAGE(keyword_stats[[#This Row],[Searches: Apr 2015]:[Searches: Mar 2016]])</f>
        <v>55.833333333333336</v>
      </c>
      <c r="BJ859" s="9">
        <f>AVERAGE(keyword_stats[[#This Row],[Searches: Apr 2016]:[Searches: Mar 2017]])</f>
        <v>82.5</v>
      </c>
      <c r="BK859" s="9">
        <f>AVERAGE(keyword_stats[[#This Row],[Searches: Apr 2017]:[Searches: Mar 2018]])</f>
        <v>66.666666666666671</v>
      </c>
      <c r="BL859" s="9">
        <f>AVERAGE(keyword_stats[[#This Row],[Searches: Apr 2018]:[Searches: Mar 2019]])</f>
        <v>115.83333333333333</v>
      </c>
      <c r="BM859" s="9">
        <f>SUM(keyword_stats[[#This Row],[Searches: Apr 2018]:[Searches: Mar 2019]])</f>
        <v>1390</v>
      </c>
      <c r="BN859" s="9">
        <f>keyword_stats[[#This Row],[R1]]-keyword_stats[[#This Row],[R4]]</f>
        <v>59.999999999999993</v>
      </c>
      <c r="BO859" s="9" t="str">
        <f>INDEX('keyword-forecasts'!G:K,MATCH(keyword_stats[[#This Row],[Keyword]],'keyword-forecasts'!K:K,0),1)</f>
        <v>Stroje Jednoczęściowe</v>
      </c>
    </row>
    <row r="860" spans="1:67" x14ac:dyDescent="0.25">
      <c r="A860" t="s">
        <v>974</v>
      </c>
      <c r="B860" t="s">
        <v>15</v>
      </c>
      <c r="D860" s="8">
        <v>10</v>
      </c>
      <c r="E860" t="s">
        <v>17</v>
      </c>
      <c r="F860">
        <v>100</v>
      </c>
      <c r="G860">
        <v>0.36</v>
      </c>
      <c r="H860">
        <v>1.2</v>
      </c>
      <c r="M860">
        <v>10</v>
      </c>
      <c r="N860">
        <v>10</v>
      </c>
      <c r="O860">
        <v>10</v>
      </c>
      <c r="P860">
        <v>10</v>
      </c>
      <c r="Q860">
        <v>10</v>
      </c>
      <c r="R860">
        <v>10</v>
      </c>
      <c r="S860">
        <v>10</v>
      </c>
      <c r="T860">
        <v>10</v>
      </c>
      <c r="U860">
        <v>10</v>
      </c>
      <c r="V860">
        <v>10</v>
      </c>
      <c r="W860">
        <v>10</v>
      </c>
      <c r="X860">
        <v>10</v>
      </c>
      <c r="Y860">
        <v>10</v>
      </c>
      <c r="Z860">
        <v>10</v>
      </c>
      <c r="AA860">
        <v>10</v>
      </c>
      <c r="AB860">
        <v>0</v>
      </c>
      <c r="AC860">
        <v>10</v>
      </c>
      <c r="AD860">
        <v>0</v>
      </c>
      <c r="AE860">
        <v>10</v>
      </c>
      <c r="AF860">
        <v>10</v>
      </c>
      <c r="AG860">
        <v>10</v>
      </c>
      <c r="AH860">
        <v>10</v>
      </c>
      <c r="AI860">
        <v>10</v>
      </c>
      <c r="AJ860">
        <v>10</v>
      </c>
      <c r="AK860">
        <v>10</v>
      </c>
      <c r="AL860">
        <v>10</v>
      </c>
      <c r="AM860">
        <v>0</v>
      </c>
      <c r="AN860">
        <v>10</v>
      </c>
      <c r="AO860">
        <v>10</v>
      </c>
      <c r="AP860">
        <v>10</v>
      </c>
      <c r="AQ860">
        <v>10</v>
      </c>
      <c r="AR860">
        <v>10</v>
      </c>
      <c r="AS860">
        <v>10</v>
      </c>
      <c r="AT860">
        <v>10</v>
      </c>
      <c r="AU860">
        <v>10</v>
      </c>
      <c r="AV860">
        <v>10</v>
      </c>
      <c r="AW860">
        <v>10</v>
      </c>
      <c r="AX860">
        <v>10</v>
      </c>
      <c r="AY860">
        <v>0</v>
      </c>
      <c r="AZ860">
        <v>20</v>
      </c>
      <c r="BA860">
        <v>10</v>
      </c>
      <c r="BB860">
        <v>10</v>
      </c>
      <c r="BC860">
        <v>10</v>
      </c>
      <c r="BD860">
        <v>10</v>
      </c>
      <c r="BE860">
        <v>10</v>
      </c>
      <c r="BF860">
        <v>10</v>
      </c>
      <c r="BG860">
        <v>10</v>
      </c>
      <c r="BH860">
        <v>10</v>
      </c>
      <c r="BI860" s="9">
        <f>AVERAGE(keyword_stats[[#This Row],[Searches: Apr 2015]:[Searches: Mar 2016]])</f>
        <v>10</v>
      </c>
      <c r="BJ860" s="9">
        <f>AVERAGE(keyword_stats[[#This Row],[Searches: Apr 2016]:[Searches: Mar 2017]])</f>
        <v>8.3333333333333339</v>
      </c>
      <c r="BK860" s="9">
        <f>AVERAGE(keyword_stats[[#This Row],[Searches: Apr 2017]:[Searches: Mar 2018]])</f>
        <v>9.1666666666666661</v>
      </c>
      <c r="BL860" s="9">
        <f>AVERAGE(keyword_stats[[#This Row],[Searches: Apr 2018]:[Searches: Mar 2019]])</f>
        <v>10</v>
      </c>
      <c r="BM860" s="9">
        <f>SUM(keyword_stats[[#This Row],[Searches: Apr 2018]:[Searches: Mar 2019]])</f>
        <v>120</v>
      </c>
      <c r="BN860" s="9">
        <f>keyword_stats[[#This Row],[R1]]-keyword_stats[[#This Row],[R4]]</f>
        <v>0</v>
      </c>
      <c r="BO860" s="9" t="str">
        <f>INDEX('keyword-forecasts'!G:K,MATCH(keyword_stats[[#This Row],[Keyword]],'keyword-forecasts'!K:K,0),1)</f>
        <v>Kąpielowe Damskie</v>
      </c>
    </row>
    <row r="861" spans="1:67" x14ac:dyDescent="0.25">
      <c r="A861" t="s">
        <v>975</v>
      </c>
      <c r="B861" t="s">
        <v>15</v>
      </c>
      <c r="D861" s="8">
        <v>30</v>
      </c>
      <c r="E861" t="s">
        <v>17</v>
      </c>
      <c r="F861">
        <v>100</v>
      </c>
      <c r="G861">
        <v>0.32</v>
      </c>
      <c r="H861">
        <v>1.17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10</v>
      </c>
      <c r="V861">
        <v>0</v>
      </c>
      <c r="W861">
        <v>0</v>
      </c>
      <c r="X861">
        <v>0</v>
      </c>
      <c r="Y861">
        <v>0</v>
      </c>
      <c r="Z861">
        <v>70</v>
      </c>
      <c r="AA861">
        <v>30</v>
      </c>
      <c r="AB861">
        <v>20</v>
      </c>
      <c r="AC861">
        <v>10</v>
      </c>
      <c r="AD861">
        <v>10</v>
      </c>
      <c r="AE861">
        <v>10</v>
      </c>
      <c r="AF861">
        <v>10</v>
      </c>
      <c r="AG861">
        <v>10</v>
      </c>
      <c r="AH861">
        <v>10</v>
      </c>
      <c r="AI861">
        <v>10</v>
      </c>
      <c r="AJ861">
        <v>10</v>
      </c>
      <c r="AK861">
        <v>10</v>
      </c>
      <c r="AL861">
        <v>10</v>
      </c>
      <c r="AM861">
        <v>30</v>
      </c>
      <c r="AN861">
        <v>10</v>
      </c>
      <c r="AO861">
        <v>10</v>
      </c>
      <c r="AP861">
        <v>10</v>
      </c>
      <c r="AQ861">
        <v>10</v>
      </c>
      <c r="AR861">
        <v>10</v>
      </c>
      <c r="AS861">
        <v>10</v>
      </c>
      <c r="AT861">
        <v>20</v>
      </c>
      <c r="AU861">
        <v>10</v>
      </c>
      <c r="AV861">
        <v>10</v>
      </c>
      <c r="AW861">
        <v>20</v>
      </c>
      <c r="AX861">
        <v>50</v>
      </c>
      <c r="AY861">
        <v>70</v>
      </c>
      <c r="AZ861">
        <v>70</v>
      </c>
      <c r="BA861">
        <v>20</v>
      </c>
      <c r="BB861">
        <v>10</v>
      </c>
      <c r="BC861">
        <v>10</v>
      </c>
      <c r="BD861">
        <v>10</v>
      </c>
      <c r="BE861">
        <v>10</v>
      </c>
      <c r="BF861">
        <v>50</v>
      </c>
      <c r="BG861">
        <v>20</v>
      </c>
      <c r="BH861">
        <v>20</v>
      </c>
      <c r="BI861" s="9">
        <f>AVERAGE(keyword_stats[[#This Row],[Searches: Apr 2015]:[Searches: Mar 2016]])</f>
        <v>0.83333333333333337</v>
      </c>
      <c r="BJ861" s="9">
        <f>AVERAGE(keyword_stats[[#This Row],[Searches: Apr 2016]:[Searches: Mar 2017]])</f>
        <v>16.666666666666668</v>
      </c>
      <c r="BK861" s="9">
        <f>AVERAGE(keyword_stats[[#This Row],[Searches: Apr 2017]:[Searches: Mar 2018]])</f>
        <v>12.5</v>
      </c>
      <c r="BL861" s="9">
        <f>AVERAGE(keyword_stats[[#This Row],[Searches: Apr 2018]:[Searches: Mar 2019]])</f>
        <v>30</v>
      </c>
      <c r="BM861" s="9">
        <f>SUM(keyword_stats[[#This Row],[Searches: Apr 2018]:[Searches: Mar 2019]])</f>
        <v>360</v>
      </c>
      <c r="BN861" s="9">
        <f>keyword_stats[[#This Row],[R1]]-keyword_stats[[#This Row],[R4]]</f>
        <v>29.166666666666668</v>
      </c>
      <c r="BO861" s="9" t="str">
        <f>INDEX('keyword-forecasts'!G:K,MATCH(keyword_stats[[#This Row],[Keyword]],'keyword-forecasts'!K:K,0),1)</f>
        <v>Kąpielowe Push</v>
      </c>
    </row>
    <row r="862" spans="1:67" x14ac:dyDescent="0.25">
      <c r="A862" t="s">
        <v>976</v>
      </c>
      <c r="B862" t="s">
        <v>15</v>
      </c>
      <c r="D862" s="8">
        <v>20</v>
      </c>
      <c r="E862" t="s">
        <v>17</v>
      </c>
      <c r="F862">
        <v>100</v>
      </c>
      <c r="G862">
        <v>0.39</v>
      </c>
      <c r="H862">
        <v>1.1499999999999999</v>
      </c>
      <c r="M862">
        <v>10</v>
      </c>
      <c r="N862">
        <v>10</v>
      </c>
      <c r="O862">
        <v>10</v>
      </c>
      <c r="P862">
        <v>10</v>
      </c>
      <c r="Q862">
        <v>10</v>
      </c>
      <c r="R862">
        <v>10</v>
      </c>
      <c r="S862">
        <v>10</v>
      </c>
      <c r="T862">
        <v>20</v>
      </c>
      <c r="U862">
        <v>20</v>
      </c>
      <c r="V862">
        <v>50</v>
      </c>
      <c r="W862">
        <v>20</v>
      </c>
      <c r="X862">
        <v>10</v>
      </c>
      <c r="Y862">
        <v>10</v>
      </c>
      <c r="Z862">
        <v>50</v>
      </c>
      <c r="AA862">
        <v>20</v>
      </c>
      <c r="AB862">
        <v>10</v>
      </c>
      <c r="AC862">
        <v>10</v>
      </c>
      <c r="AD862">
        <v>10</v>
      </c>
      <c r="AE862">
        <v>10</v>
      </c>
      <c r="AF862">
        <v>10</v>
      </c>
      <c r="AG862">
        <v>10</v>
      </c>
      <c r="AH862">
        <v>10</v>
      </c>
      <c r="AI862">
        <v>30</v>
      </c>
      <c r="AJ862">
        <v>10</v>
      </c>
      <c r="AK862">
        <v>10</v>
      </c>
      <c r="AL862">
        <v>10</v>
      </c>
      <c r="AM862">
        <v>20</v>
      </c>
      <c r="AN862">
        <v>10</v>
      </c>
      <c r="AO862">
        <v>10</v>
      </c>
      <c r="AP862">
        <v>10</v>
      </c>
      <c r="AQ862">
        <v>10</v>
      </c>
      <c r="AR862">
        <v>10</v>
      </c>
      <c r="AS862">
        <v>10</v>
      </c>
      <c r="AT862">
        <v>20</v>
      </c>
      <c r="AU862">
        <v>10</v>
      </c>
      <c r="AV862">
        <v>20</v>
      </c>
      <c r="AW862">
        <v>20</v>
      </c>
      <c r="AX862">
        <v>20</v>
      </c>
      <c r="AY862">
        <v>20</v>
      </c>
      <c r="AZ862">
        <v>20</v>
      </c>
      <c r="BA862">
        <v>10</v>
      </c>
      <c r="BB862">
        <v>10</v>
      </c>
      <c r="BC862">
        <v>10</v>
      </c>
      <c r="BD862">
        <v>10</v>
      </c>
      <c r="BE862">
        <v>10</v>
      </c>
      <c r="BF862">
        <v>20</v>
      </c>
      <c r="BG862">
        <v>30</v>
      </c>
      <c r="BH862">
        <v>30</v>
      </c>
      <c r="BI862" s="9">
        <f>AVERAGE(keyword_stats[[#This Row],[Searches: Apr 2015]:[Searches: Mar 2016]])</f>
        <v>15.833333333333334</v>
      </c>
      <c r="BJ862" s="9">
        <f>AVERAGE(keyword_stats[[#This Row],[Searches: Apr 2016]:[Searches: Mar 2017]])</f>
        <v>15.833333333333334</v>
      </c>
      <c r="BK862" s="9">
        <f>AVERAGE(keyword_stats[[#This Row],[Searches: Apr 2017]:[Searches: Mar 2018]])</f>
        <v>12.5</v>
      </c>
      <c r="BL862" s="9">
        <f>AVERAGE(keyword_stats[[#This Row],[Searches: Apr 2018]:[Searches: Mar 2019]])</f>
        <v>17.5</v>
      </c>
      <c r="BM862" s="9">
        <f>SUM(keyword_stats[[#This Row],[Searches: Apr 2018]:[Searches: Mar 2019]])</f>
        <v>210</v>
      </c>
      <c r="BN862" s="9">
        <f>keyword_stats[[#This Row],[R1]]-keyword_stats[[#This Row],[R4]]</f>
        <v>1.6666666666666661</v>
      </c>
      <c r="BO862" s="9" t="str">
        <f>INDEX('keyword-forecasts'!G:K,MATCH(keyword_stats[[#This Row],[Keyword]],'keyword-forecasts'!K:K,0),1)</f>
        <v>Kąpielowe Sportowe</v>
      </c>
    </row>
    <row r="863" spans="1:67" x14ac:dyDescent="0.25">
      <c r="A863" t="s">
        <v>977</v>
      </c>
      <c r="B863" t="s">
        <v>15</v>
      </c>
      <c r="D863" s="8">
        <v>10</v>
      </c>
      <c r="E863" t="s">
        <v>17</v>
      </c>
      <c r="F863">
        <v>100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30</v>
      </c>
      <c r="AA863">
        <v>10</v>
      </c>
      <c r="AB863">
        <v>10</v>
      </c>
      <c r="AC863">
        <v>10</v>
      </c>
      <c r="AD863">
        <v>10</v>
      </c>
      <c r="AE863">
        <v>0</v>
      </c>
      <c r="AF863">
        <v>0</v>
      </c>
      <c r="AG863">
        <v>10</v>
      </c>
      <c r="AH863">
        <v>10</v>
      </c>
      <c r="AI863">
        <v>10</v>
      </c>
      <c r="AJ863">
        <v>10</v>
      </c>
      <c r="AK863">
        <v>10</v>
      </c>
      <c r="AL863">
        <v>10</v>
      </c>
      <c r="AM863">
        <v>10</v>
      </c>
      <c r="AN863">
        <v>10</v>
      </c>
      <c r="AO863">
        <v>10</v>
      </c>
      <c r="AP863">
        <v>0</v>
      </c>
      <c r="AQ863">
        <v>10</v>
      </c>
      <c r="AR863">
        <v>10</v>
      </c>
      <c r="AS863">
        <v>10</v>
      </c>
      <c r="AT863">
        <v>10</v>
      </c>
      <c r="AU863">
        <v>10</v>
      </c>
      <c r="AV863">
        <v>10</v>
      </c>
      <c r="AW863">
        <v>10</v>
      </c>
      <c r="AX863">
        <v>10</v>
      </c>
      <c r="AY863">
        <v>10</v>
      </c>
      <c r="AZ863">
        <v>20</v>
      </c>
      <c r="BA863">
        <v>10</v>
      </c>
      <c r="BB863">
        <v>10</v>
      </c>
      <c r="BC863">
        <v>10</v>
      </c>
      <c r="BD863">
        <v>0</v>
      </c>
      <c r="BE863">
        <v>10</v>
      </c>
      <c r="BF863">
        <v>10</v>
      </c>
      <c r="BG863">
        <v>10</v>
      </c>
      <c r="BH863">
        <v>10</v>
      </c>
      <c r="BI863" s="9">
        <f>AVERAGE(keyword_stats[[#This Row],[Searches: Apr 2015]:[Searches: Mar 2016]])</f>
        <v>0</v>
      </c>
      <c r="BJ863" s="9">
        <f>AVERAGE(keyword_stats[[#This Row],[Searches: Apr 2016]:[Searches: Mar 2017]])</f>
        <v>9.1666666666666661</v>
      </c>
      <c r="BK863" s="9">
        <f>AVERAGE(keyword_stats[[#This Row],[Searches: Apr 2017]:[Searches: Mar 2018]])</f>
        <v>9.1666666666666661</v>
      </c>
      <c r="BL863" s="9">
        <f>AVERAGE(keyword_stats[[#This Row],[Searches: Apr 2018]:[Searches: Mar 2019]])</f>
        <v>10</v>
      </c>
      <c r="BM863" s="9">
        <f>SUM(keyword_stats[[#This Row],[Searches: Apr 2018]:[Searches: Mar 2019]])</f>
        <v>120</v>
      </c>
      <c r="BN863" s="9">
        <f>keyword_stats[[#This Row],[R1]]-keyword_stats[[#This Row],[R4]]</f>
        <v>10</v>
      </c>
      <c r="BO863" s="9" t="str">
        <f>INDEX('keyword-forecasts'!G:K,MATCH(keyword_stats[[#This Row],[Keyword]],'keyword-forecasts'!K:K,0),1)</f>
        <v>Xxl</v>
      </c>
    </row>
    <row r="864" spans="1:67" x14ac:dyDescent="0.25">
      <c r="A864" t="s">
        <v>978</v>
      </c>
      <c r="B864" t="s">
        <v>15</v>
      </c>
      <c r="D864" s="8">
        <v>10</v>
      </c>
      <c r="E864" t="s">
        <v>17</v>
      </c>
      <c r="F864">
        <v>100</v>
      </c>
      <c r="M864">
        <v>10</v>
      </c>
      <c r="N864">
        <v>10</v>
      </c>
      <c r="O864">
        <v>10</v>
      </c>
      <c r="P864">
        <v>10</v>
      </c>
      <c r="Q864">
        <v>10</v>
      </c>
      <c r="R864">
        <v>10</v>
      </c>
      <c r="S864">
        <v>0</v>
      </c>
      <c r="T864">
        <v>0</v>
      </c>
      <c r="U864">
        <v>10</v>
      </c>
      <c r="V864">
        <v>10</v>
      </c>
      <c r="W864">
        <v>10</v>
      </c>
      <c r="X864">
        <v>10</v>
      </c>
      <c r="Y864">
        <v>10</v>
      </c>
      <c r="Z864">
        <v>10</v>
      </c>
      <c r="AA864">
        <v>10</v>
      </c>
      <c r="AB864">
        <v>10</v>
      </c>
      <c r="AC864">
        <v>0</v>
      </c>
      <c r="AD864">
        <v>0</v>
      </c>
      <c r="AE864">
        <v>10</v>
      </c>
      <c r="AF864">
        <v>10</v>
      </c>
      <c r="AG864">
        <v>0</v>
      </c>
      <c r="AH864">
        <v>10</v>
      </c>
      <c r="AI864">
        <v>10</v>
      </c>
      <c r="AJ864">
        <v>10</v>
      </c>
      <c r="AK864">
        <v>10</v>
      </c>
      <c r="AL864">
        <v>10</v>
      </c>
      <c r="AM864">
        <v>10</v>
      </c>
      <c r="AN864">
        <v>10</v>
      </c>
      <c r="AO864">
        <v>10</v>
      </c>
      <c r="AP864">
        <v>0</v>
      </c>
      <c r="AQ864">
        <v>10</v>
      </c>
      <c r="AR864">
        <v>10</v>
      </c>
      <c r="AS864">
        <v>10</v>
      </c>
      <c r="AT864">
        <v>10</v>
      </c>
      <c r="AU864">
        <v>10</v>
      </c>
      <c r="AV864">
        <v>10</v>
      </c>
      <c r="AW864">
        <v>10</v>
      </c>
      <c r="AX864">
        <v>10</v>
      </c>
      <c r="AY864">
        <v>10</v>
      </c>
      <c r="AZ864">
        <v>10</v>
      </c>
      <c r="BA864">
        <v>10</v>
      </c>
      <c r="BB864">
        <v>0</v>
      </c>
      <c r="BC864">
        <v>0</v>
      </c>
      <c r="BD864">
        <v>10</v>
      </c>
      <c r="BE864">
        <v>0</v>
      </c>
      <c r="BF864">
        <v>10</v>
      </c>
      <c r="BG864">
        <v>10</v>
      </c>
      <c r="BH864">
        <v>10</v>
      </c>
      <c r="BI864" s="9">
        <f>AVERAGE(keyword_stats[[#This Row],[Searches: Apr 2015]:[Searches: Mar 2016]])</f>
        <v>8.3333333333333339</v>
      </c>
      <c r="BJ864" s="9">
        <f>AVERAGE(keyword_stats[[#This Row],[Searches: Apr 2016]:[Searches: Mar 2017]])</f>
        <v>7.5</v>
      </c>
      <c r="BK864" s="9">
        <f>AVERAGE(keyword_stats[[#This Row],[Searches: Apr 2017]:[Searches: Mar 2018]])</f>
        <v>9.1666666666666661</v>
      </c>
      <c r="BL864" s="9">
        <f>AVERAGE(keyword_stats[[#This Row],[Searches: Apr 2018]:[Searches: Mar 2019]])</f>
        <v>7.5</v>
      </c>
      <c r="BM864" s="9">
        <f>SUM(keyword_stats[[#This Row],[Searches: Apr 2018]:[Searches: Mar 2019]])</f>
        <v>90</v>
      </c>
      <c r="BN864" s="9">
        <f>keyword_stats[[#This Row],[R1]]-keyword_stats[[#This Row],[R4]]</f>
        <v>-0.83333333333333393</v>
      </c>
      <c r="BO864" s="9" t="str">
        <f>INDEX('keyword-forecasts'!G:K,MATCH(keyword_stats[[#This Row],[Keyword]],'keyword-forecasts'!K:K,0),1)</f>
        <v>Bokserkami</v>
      </c>
    </row>
    <row r="865" spans="1:67" x14ac:dyDescent="0.25">
      <c r="A865" t="s">
        <v>979</v>
      </c>
      <c r="B865" t="s">
        <v>15</v>
      </c>
      <c r="D865" s="8">
        <v>10</v>
      </c>
      <c r="E865" t="s">
        <v>17</v>
      </c>
      <c r="F865">
        <v>100</v>
      </c>
      <c r="G865">
        <v>0.66</v>
      </c>
      <c r="H865">
        <v>1.59</v>
      </c>
      <c r="M865">
        <v>10</v>
      </c>
      <c r="N865">
        <v>10</v>
      </c>
      <c r="O865">
        <v>10</v>
      </c>
      <c r="P865">
        <v>20</v>
      </c>
      <c r="Q865">
        <v>10</v>
      </c>
      <c r="R865">
        <v>10</v>
      </c>
      <c r="S865">
        <v>10</v>
      </c>
      <c r="T865">
        <v>10</v>
      </c>
      <c r="U865">
        <v>10</v>
      </c>
      <c r="V865">
        <v>10</v>
      </c>
      <c r="W865">
        <v>10</v>
      </c>
      <c r="X865">
        <v>10</v>
      </c>
      <c r="Y865">
        <v>20</v>
      </c>
      <c r="Z865">
        <v>30</v>
      </c>
      <c r="AA865">
        <v>30</v>
      </c>
      <c r="AB865">
        <v>30</v>
      </c>
      <c r="AC865">
        <v>20</v>
      </c>
      <c r="AD865">
        <v>10</v>
      </c>
      <c r="AE865">
        <v>10</v>
      </c>
      <c r="AF865">
        <v>10</v>
      </c>
      <c r="AG865">
        <v>10</v>
      </c>
      <c r="AH865">
        <v>10</v>
      </c>
      <c r="AI865">
        <v>10</v>
      </c>
      <c r="AJ865">
        <v>10</v>
      </c>
      <c r="AK865">
        <v>10</v>
      </c>
      <c r="AL865">
        <v>10</v>
      </c>
      <c r="AM865">
        <v>40</v>
      </c>
      <c r="AN865">
        <v>30</v>
      </c>
      <c r="AO865">
        <v>20</v>
      </c>
      <c r="AP865">
        <v>10</v>
      </c>
      <c r="AQ865">
        <v>10</v>
      </c>
      <c r="AR865">
        <v>10</v>
      </c>
      <c r="AS865">
        <v>10</v>
      </c>
      <c r="AT865">
        <v>10</v>
      </c>
      <c r="AU865">
        <v>0</v>
      </c>
      <c r="AV865">
        <v>10</v>
      </c>
      <c r="AW865">
        <v>10</v>
      </c>
      <c r="AX865">
        <v>10</v>
      </c>
      <c r="AY865">
        <v>30</v>
      </c>
      <c r="AZ865">
        <v>30</v>
      </c>
      <c r="BA865">
        <v>10</v>
      </c>
      <c r="BB865">
        <v>10</v>
      </c>
      <c r="BC865">
        <v>10</v>
      </c>
      <c r="BD865">
        <v>10</v>
      </c>
      <c r="BE865">
        <v>0</v>
      </c>
      <c r="BF865">
        <v>10</v>
      </c>
      <c r="BG865">
        <v>10</v>
      </c>
      <c r="BH865">
        <v>10</v>
      </c>
      <c r="BI865" s="9">
        <f>AVERAGE(keyword_stats[[#This Row],[Searches: Apr 2015]:[Searches: Mar 2016]])</f>
        <v>10.833333333333334</v>
      </c>
      <c r="BJ865" s="9">
        <f>AVERAGE(keyword_stats[[#This Row],[Searches: Apr 2016]:[Searches: Mar 2017]])</f>
        <v>16.666666666666668</v>
      </c>
      <c r="BK865" s="9">
        <f>AVERAGE(keyword_stats[[#This Row],[Searches: Apr 2017]:[Searches: Mar 2018]])</f>
        <v>14.166666666666666</v>
      </c>
      <c r="BL865" s="9">
        <f>AVERAGE(keyword_stats[[#This Row],[Searches: Apr 2018]:[Searches: Mar 2019]])</f>
        <v>12.5</v>
      </c>
      <c r="BM865" s="9">
        <f>SUM(keyword_stats[[#This Row],[Searches: Apr 2018]:[Searches: Mar 2019]])</f>
        <v>150</v>
      </c>
      <c r="BN865" s="9">
        <f>keyword_stats[[#This Row],[R1]]-keyword_stats[[#This Row],[R4]]</f>
        <v>1.6666666666666661</v>
      </c>
      <c r="BO865" s="9" t="str">
        <f>INDEX('keyword-forecasts'!G:K,MATCH(keyword_stats[[#This Row],[Keyword]],'keyword-forecasts'!K:K,0),1)</f>
        <v>Kąpielowe Damskie</v>
      </c>
    </row>
    <row r="866" spans="1:67" x14ac:dyDescent="0.25">
      <c r="A866" t="s">
        <v>980</v>
      </c>
      <c r="B866" t="s">
        <v>15</v>
      </c>
      <c r="D866" s="8">
        <v>20</v>
      </c>
      <c r="E866" t="s">
        <v>17</v>
      </c>
      <c r="F866">
        <v>100</v>
      </c>
      <c r="G866">
        <v>0.39</v>
      </c>
      <c r="H866">
        <v>1.21</v>
      </c>
      <c r="M866">
        <v>20</v>
      </c>
      <c r="N866">
        <v>30</v>
      </c>
      <c r="O866">
        <v>40</v>
      </c>
      <c r="P866">
        <v>50</v>
      </c>
      <c r="Q866">
        <v>20</v>
      </c>
      <c r="R866">
        <v>10</v>
      </c>
      <c r="S866">
        <v>10</v>
      </c>
      <c r="T866">
        <v>10</v>
      </c>
      <c r="U866">
        <v>10</v>
      </c>
      <c r="V866">
        <v>10</v>
      </c>
      <c r="W866">
        <v>30</v>
      </c>
      <c r="X866">
        <v>20</v>
      </c>
      <c r="Y866">
        <v>50</v>
      </c>
      <c r="Z866">
        <v>210</v>
      </c>
      <c r="AA866">
        <v>70</v>
      </c>
      <c r="AB866">
        <v>50</v>
      </c>
      <c r="AC866">
        <v>30</v>
      </c>
      <c r="AD866">
        <v>20</v>
      </c>
      <c r="AE866">
        <v>10</v>
      </c>
      <c r="AF866">
        <v>10</v>
      </c>
      <c r="AG866">
        <v>20</v>
      </c>
      <c r="AH866">
        <v>10</v>
      </c>
      <c r="AI866">
        <v>20</v>
      </c>
      <c r="AJ866">
        <v>20</v>
      </c>
      <c r="AK866">
        <v>10</v>
      </c>
      <c r="AL866">
        <v>40</v>
      </c>
      <c r="AM866">
        <v>50</v>
      </c>
      <c r="AN866">
        <v>30</v>
      </c>
      <c r="AO866">
        <v>30</v>
      </c>
      <c r="AP866">
        <v>10</v>
      </c>
      <c r="AQ866">
        <v>10</v>
      </c>
      <c r="AR866">
        <v>10</v>
      </c>
      <c r="AS866">
        <v>10</v>
      </c>
      <c r="AT866">
        <v>20</v>
      </c>
      <c r="AU866">
        <v>10</v>
      </c>
      <c r="AV866">
        <v>10</v>
      </c>
      <c r="AW866">
        <v>30</v>
      </c>
      <c r="AX866">
        <v>30</v>
      </c>
      <c r="AY866">
        <v>50</v>
      </c>
      <c r="AZ866">
        <v>50</v>
      </c>
      <c r="BA866">
        <v>30</v>
      </c>
      <c r="BB866">
        <v>10</v>
      </c>
      <c r="BC866">
        <v>10</v>
      </c>
      <c r="BD866">
        <v>10</v>
      </c>
      <c r="BE866">
        <v>10</v>
      </c>
      <c r="BF866">
        <v>20</v>
      </c>
      <c r="BG866">
        <v>30</v>
      </c>
      <c r="BH866">
        <v>30</v>
      </c>
      <c r="BI866" s="9">
        <f>AVERAGE(keyword_stats[[#This Row],[Searches: Apr 2015]:[Searches: Mar 2016]])</f>
        <v>21.666666666666668</v>
      </c>
      <c r="BJ866" s="9">
        <f>AVERAGE(keyword_stats[[#This Row],[Searches: Apr 2016]:[Searches: Mar 2017]])</f>
        <v>43.333333333333336</v>
      </c>
      <c r="BK866" s="9">
        <f>AVERAGE(keyword_stats[[#This Row],[Searches: Apr 2017]:[Searches: Mar 2018]])</f>
        <v>20</v>
      </c>
      <c r="BL866" s="9">
        <f>AVERAGE(keyword_stats[[#This Row],[Searches: Apr 2018]:[Searches: Mar 2019]])</f>
        <v>25.833333333333332</v>
      </c>
      <c r="BM866" s="9">
        <f>SUM(keyword_stats[[#This Row],[Searches: Apr 2018]:[Searches: Mar 2019]])</f>
        <v>310</v>
      </c>
      <c r="BN866" s="9">
        <f>keyword_stats[[#This Row],[R1]]-keyword_stats[[#This Row],[R4]]</f>
        <v>4.1666666666666643</v>
      </c>
      <c r="BO866" s="9" t="str">
        <f>INDEX('keyword-forecasts'!G:K,MATCH(keyword_stats[[#This Row],[Keyword]],'keyword-forecasts'!K:K,0),1)</f>
        <v>Kąpielowe Damskie</v>
      </c>
    </row>
    <row r="867" spans="1:67" x14ac:dyDescent="0.25">
      <c r="A867" t="s">
        <v>981</v>
      </c>
      <c r="B867" t="s">
        <v>15</v>
      </c>
      <c r="D867" s="8">
        <v>10</v>
      </c>
      <c r="E867" t="s">
        <v>17</v>
      </c>
      <c r="F867">
        <v>100</v>
      </c>
      <c r="M867">
        <v>10</v>
      </c>
      <c r="N867">
        <v>10</v>
      </c>
      <c r="O867">
        <v>10</v>
      </c>
      <c r="P867">
        <v>10</v>
      </c>
      <c r="Q867">
        <v>10</v>
      </c>
      <c r="R867">
        <v>10</v>
      </c>
      <c r="S867">
        <v>10</v>
      </c>
      <c r="T867">
        <v>0</v>
      </c>
      <c r="U867">
        <v>0</v>
      </c>
      <c r="V867">
        <v>10</v>
      </c>
      <c r="W867">
        <v>10</v>
      </c>
      <c r="X867">
        <v>10</v>
      </c>
      <c r="Y867">
        <v>10</v>
      </c>
      <c r="Z867">
        <v>10</v>
      </c>
      <c r="AA867">
        <v>20</v>
      </c>
      <c r="AB867">
        <v>10</v>
      </c>
      <c r="AC867">
        <v>10</v>
      </c>
      <c r="AD867">
        <v>10</v>
      </c>
      <c r="AE867">
        <v>0</v>
      </c>
      <c r="AF867">
        <v>0</v>
      </c>
      <c r="AG867">
        <v>10</v>
      </c>
      <c r="AH867">
        <v>10</v>
      </c>
      <c r="AI867">
        <v>10</v>
      </c>
      <c r="AJ867">
        <v>10</v>
      </c>
      <c r="AK867">
        <v>10</v>
      </c>
      <c r="AL867">
        <v>10</v>
      </c>
      <c r="AM867">
        <v>30</v>
      </c>
      <c r="AN867">
        <v>10</v>
      </c>
      <c r="AO867">
        <v>10</v>
      </c>
      <c r="AP867">
        <v>10</v>
      </c>
      <c r="AQ867">
        <v>10</v>
      </c>
      <c r="AR867">
        <v>0</v>
      </c>
      <c r="AS867">
        <v>0</v>
      </c>
      <c r="AT867">
        <v>10</v>
      </c>
      <c r="AU867">
        <v>10</v>
      </c>
      <c r="AV867">
        <v>10</v>
      </c>
      <c r="AW867">
        <v>20</v>
      </c>
      <c r="AX867">
        <v>10</v>
      </c>
      <c r="AY867">
        <v>10</v>
      </c>
      <c r="AZ867">
        <v>20</v>
      </c>
      <c r="BA867">
        <v>10</v>
      </c>
      <c r="BB867">
        <v>10</v>
      </c>
      <c r="BC867">
        <v>10</v>
      </c>
      <c r="BD867">
        <v>10</v>
      </c>
      <c r="BE867">
        <v>10</v>
      </c>
      <c r="BF867">
        <v>10</v>
      </c>
      <c r="BG867">
        <v>10</v>
      </c>
      <c r="BH867">
        <v>10</v>
      </c>
      <c r="BI867" s="9">
        <f>AVERAGE(keyword_stats[[#This Row],[Searches: Apr 2015]:[Searches: Mar 2016]])</f>
        <v>8.3333333333333339</v>
      </c>
      <c r="BJ867" s="9">
        <f>AVERAGE(keyword_stats[[#This Row],[Searches: Apr 2016]:[Searches: Mar 2017]])</f>
        <v>9.1666666666666661</v>
      </c>
      <c r="BK867" s="9">
        <f>AVERAGE(keyword_stats[[#This Row],[Searches: Apr 2017]:[Searches: Mar 2018]])</f>
        <v>10</v>
      </c>
      <c r="BL867" s="9">
        <f>AVERAGE(keyword_stats[[#This Row],[Searches: Apr 2018]:[Searches: Mar 2019]])</f>
        <v>11.666666666666666</v>
      </c>
      <c r="BM867" s="9">
        <f>SUM(keyword_stats[[#This Row],[Searches: Apr 2018]:[Searches: Mar 2019]])</f>
        <v>140</v>
      </c>
      <c r="BN867" s="9">
        <f>keyword_stats[[#This Row],[R1]]-keyword_stats[[#This Row],[R4]]</f>
        <v>3.3333333333333321</v>
      </c>
      <c r="BO867" s="9" t="str">
        <f>INDEX('keyword-forecasts'!G:K,MATCH(keyword_stats[[#This Row],[Keyword]],'keyword-forecasts'!K:K,0),1)</f>
        <v>Stroje Kąpielowe</v>
      </c>
    </row>
    <row r="868" spans="1:67" x14ac:dyDescent="0.25">
      <c r="A868" t="s">
        <v>982</v>
      </c>
      <c r="B868" t="s">
        <v>15</v>
      </c>
      <c r="D868" s="8">
        <v>390</v>
      </c>
      <c r="E868" t="s">
        <v>17</v>
      </c>
      <c r="F868">
        <v>100</v>
      </c>
      <c r="G868">
        <v>0.28000000000000003</v>
      </c>
      <c r="H868">
        <v>1.22</v>
      </c>
      <c r="M868">
        <v>320</v>
      </c>
      <c r="N868">
        <v>390</v>
      </c>
      <c r="O868">
        <v>720</v>
      </c>
      <c r="P868">
        <v>720</v>
      </c>
      <c r="Q868">
        <v>210</v>
      </c>
      <c r="R868">
        <v>50</v>
      </c>
      <c r="S868">
        <v>90</v>
      </c>
      <c r="T868">
        <v>170</v>
      </c>
      <c r="U868">
        <v>170</v>
      </c>
      <c r="V868">
        <v>320</v>
      </c>
      <c r="W868">
        <v>390</v>
      </c>
      <c r="X868">
        <v>390</v>
      </c>
      <c r="Y868">
        <v>590</v>
      </c>
      <c r="Z868">
        <v>880</v>
      </c>
      <c r="AA868">
        <v>1300</v>
      </c>
      <c r="AB868">
        <v>880</v>
      </c>
      <c r="AC868">
        <v>390</v>
      </c>
      <c r="AD868">
        <v>140</v>
      </c>
      <c r="AE868">
        <v>110</v>
      </c>
      <c r="AF868">
        <v>110</v>
      </c>
      <c r="AG868">
        <v>110</v>
      </c>
      <c r="AH868">
        <v>390</v>
      </c>
      <c r="AI868">
        <v>390</v>
      </c>
      <c r="AJ868">
        <v>480</v>
      </c>
      <c r="AK868">
        <v>590</v>
      </c>
      <c r="AL868">
        <v>880</v>
      </c>
      <c r="AM868">
        <v>1000</v>
      </c>
      <c r="AN868">
        <v>880</v>
      </c>
      <c r="AO868">
        <v>320</v>
      </c>
      <c r="AP868">
        <v>70</v>
      </c>
      <c r="AQ868">
        <v>90</v>
      </c>
      <c r="AR868">
        <v>90</v>
      </c>
      <c r="AS868">
        <v>70</v>
      </c>
      <c r="AT868">
        <v>260</v>
      </c>
      <c r="AU868">
        <v>320</v>
      </c>
      <c r="AV868">
        <v>390</v>
      </c>
      <c r="AW868">
        <v>590</v>
      </c>
      <c r="AX868">
        <v>880</v>
      </c>
      <c r="AY868">
        <v>1000</v>
      </c>
      <c r="AZ868">
        <v>880</v>
      </c>
      <c r="BA868">
        <v>260</v>
      </c>
      <c r="BB868">
        <v>90</v>
      </c>
      <c r="BC868">
        <v>70</v>
      </c>
      <c r="BD868">
        <v>90</v>
      </c>
      <c r="BE868">
        <v>110</v>
      </c>
      <c r="BF868">
        <v>260</v>
      </c>
      <c r="BG868">
        <v>320</v>
      </c>
      <c r="BH868">
        <v>480</v>
      </c>
      <c r="BI868" s="9">
        <f>AVERAGE(keyword_stats[[#This Row],[Searches: Apr 2015]:[Searches: Mar 2016]])</f>
        <v>328.33333333333331</v>
      </c>
      <c r="BJ868" s="9">
        <f>AVERAGE(keyword_stats[[#This Row],[Searches: Apr 2016]:[Searches: Mar 2017]])</f>
        <v>480.83333333333331</v>
      </c>
      <c r="BK868" s="9">
        <f>AVERAGE(keyword_stats[[#This Row],[Searches: Apr 2017]:[Searches: Mar 2018]])</f>
        <v>413.33333333333331</v>
      </c>
      <c r="BL868" s="9">
        <f>AVERAGE(keyword_stats[[#This Row],[Searches: Apr 2018]:[Searches: Mar 2019]])</f>
        <v>419.16666666666669</v>
      </c>
      <c r="BM868" s="9">
        <f>SUM(keyword_stats[[#This Row],[Searches: Apr 2018]:[Searches: Mar 2019]])</f>
        <v>5030</v>
      </c>
      <c r="BN868" s="9">
        <f>keyword_stats[[#This Row],[R1]]-keyword_stats[[#This Row],[R4]]</f>
        <v>90.833333333333371</v>
      </c>
      <c r="BO868" s="9" t="str">
        <f>INDEX('keyword-forecasts'!G:K,MATCH(keyword_stats[[#This Row],[Keyword]],'keyword-forecasts'!K:K,0),1)</f>
        <v>Stroje Kąpielowe</v>
      </c>
    </row>
    <row r="869" spans="1:67" x14ac:dyDescent="0.25">
      <c r="A869" t="s">
        <v>983</v>
      </c>
      <c r="B869" t="s">
        <v>15</v>
      </c>
      <c r="D869" s="8">
        <v>1300</v>
      </c>
      <c r="E869" t="s">
        <v>17</v>
      </c>
      <c r="F869">
        <v>100</v>
      </c>
      <c r="G869">
        <v>0.4</v>
      </c>
      <c r="H869">
        <v>1.61</v>
      </c>
      <c r="M869">
        <v>1000</v>
      </c>
      <c r="N869">
        <v>1300</v>
      </c>
      <c r="O869">
        <v>1900</v>
      </c>
      <c r="P869">
        <v>1900</v>
      </c>
      <c r="Q869">
        <v>1300</v>
      </c>
      <c r="R869">
        <v>590</v>
      </c>
      <c r="S869">
        <v>480</v>
      </c>
      <c r="T869">
        <v>590</v>
      </c>
      <c r="U869">
        <v>480</v>
      </c>
      <c r="V869">
        <v>720</v>
      </c>
      <c r="W869">
        <v>1000</v>
      </c>
      <c r="X869">
        <v>1300</v>
      </c>
      <c r="Y869">
        <v>1300</v>
      </c>
      <c r="Z869">
        <v>1300</v>
      </c>
      <c r="AA869">
        <v>2400</v>
      </c>
      <c r="AB869">
        <v>2400</v>
      </c>
      <c r="AC869">
        <v>1300</v>
      </c>
      <c r="AD869">
        <v>1000</v>
      </c>
      <c r="AE869">
        <v>880</v>
      </c>
      <c r="AF869">
        <v>1000</v>
      </c>
      <c r="AG869">
        <v>1000</v>
      </c>
      <c r="AH869">
        <v>1600</v>
      </c>
      <c r="AI869">
        <v>1300</v>
      </c>
      <c r="AJ869">
        <v>1000</v>
      </c>
      <c r="AK869">
        <v>1300</v>
      </c>
      <c r="AL869">
        <v>1600</v>
      </c>
      <c r="AM869">
        <v>2400</v>
      </c>
      <c r="AN869">
        <v>2400</v>
      </c>
      <c r="AO869">
        <v>1000</v>
      </c>
      <c r="AP869">
        <v>590</v>
      </c>
      <c r="AQ869">
        <v>720</v>
      </c>
      <c r="AR869">
        <v>590</v>
      </c>
      <c r="AS869">
        <v>480</v>
      </c>
      <c r="AT869">
        <v>1300</v>
      </c>
      <c r="AU869">
        <v>1300</v>
      </c>
      <c r="AV869">
        <v>1300</v>
      </c>
      <c r="AW869">
        <v>1300</v>
      </c>
      <c r="AX869">
        <v>1900</v>
      </c>
      <c r="AY869">
        <v>1900</v>
      </c>
      <c r="AZ869">
        <v>2900</v>
      </c>
      <c r="BA869">
        <v>1600</v>
      </c>
      <c r="BB869">
        <v>590</v>
      </c>
      <c r="BC869">
        <v>590</v>
      </c>
      <c r="BD869">
        <v>720</v>
      </c>
      <c r="BE869">
        <v>590</v>
      </c>
      <c r="BF869">
        <v>1600</v>
      </c>
      <c r="BG869">
        <v>1600</v>
      </c>
      <c r="BH869">
        <v>1900</v>
      </c>
      <c r="BI869" s="9">
        <f>AVERAGE(keyword_stats[[#This Row],[Searches: Apr 2015]:[Searches: Mar 2016]])</f>
        <v>1046.6666666666667</v>
      </c>
      <c r="BJ869" s="9">
        <f>AVERAGE(keyword_stats[[#This Row],[Searches: Apr 2016]:[Searches: Mar 2017]])</f>
        <v>1373.3333333333333</v>
      </c>
      <c r="BK869" s="9">
        <f>AVERAGE(keyword_stats[[#This Row],[Searches: Apr 2017]:[Searches: Mar 2018]])</f>
        <v>1248.3333333333333</v>
      </c>
      <c r="BL869" s="9">
        <f>AVERAGE(keyword_stats[[#This Row],[Searches: Apr 2018]:[Searches: Mar 2019]])</f>
        <v>1432.5</v>
      </c>
      <c r="BM869" s="9">
        <f>SUM(keyword_stats[[#This Row],[Searches: Apr 2018]:[Searches: Mar 2019]])</f>
        <v>17190</v>
      </c>
      <c r="BN869" s="9">
        <f>keyword_stats[[#This Row],[R1]]-keyword_stats[[#This Row],[R4]]</f>
        <v>385.83333333333326</v>
      </c>
      <c r="BO869" s="9" t="str">
        <f>INDEX('keyword-forecasts'!G:K,MATCH(keyword_stats[[#This Row],[Keyword]],'keyword-forecasts'!K:K,0),1)</f>
        <v>Stroje Kąpielowe</v>
      </c>
    </row>
    <row r="870" spans="1:67" x14ac:dyDescent="0.25">
      <c r="A870" t="s">
        <v>984</v>
      </c>
      <c r="B870" t="s">
        <v>15</v>
      </c>
      <c r="D870" s="8">
        <v>90</v>
      </c>
      <c r="E870" t="s">
        <v>16</v>
      </c>
      <c r="F870">
        <v>53</v>
      </c>
      <c r="G870">
        <v>0.3</v>
      </c>
      <c r="H870">
        <v>1.1100000000000001</v>
      </c>
      <c r="M870">
        <v>70</v>
      </c>
      <c r="N870">
        <v>70</v>
      </c>
      <c r="O870">
        <v>90</v>
      </c>
      <c r="P870">
        <v>90</v>
      </c>
      <c r="Q870">
        <v>40</v>
      </c>
      <c r="R870">
        <v>10</v>
      </c>
      <c r="S870">
        <v>10</v>
      </c>
      <c r="T870">
        <v>10</v>
      </c>
      <c r="U870">
        <v>10</v>
      </c>
      <c r="V870">
        <v>40</v>
      </c>
      <c r="W870">
        <v>90</v>
      </c>
      <c r="X870">
        <v>70</v>
      </c>
      <c r="Y870">
        <v>90</v>
      </c>
      <c r="Z870">
        <v>90</v>
      </c>
      <c r="AA870">
        <v>140</v>
      </c>
      <c r="AB870">
        <v>170</v>
      </c>
      <c r="AC870">
        <v>70</v>
      </c>
      <c r="AD870">
        <v>40</v>
      </c>
      <c r="AE870">
        <v>70</v>
      </c>
      <c r="AF870">
        <v>70</v>
      </c>
      <c r="AG870">
        <v>50</v>
      </c>
      <c r="AH870">
        <v>140</v>
      </c>
      <c r="AI870">
        <v>170</v>
      </c>
      <c r="AJ870">
        <v>170</v>
      </c>
      <c r="AK870">
        <v>140</v>
      </c>
      <c r="AL870">
        <v>140</v>
      </c>
      <c r="AM870">
        <v>210</v>
      </c>
      <c r="AN870">
        <v>210</v>
      </c>
      <c r="AO870">
        <v>110</v>
      </c>
      <c r="AP870">
        <v>40</v>
      </c>
      <c r="AQ870">
        <v>40</v>
      </c>
      <c r="AR870">
        <v>50</v>
      </c>
      <c r="AS870">
        <v>40</v>
      </c>
      <c r="AT870">
        <v>110</v>
      </c>
      <c r="AU870">
        <v>140</v>
      </c>
      <c r="AV870">
        <v>110</v>
      </c>
      <c r="AW870">
        <v>90</v>
      </c>
      <c r="AX870">
        <v>140</v>
      </c>
      <c r="AY870">
        <v>170</v>
      </c>
      <c r="AZ870">
        <v>170</v>
      </c>
      <c r="BA870">
        <v>170</v>
      </c>
      <c r="BB870">
        <v>40</v>
      </c>
      <c r="BC870">
        <v>20</v>
      </c>
      <c r="BD870">
        <v>40</v>
      </c>
      <c r="BE870">
        <v>20</v>
      </c>
      <c r="BF870">
        <v>40</v>
      </c>
      <c r="BG870">
        <v>50</v>
      </c>
      <c r="BH870">
        <v>70</v>
      </c>
      <c r="BI870" s="9">
        <f>AVERAGE(keyword_stats[[#This Row],[Searches: Apr 2015]:[Searches: Mar 2016]])</f>
        <v>50</v>
      </c>
      <c r="BJ870" s="9">
        <f>AVERAGE(keyword_stats[[#This Row],[Searches: Apr 2016]:[Searches: Mar 2017]])</f>
        <v>105.83333333333333</v>
      </c>
      <c r="BK870" s="9">
        <f>AVERAGE(keyword_stats[[#This Row],[Searches: Apr 2017]:[Searches: Mar 2018]])</f>
        <v>111.66666666666667</v>
      </c>
      <c r="BL870" s="9">
        <f>AVERAGE(keyword_stats[[#This Row],[Searches: Apr 2018]:[Searches: Mar 2019]])</f>
        <v>85</v>
      </c>
      <c r="BM870" s="9">
        <f>SUM(keyword_stats[[#This Row],[Searches: Apr 2018]:[Searches: Mar 2019]])</f>
        <v>1020</v>
      </c>
      <c r="BN870" s="9">
        <f>keyword_stats[[#This Row],[R1]]-keyword_stats[[#This Row],[R4]]</f>
        <v>35</v>
      </c>
      <c r="BO870" s="9" t="str">
        <f>INDEX('keyword-forecasts'!G:K,MATCH(keyword_stats[[#This Row],[Keyword]],'keyword-forecasts'!K:K,0),1)</f>
        <v>Kąpielowe H&amp;m</v>
      </c>
    </row>
    <row r="871" spans="1:67" x14ac:dyDescent="0.25">
      <c r="A871" t="s">
        <v>985</v>
      </c>
      <c r="B871" t="s">
        <v>15</v>
      </c>
      <c r="D871" s="8">
        <v>20</v>
      </c>
      <c r="E871" t="s">
        <v>17</v>
      </c>
      <c r="F871">
        <v>100</v>
      </c>
      <c r="G871">
        <v>0.65</v>
      </c>
      <c r="H871">
        <v>1.88</v>
      </c>
      <c r="M871">
        <v>10</v>
      </c>
      <c r="N871">
        <v>10</v>
      </c>
      <c r="O871">
        <v>20</v>
      </c>
      <c r="P871">
        <v>10</v>
      </c>
      <c r="Q871">
        <v>10</v>
      </c>
      <c r="R871">
        <v>10</v>
      </c>
      <c r="S871">
        <v>10</v>
      </c>
      <c r="T871">
        <v>10</v>
      </c>
      <c r="U871">
        <v>10</v>
      </c>
      <c r="V871">
        <v>10</v>
      </c>
      <c r="W871">
        <v>10</v>
      </c>
      <c r="X871">
        <v>10</v>
      </c>
      <c r="Y871">
        <v>10</v>
      </c>
      <c r="Z871">
        <v>10</v>
      </c>
      <c r="AA871">
        <v>10</v>
      </c>
      <c r="AB871">
        <v>20</v>
      </c>
      <c r="AC871">
        <v>20</v>
      </c>
      <c r="AD871">
        <v>10</v>
      </c>
      <c r="AE871">
        <v>10</v>
      </c>
      <c r="AF871">
        <v>10</v>
      </c>
      <c r="AG871">
        <v>10</v>
      </c>
      <c r="AH871">
        <v>20</v>
      </c>
      <c r="AI871">
        <v>20</v>
      </c>
      <c r="AJ871">
        <v>10</v>
      </c>
      <c r="AK871">
        <v>10</v>
      </c>
      <c r="AL871">
        <v>20</v>
      </c>
      <c r="AM871">
        <v>20</v>
      </c>
      <c r="AN871">
        <v>20</v>
      </c>
      <c r="AO871">
        <v>20</v>
      </c>
      <c r="AP871">
        <v>10</v>
      </c>
      <c r="AQ871">
        <v>10</v>
      </c>
      <c r="AR871">
        <v>10</v>
      </c>
      <c r="AS871">
        <v>10</v>
      </c>
      <c r="AT871">
        <v>10</v>
      </c>
      <c r="AU871">
        <v>10</v>
      </c>
      <c r="AV871">
        <v>10</v>
      </c>
      <c r="AW871">
        <v>20</v>
      </c>
      <c r="AX871">
        <v>10</v>
      </c>
      <c r="AY871">
        <v>40</v>
      </c>
      <c r="AZ871">
        <v>20</v>
      </c>
      <c r="BA871">
        <v>10</v>
      </c>
      <c r="BB871">
        <v>10</v>
      </c>
      <c r="BC871">
        <v>10</v>
      </c>
      <c r="BD871">
        <v>10</v>
      </c>
      <c r="BE871">
        <v>10</v>
      </c>
      <c r="BF871">
        <v>50</v>
      </c>
      <c r="BG871">
        <v>40</v>
      </c>
      <c r="BH871">
        <v>10</v>
      </c>
      <c r="BI871" s="9">
        <f>AVERAGE(keyword_stats[[#This Row],[Searches: Apr 2015]:[Searches: Mar 2016]])</f>
        <v>10.833333333333334</v>
      </c>
      <c r="BJ871" s="9">
        <f>AVERAGE(keyword_stats[[#This Row],[Searches: Apr 2016]:[Searches: Mar 2017]])</f>
        <v>13.333333333333334</v>
      </c>
      <c r="BK871" s="9">
        <f>AVERAGE(keyword_stats[[#This Row],[Searches: Apr 2017]:[Searches: Mar 2018]])</f>
        <v>13.333333333333334</v>
      </c>
      <c r="BL871" s="9">
        <f>AVERAGE(keyword_stats[[#This Row],[Searches: Apr 2018]:[Searches: Mar 2019]])</f>
        <v>20</v>
      </c>
      <c r="BM871" s="9">
        <f>SUM(keyword_stats[[#This Row],[Searches: Apr 2018]:[Searches: Mar 2019]])</f>
        <v>240</v>
      </c>
      <c r="BN871" s="9">
        <f>keyword_stats[[#This Row],[R1]]-keyword_stats[[#This Row],[R4]]</f>
        <v>9.1666666666666661</v>
      </c>
      <c r="BO871" s="9" t="str">
        <f>INDEX('keyword-forecasts'!G:K,MATCH(keyword_stats[[#This Row],[Keyword]],'keyword-forecasts'!K:K,0),1)</f>
        <v>Stroje Jednoczęściowe</v>
      </c>
    </row>
    <row r="872" spans="1:67" x14ac:dyDescent="0.25">
      <c r="A872" t="s">
        <v>986</v>
      </c>
      <c r="B872" t="s">
        <v>15</v>
      </c>
      <c r="D872" s="8">
        <v>260</v>
      </c>
      <c r="E872" t="s">
        <v>17</v>
      </c>
      <c r="F872">
        <v>100</v>
      </c>
      <c r="G872">
        <v>0.31</v>
      </c>
      <c r="H872">
        <v>1.46</v>
      </c>
      <c r="M872">
        <v>30</v>
      </c>
      <c r="N872">
        <v>10</v>
      </c>
      <c r="O872">
        <v>20</v>
      </c>
      <c r="P872">
        <v>40</v>
      </c>
      <c r="Q872">
        <v>30</v>
      </c>
      <c r="R872">
        <v>40</v>
      </c>
      <c r="S872">
        <v>10</v>
      </c>
      <c r="T872">
        <v>20</v>
      </c>
      <c r="U872">
        <v>20</v>
      </c>
      <c r="V872">
        <v>40</v>
      </c>
      <c r="W872">
        <v>30</v>
      </c>
      <c r="X872">
        <v>20</v>
      </c>
      <c r="Y872">
        <v>20</v>
      </c>
      <c r="Z872">
        <v>20</v>
      </c>
      <c r="AA872">
        <v>40</v>
      </c>
      <c r="AB872">
        <v>70</v>
      </c>
      <c r="AC872">
        <v>30</v>
      </c>
      <c r="AD872">
        <v>20</v>
      </c>
      <c r="AE872">
        <v>10</v>
      </c>
      <c r="AF872">
        <v>20</v>
      </c>
      <c r="AG872">
        <v>20</v>
      </c>
      <c r="AH872">
        <v>90</v>
      </c>
      <c r="AI872">
        <v>90</v>
      </c>
      <c r="AJ872">
        <v>70</v>
      </c>
      <c r="AK872">
        <v>70</v>
      </c>
      <c r="AL872">
        <v>70</v>
      </c>
      <c r="AM872">
        <v>140</v>
      </c>
      <c r="AN872">
        <v>320</v>
      </c>
      <c r="AO872">
        <v>210</v>
      </c>
      <c r="AP872">
        <v>110</v>
      </c>
      <c r="AQ872">
        <v>90</v>
      </c>
      <c r="AR872">
        <v>110</v>
      </c>
      <c r="AS872">
        <v>90</v>
      </c>
      <c r="AT872">
        <v>210</v>
      </c>
      <c r="AU872">
        <v>210</v>
      </c>
      <c r="AV872">
        <v>260</v>
      </c>
      <c r="AW872">
        <v>210</v>
      </c>
      <c r="AX872">
        <v>260</v>
      </c>
      <c r="AY872">
        <v>480</v>
      </c>
      <c r="AZ872">
        <v>590</v>
      </c>
      <c r="BA872">
        <v>480</v>
      </c>
      <c r="BB872">
        <v>260</v>
      </c>
      <c r="BC872">
        <v>170</v>
      </c>
      <c r="BD872">
        <v>170</v>
      </c>
      <c r="BE872">
        <v>70</v>
      </c>
      <c r="BF872">
        <v>170</v>
      </c>
      <c r="BG872">
        <v>170</v>
      </c>
      <c r="BH872">
        <v>170</v>
      </c>
      <c r="BI872" s="9">
        <f>AVERAGE(keyword_stats[[#This Row],[Searches: Apr 2015]:[Searches: Mar 2016]])</f>
        <v>25.833333333333332</v>
      </c>
      <c r="BJ872" s="9">
        <f>AVERAGE(keyword_stats[[#This Row],[Searches: Apr 2016]:[Searches: Mar 2017]])</f>
        <v>41.666666666666664</v>
      </c>
      <c r="BK872" s="9">
        <f>AVERAGE(keyword_stats[[#This Row],[Searches: Apr 2017]:[Searches: Mar 2018]])</f>
        <v>157.5</v>
      </c>
      <c r="BL872" s="9">
        <f>AVERAGE(keyword_stats[[#This Row],[Searches: Apr 2018]:[Searches: Mar 2019]])</f>
        <v>266.66666666666669</v>
      </c>
      <c r="BM872" s="9">
        <f>SUM(keyword_stats[[#This Row],[Searches: Apr 2018]:[Searches: Mar 2019]])</f>
        <v>3200</v>
      </c>
      <c r="BN872" s="9">
        <f>keyword_stats[[#This Row],[R1]]-keyword_stats[[#This Row],[R4]]</f>
        <v>240.83333333333334</v>
      </c>
      <c r="BO872" s="9" t="str">
        <f>INDEX('keyword-forecasts'!G:K,MATCH(keyword_stats[[#This Row],[Keyword]],'keyword-forecasts'!K:K,0),1)</f>
        <v>Wyprzedaż Stroje</v>
      </c>
    </row>
    <row r="873" spans="1:67" x14ac:dyDescent="0.25">
      <c r="A873" t="s">
        <v>987</v>
      </c>
      <c r="B873" t="s">
        <v>15</v>
      </c>
      <c r="D873" s="8">
        <v>170</v>
      </c>
      <c r="E873" t="s">
        <v>17</v>
      </c>
      <c r="F873">
        <v>100</v>
      </c>
      <c r="G873">
        <v>0.35</v>
      </c>
      <c r="H873">
        <v>1.21</v>
      </c>
      <c r="M873">
        <v>70</v>
      </c>
      <c r="N873">
        <v>90</v>
      </c>
      <c r="O873">
        <v>140</v>
      </c>
      <c r="P873">
        <v>90</v>
      </c>
      <c r="Q873">
        <v>50</v>
      </c>
      <c r="R873">
        <v>30</v>
      </c>
      <c r="S873">
        <v>50</v>
      </c>
      <c r="T873">
        <v>50</v>
      </c>
      <c r="U873">
        <v>40</v>
      </c>
      <c r="V873">
        <v>70</v>
      </c>
      <c r="W873">
        <v>90</v>
      </c>
      <c r="X873">
        <v>170</v>
      </c>
      <c r="Y873">
        <v>140</v>
      </c>
      <c r="Z873">
        <v>90</v>
      </c>
      <c r="AA873">
        <v>90</v>
      </c>
      <c r="AB873">
        <v>210</v>
      </c>
      <c r="AC873">
        <v>70</v>
      </c>
      <c r="AD873">
        <v>40</v>
      </c>
      <c r="AE873">
        <v>70</v>
      </c>
      <c r="AF873">
        <v>50</v>
      </c>
      <c r="AG873">
        <v>110</v>
      </c>
      <c r="AH873">
        <v>90</v>
      </c>
      <c r="AI873">
        <v>90</v>
      </c>
      <c r="AJ873">
        <v>50</v>
      </c>
      <c r="AK873">
        <v>70</v>
      </c>
      <c r="AL873">
        <v>140</v>
      </c>
      <c r="AM873">
        <v>210</v>
      </c>
      <c r="AN873">
        <v>140</v>
      </c>
      <c r="AO873">
        <v>90</v>
      </c>
      <c r="AP873">
        <v>40</v>
      </c>
      <c r="AQ873">
        <v>30</v>
      </c>
      <c r="AR873">
        <v>40</v>
      </c>
      <c r="AS873">
        <v>40</v>
      </c>
      <c r="AT873">
        <v>140</v>
      </c>
      <c r="AU873">
        <v>70</v>
      </c>
      <c r="AV873">
        <v>170</v>
      </c>
      <c r="AW873">
        <v>110</v>
      </c>
      <c r="AX873">
        <v>170</v>
      </c>
      <c r="AY873">
        <v>210</v>
      </c>
      <c r="AZ873">
        <v>480</v>
      </c>
      <c r="BA873">
        <v>170</v>
      </c>
      <c r="BB873">
        <v>70</v>
      </c>
      <c r="BC873">
        <v>70</v>
      </c>
      <c r="BD873">
        <v>90</v>
      </c>
      <c r="BE873">
        <v>110</v>
      </c>
      <c r="BF873">
        <v>170</v>
      </c>
      <c r="BG873">
        <v>140</v>
      </c>
      <c r="BH873">
        <v>210</v>
      </c>
      <c r="BI873" s="9">
        <f>AVERAGE(keyword_stats[[#This Row],[Searches: Apr 2015]:[Searches: Mar 2016]])</f>
        <v>78.333333333333329</v>
      </c>
      <c r="BJ873" s="9">
        <f>AVERAGE(keyword_stats[[#This Row],[Searches: Apr 2016]:[Searches: Mar 2017]])</f>
        <v>91.666666666666671</v>
      </c>
      <c r="BK873" s="9">
        <f>AVERAGE(keyword_stats[[#This Row],[Searches: Apr 2017]:[Searches: Mar 2018]])</f>
        <v>98.333333333333329</v>
      </c>
      <c r="BL873" s="9">
        <f>AVERAGE(keyword_stats[[#This Row],[Searches: Apr 2018]:[Searches: Mar 2019]])</f>
        <v>166.66666666666666</v>
      </c>
      <c r="BM873" s="9">
        <f>SUM(keyword_stats[[#This Row],[Searches: Apr 2018]:[Searches: Mar 2019]])</f>
        <v>2000</v>
      </c>
      <c r="BN873" s="9">
        <f>keyword_stats[[#This Row],[R1]]-keyword_stats[[#This Row],[R4]]</f>
        <v>88.333333333333329</v>
      </c>
      <c r="BO873" s="9" t="str">
        <f>INDEX('keyword-forecasts'!G:K,MATCH(keyword_stats[[#This Row],[Keyword]],'keyword-forecasts'!K:K,0),1)</f>
        <v>Stroje Kąpielowe</v>
      </c>
    </row>
    <row r="874" spans="1:67" x14ac:dyDescent="0.25">
      <c r="A874" t="s">
        <v>988</v>
      </c>
      <c r="B874" t="s">
        <v>15</v>
      </c>
      <c r="D874" s="8">
        <v>720</v>
      </c>
      <c r="E874" t="s">
        <v>17</v>
      </c>
      <c r="F874">
        <v>100</v>
      </c>
      <c r="G874">
        <v>0.51</v>
      </c>
      <c r="H874">
        <v>1.71</v>
      </c>
      <c r="M874">
        <v>260</v>
      </c>
      <c r="N874">
        <v>390</v>
      </c>
      <c r="O874">
        <v>590</v>
      </c>
      <c r="P874">
        <v>590</v>
      </c>
      <c r="Q874">
        <v>320</v>
      </c>
      <c r="R874">
        <v>320</v>
      </c>
      <c r="S874">
        <v>210</v>
      </c>
      <c r="T874">
        <v>320</v>
      </c>
      <c r="U874">
        <v>390</v>
      </c>
      <c r="V874">
        <v>720</v>
      </c>
      <c r="W874">
        <v>590</v>
      </c>
      <c r="X874">
        <v>390</v>
      </c>
      <c r="Y874">
        <v>480</v>
      </c>
      <c r="Z874">
        <v>880</v>
      </c>
      <c r="AA874">
        <v>1300</v>
      </c>
      <c r="AB874">
        <v>1000</v>
      </c>
      <c r="AC874">
        <v>320</v>
      </c>
      <c r="AD874">
        <v>260</v>
      </c>
      <c r="AE874">
        <v>260</v>
      </c>
      <c r="AF874">
        <v>260</v>
      </c>
      <c r="AG874">
        <v>260</v>
      </c>
      <c r="AH874">
        <v>390</v>
      </c>
      <c r="AI874">
        <v>480</v>
      </c>
      <c r="AJ874">
        <v>720</v>
      </c>
      <c r="AK874">
        <v>590</v>
      </c>
      <c r="AL874">
        <v>480</v>
      </c>
      <c r="AM874">
        <v>720</v>
      </c>
      <c r="AN874">
        <v>1000</v>
      </c>
      <c r="AO874">
        <v>590</v>
      </c>
      <c r="AP874">
        <v>210</v>
      </c>
      <c r="AQ874">
        <v>140</v>
      </c>
      <c r="AR874">
        <v>260</v>
      </c>
      <c r="AS874">
        <v>390</v>
      </c>
      <c r="AT874">
        <v>480</v>
      </c>
      <c r="AU874">
        <v>480</v>
      </c>
      <c r="AV874">
        <v>480</v>
      </c>
      <c r="AW874">
        <v>720</v>
      </c>
      <c r="AX874">
        <v>720</v>
      </c>
      <c r="AY874">
        <v>1300</v>
      </c>
      <c r="AZ874">
        <v>1000</v>
      </c>
      <c r="BA874">
        <v>1000</v>
      </c>
      <c r="BB874">
        <v>480</v>
      </c>
      <c r="BC874">
        <v>480</v>
      </c>
      <c r="BD874">
        <v>390</v>
      </c>
      <c r="BE874">
        <v>480</v>
      </c>
      <c r="BF874">
        <v>880</v>
      </c>
      <c r="BG874">
        <v>880</v>
      </c>
      <c r="BH874">
        <v>590</v>
      </c>
      <c r="BI874" s="9">
        <f>AVERAGE(keyword_stats[[#This Row],[Searches: Apr 2015]:[Searches: Mar 2016]])</f>
        <v>424.16666666666669</v>
      </c>
      <c r="BJ874" s="9">
        <f>AVERAGE(keyword_stats[[#This Row],[Searches: Apr 2016]:[Searches: Mar 2017]])</f>
        <v>550.83333333333337</v>
      </c>
      <c r="BK874" s="9">
        <f>AVERAGE(keyword_stats[[#This Row],[Searches: Apr 2017]:[Searches: Mar 2018]])</f>
        <v>485</v>
      </c>
      <c r="BL874" s="9">
        <f>AVERAGE(keyword_stats[[#This Row],[Searches: Apr 2018]:[Searches: Mar 2019]])</f>
        <v>743.33333333333337</v>
      </c>
      <c r="BM874" s="9">
        <f>SUM(keyword_stats[[#This Row],[Searches: Apr 2018]:[Searches: Mar 2019]])</f>
        <v>8920</v>
      </c>
      <c r="BN874" s="9">
        <f>keyword_stats[[#This Row],[R1]]-keyword_stats[[#This Row],[R4]]</f>
        <v>319.16666666666669</v>
      </c>
      <c r="BO874" s="9" t="str">
        <f>INDEX('keyword-forecasts'!G:K,MATCH(keyword_stats[[#This Row],[Keyword]],'keyword-forecasts'!K:K,0),1)</f>
        <v>Stroje Kąpielowe</v>
      </c>
    </row>
    <row r="875" spans="1:67" x14ac:dyDescent="0.25">
      <c r="A875" t="s">
        <v>989</v>
      </c>
      <c r="B875" t="s">
        <v>15</v>
      </c>
      <c r="D875" s="8">
        <v>70</v>
      </c>
      <c r="E875" t="s">
        <v>17</v>
      </c>
      <c r="F875">
        <v>100</v>
      </c>
      <c r="G875">
        <v>0.35</v>
      </c>
      <c r="H875">
        <v>1.1499999999999999</v>
      </c>
      <c r="M875">
        <v>50</v>
      </c>
      <c r="N875">
        <v>30</v>
      </c>
      <c r="O875">
        <v>50</v>
      </c>
      <c r="P875">
        <v>70</v>
      </c>
      <c r="Q875">
        <v>30</v>
      </c>
      <c r="R875">
        <v>10</v>
      </c>
      <c r="S875">
        <v>10</v>
      </c>
      <c r="T875">
        <v>20</v>
      </c>
      <c r="U875">
        <v>20</v>
      </c>
      <c r="V875">
        <v>20</v>
      </c>
      <c r="W875">
        <v>40</v>
      </c>
      <c r="X875">
        <v>30</v>
      </c>
      <c r="Y875">
        <v>50</v>
      </c>
      <c r="Z875">
        <v>70</v>
      </c>
      <c r="AA875">
        <v>90</v>
      </c>
      <c r="AB875">
        <v>70</v>
      </c>
      <c r="AC875">
        <v>30</v>
      </c>
      <c r="AD875">
        <v>10</v>
      </c>
      <c r="AE875">
        <v>30</v>
      </c>
      <c r="AF875">
        <v>20</v>
      </c>
      <c r="AG875">
        <v>20</v>
      </c>
      <c r="AH875">
        <v>50</v>
      </c>
      <c r="AI875">
        <v>40</v>
      </c>
      <c r="AJ875">
        <v>50</v>
      </c>
      <c r="AK875">
        <v>40</v>
      </c>
      <c r="AL875">
        <v>50</v>
      </c>
      <c r="AM875">
        <v>90</v>
      </c>
      <c r="AN875">
        <v>110</v>
      </c>
      <c r="AO875">
        <v>70</v>
      </c>
      <c r="AP875">
        <v>20</v>
      </c>
      <c r="AQ875">
        <v>30</v>
      </c>
      <c r="AR875">
        <v>20</v>
      </c>
      <c r="AS875">
        <v>30</v>
      </c>
      <c r="AT875">
        <v>70</v>
      </c>
      <c r="AU875">
        <v>50</v>
      </c>
      <c r="AV875">
        <v>50</v>
      </c>
      <c r="AW875">
        <v>70</v>
      </c>
      <c r="AX875">
        <v>70</v>
      </c>
      <c r="AY875">
        <v>90</v>
      </c>
      <c r="AZ875">
        <v>140</v>
      </c>
      <c r="BA875">
        <v>70</v>
      </c>
      <c r="BB875">
        <v>30</v>
      </c>
      <c r="BC875">
        <v>40</v>
      </c>
      <c r="BD875">
        <v>40</v>
      </c>
      <c r="BE875">
        <v>30</v>
      </c>
      <c r="BF875">
        <v>70</v>
      </c>
      <c r="BG875">
        <v>70</v>
      </c>
      <c r="BH875">
        <v>90</v>
      </c>
      <c r="BI875" s="9">
        <f>AVERAGE(keyword_stats[[#This Row],[Searches: Apr 2015]:[Searches: Mar 2016]])</f>
        <v>31.666666666666668</v>
      </c>
      <c r="BJ875" s="9">
        <f>AVERAGE(keyword_stats[[#This Row],[Searches: Apr 2016]:[Searches: Mar 2017]])</f>
        <v>44.166666666666664</v>
      </c>
      <c r="BK875" s="9">
        <f>AVERAGE(keyword_stats[[#This Row],[Searches: Apr 2017]:[Searches: Mar 2018]])</f>
        <v>52.5</v>
      </c>
      <c r="BL875" s="9">
        <f>AVERAGE(keyword_stats[[#This Row],[Searches: Apr 2018]:[Searches: Mar 2019]])</f>
        <v>67.5</v>
      </c>
      <c r="BM875" s="9">
        <f>SUM(keyword_stats[[#This Row],[Searches: Apr 2018]:[Searches: Mar 2019]])</f>
        <v>810</v>
      </c>
      <c r="BN875" s="9">
        <f>keyword_stats[[#This Row],[R1]]-keyword_stats[[#This Row],[R4]]</f>
        <v>35.833333333333329</v>
      </c>
      <c r="BO875" s="9" t="str">
        <f>INDEX('keyword-forecasts'!G:K,MATCH(keyword_stats[[#This Row],[Keyword]],'keyword-forecasts'!K:K,0),1)</f>
        <v>Stroje Kąpielowe</v>
      </c>
    </row>
    <row r="876" spans="1:67" x14ac:dyDescent="0.25">
      <c r="A876" t="s">
        <v>990</v>
      </c>
      <c r="B876" t="s">
        <v>15</v>
      </c>
      <c r="D876" s="8">
        <v>90</v>
      </c>
      <c r="E876" t="s">
        <v>17</v>
      </c>
      <c r="F876">
        <v>100</v>
      </c>
      <c r="G876">
        <v>0.31</v>
      </c>
      <c r="H876">
        <v>1.01</v>
      </c>
      <c r="M876">
        <v>90</v>
      </c>
      <c r="N876">
        <v>110</v>
      </c>
      <c r="O876">
        <v>210</v>
      </c>
      <c r="P876">
        <v>170</v>
      </c>
      <c r="Q876">
        <v>90</v>
      </c>
      <c r="R876">
        <v>10</v>
      </c>
      <c r="S876">
        <v>10</v>
      </c>
      <c r="T876">
        <v>10</v>
      </c>
      <c r="U876">
        <v>10</v>
      </c>
      <c r="V876">
        <v>30</v>
      </c>
      <c r="W876">
        <v>40</v>
      </c>
      <c r="X876">
        <v>70</v>
      </c>
      <c r="Y876">
        <v>70</v>
      </c>
      <c r="Z876">
        <v>90</v>
      </c>
      <c r="AA876">
        <v>90</v>
      </c>
      <c r="AB876">
        <v>140</v>
      </c>
      <c r="AC876">
        <v>30</v>
      </c>
      <c r="AD876">
        <v>10</v>
      </c>
      <c r="AE876">
        <v>10</v>
      </c>
      <c r="AF876">
        <v>10</v>
      </c>
      <c r="AG876">
        <v>10</v>
      </c>
      <c r="AH876">
        <v>30</v>
      </c>
      <c r="AI876">
        <v>20</v>
      </c>
      <c r="AJ876">
        <v>50</v>
      </c>
      <c r="AK876">
        <v>70</v>
      </c>
      <c r="AL876">
        <v>90</v>
      </c>
      <c r="AM876">
        <v>110</v>
      </c>
      <c r="AN876">
        <v>30</v>
      </c>
      <c r="AO876">
        <v>20</v>
      </c>
      <c r="AP876">
        <v>10</v>
      </c>
      <c r="AQ876">
        <v>10</v>
      </c>
      <c r="AR876">
        <v>10</v>
      </c>
      <c r="AS876">
        <v>10</v>
      </c>
      <c r="AT876">
        <v>40</v>
      </c>
      <c r="AU876">
        <v>50</v>
      </c>
      <c r="AV876">
        <v>70</v>
      </c>
      <c r="AW876">
        <v>140</v>
      </c>
      <c r="AX876">
        <v>210</v>
      </c>
      <c r="AY876">
        <v>210</v>
      </c>
      <c r="AZ876">
        <v>210</v>
      </c>
      <c r="BA876">
        <v>50</v>
      </c>
      <c r="BB876">
        <v>10</v>
      </c>
      <c r="BC876">
        <v>10</v>
      </c>
      <c r="BD876">
        <v>10</v>
      </c>
      <c r="BE876">
        <v>30</v>
      </c>
      <c r="BF876">
        <v>70</v>
      </c>
      <c r="BG876">
        <v>90</v>
      </c>
      <c r="BH876">
        <v>90</v>
      </c>
      <c r="BI876" s="9">
        <f>AVERAGE(keyword_stats[[#This Row],[Searches: Apr 2015]:[Searches: Mar 2016]])</f>
        <v>70.833333333333329</v>
      </c>
      <c r="BJ876" s="9">
        <f>AVERAGE(keyword_stats[[#This Row],[Searches: Apr 2016]:[Searches: Mar 2017]])</f>
        <v>46.666666666666664</v>
      </c>
      <c r="BK876" s="9">
        <f>AVERAGE(keyword_stats[[#This Row],[Searches: Apr 2017]:[Searches: Mar 2018]])</f>
        <v>43.333333333333336</v>
      </c>
      <c r="BL876" s="9">
        <f>AVERAGE(keyword_stats[[#This Row],[Searches: Apr 2018]:[Searches: Mar 2019]])</f>
        <v>94.166666666666671</v>
      </c>
      <c r="BM876" s="9">
        <f>SUM(keyword_stats[[#This Row],[Searches: Apr 2018]:[Searches: Mar 2019]])</f>
        <v>1130</v>
      </c>
      <c r="BN876" s="9">
        <f>keyword_stats[[#This Row],[R1]]-keyword_stats[[#This Row],[R4]]</f>
        <v>23.333333333333343</v>
      </c>
      <c r="BO876" s="9" t="str">
        <f>INDEX('keyword-forecasts'!G:K,MATCH(keyword_stats[[#This Row],[Keyword]],'keyword-forecasts'!K:K,0),1)</f>
        <v>Stroje Kąpielowe</v>
      </c>
    </row>
    <row r="877" spans="1:67" x14ac:dyDescent="0.25">
      <c r="A877" t="s">
        <v>991</v>
      </c>
      <c r="B877" t="s">
        <v>15</v>
      </c>
      <c r="D877" s="8">
        <v>110</v>
      </c>
      <c r="E877" t="s">
        <v>17</v>
      </c>
      <c r="F877">
        <v>99</v>
      </c>
      <c r="G877">
        <v>0.25</v>
      </c>
      <c r="H877">
        <v>0.96</v>
      </c>
      <c r="M877">
        <v>90</v>
      </c>
      <c r="N877">
        <v>70</v>
      </c>
      <c r="O877">
        <v>90</v>
      </c>
      <c r="P877">
        <v>70</v>
      </c>
      <c r="Q877">
        <v>50</v>
      </c>
      <c r="R877">
        <v>20</v>
      </c>
      <c r="S877">
        <v>10</v>
      </c>
      <c r="T877">
        <v>20</v>
      </c>
      <c r="U877">
        <v>10</v>
      </c>
      <c r="V877">
        <v>50</v>
      </c>
      <c r="W877">
        <v>50</v>
      </c>
      <c r="X877">
        <v>70</v>
      </c>
      <c r="Y877">
        <v>70</v>
      </c>
      <c r="Z877">
        <v>140</v>
      </c>
      <c r="AA877">
        <v>210</v>
      </c>
      <c r="AB877">
        <v>170</v>
      </c>
      <c r="AC877">
        <v>50</v>
      </c>
      <c r="AD877">
        <v>10</v>
      </c>
      <c r="AE877">
        <v>40</v>
      </c>
      <c r="AF877">
        <v>40</v>
      </c>
      <c r="AG877">
        <v>30</v>
      </c>
      <c r="AH877">
        <v>70</v>
      </c>
      <c r="AI877">
        <v>50</v>
      </c>
      <c r="AJ877">
        <v>70</v>
      </c>
      <c r="AK877">
        <v>90</v>
      </c>
      <c r="AL877">
        <v>70</v>
      </c>
      <c r="AM877">
        <v>320</v>
      </c>
      <c r="AN877">
        <v>210</v>
      </c>
      <c r="AO877">
        <v>90</v>
      </c>
      <c r="AP877">
        <v>20</v>
      </c>
      <c r="AQ877">
        <v>40</v>
      </c>
      <c r="AR877">
        <v>30</v>
      </c>
      <c r="AS877">
        <v>20</v>
      </c>
      <c r="AT877">
        <v>90</v>
      </c>
      <c r="AU877">
        <v>90</v>
      </c>
      <c r="AV877">
        <v>90</v>
      </c>
      <c r="AW877">
        <v>140</v>
      </c>
      <c r="AX877">
        <v>210</v>
      </c>
      <c r="AY877">
        <v>210</v>
      </c>
      <c r="AZ877">
        <v>210</v>
      </c>
      <c r="BA877">
        <v>90</v>
      </c>
      <c r="BB877">
        <v>20</v>
      </c>
      <c r="BC877">
        <v>30</v>
      </c>
      <c r="BD877">
        <v>20</v>
      </c>
      <c r="BE877">
        <v>20</v>
      </c>
      <c r="BF877">
        <v>90</v>
      </c>
      <c r="BG877">
        <v>70</v>
      </c>
      <c r="BH877">
        <v>110</v>
      </c>
      <c r="BI877" s="9">
        <f>AVERAGE(keyword_stats[[#This Row],[Searches: Apr 2015]:[Searches: Mar 2016]])</f>
        <v>50</v>
      </c>
      <c r="BJ877" s="9">
        <f>AVERAGE(keyword_stats[[#This Row],[Searches: Apr 2016]:[Searches: Mar 2017]])</f>
        <v>79.166666666666671</v>
      </c>
      <c r="BK877" s="9">
        <f>AVERAGE(keyword_stats[[#This Row],[Searches: Apr 2017]:[Searches: Mar 2018]])</f>
        <v>96.666666666666671</v>
      </c>
      <c r="BL877" s="9">
        <f>AVERAGE(keyword_stats[[#This Row],[Searches: Apr 2018]:[Searches: Mar 2019]])</f>
        <v>101.66666666666667</v>
      </c>
      <c r="BM877" s="9">
        <f>SUM(keyword_stats[[#This Row],[Searches: Apr 2018]:[Searches: Mar 2019]])</f>
        <v>1220</v>
      </c>
      <c r="BN877" s="9">
        <f>keyword_stats[[#This Row],[R1]]-keyword_stats[[#This Row],[R4]]</f>
        <v>51.666666666666671</v>
      </c>
      <c r="BO877" s="9" t="str">
        <f>INDEX('keyword-forecasts'!G:K,MATCH(keyword_stats[[#This Row],[Keyword]],'keyword-forecasts'!K:K,0),1)</f>
        <v>Stroje Kąpielowe</v>
      </c>
    </row>
    <row r="878" spans="1:67" x14ac:dyDescent="0.25">
      <c r="A878" t="s">
        <v>992</v>
      </c>
      <c r="B878" t="s">
        <v>15</v>
      </c>
      <c r="D878" s="8">
        <v>320</v>
      </c>
      <c r="E878" t="s">
        <v>17</v>
      </c>
      <c r="F878">
        <v>100</v>
      </c>
      <c r="G878">
        <v>0.18</v>
      </c>
      <c r="H878">
        <v>0.7</v>
      </c>
      <c r="M878">
        <v>390</v>
      </c>
      <c r="N878">
        <v>390</v>
      </c>
      <c r="O878">
        <v>590</v>
      </c>
      <c r="P878">
        <v>480</v>
      </c>
      <c r="Q878">
        <v>170</v>
      </c>
      <c r="R878">
        <v>40</v>
      </c>
      <c r="S878">
        <v>90</v>
      </c>
      <c r="T878">
        <v>90</v>
      </c>
      <c r="U878">
        <v>70</v>
      </c>
      <c r="V878">
        <v>210</v>
      </c>
      <c r="W878">
        <v>210</v>
      </c>
      <c r="X878">
        <v>210</v>
      </c>
      <c r="Y878">
        <v>320</v>
      </c>
      <c r="Z878">
        <v>480</v>
      </c>
      <c r="AA878">
        <v>720</v>
      </c>
      <c r="AB878">
        <v>480</v>
      </c>
      <c r="AC878">
        <v>170</v>
      </c>
      <c r="AD878">
        <v>70</v>
      </c>
      <c r="AE878">
        <v>90</v>
      </c>
      <c r="AF878">
        <v>110</v>
      </c>
      <c r="AG878">
        <v>90</v>
      </c>
      <c r="AH878">
        <v>260</v>
      </c>
      <c r="AI878">
        <v>260</v>
      </c>
      <c r="AJ878">
        <v>260</v>
      </c>
      <c r="AK878">
        <v>260</v>
      </c>
      <c r="AL878">
        <v>320</v>
      </c>
      <c r="AM878">
        <v>590</v>
      </c>
      <c r="AN878">
        <v>480</v>
      </c>
      <c r="AO878">
        <v>170</v>
      </c>
      <c r="AP878">
        <v>30</v>
      </c>
      <c r="AQ878">
        <v>70</v>
      </c>
      <c r="AR878">
        <v>140</v>
      </c>
      <c r="AS878">
        <v>90</v>
      </c>
      <c r="AT878">
        <v>260</v>
      </c>
      <c r="AU878">
        <v>260</v>
      </c>
      <c r="AV878">
        <v>210</v>
      </c>
      <c r="AW878">
        <v>260</v>
      </c>
      <c r="AX878">
        <v>320</v>
      </c>
      <c r="AY878">
        <v>590</v>
      </c>
      <c r="AZ878">
        <v>590</v>
      </c>
      <c r="BA878">
        <v>210</v>
      </c>
      <c r="BB878">
        <v>90</v>
      </c>
      <c r="BC878">
        <v>90</v>
      </c>
      <c r="BD878">
        <v>140</v>
      </c>
      <c r="BE878">
        <v>170</v>
      </c>
      <c r="BF878">
        <v>480</v>
      </c>
      <c r="BG878">
        <v>390</v>
      </c>
      <c r="BH878">
        <v>390</v>
      </c>
      <c r="BI878" s="9">
        <f>AVERAGE(keyword_stats[[#This Row],[Searches: Apr 2015]:[Searches: Mar 2016]])</f>
        <v>245</v>
      </c>
      <c r="BJ878" s="9">
        <f>AVERAGE(keyword_stats[[#This Row],[Searches: Apr 2016]:[Searches: Mar 2017]])</f>
        <v>275.83333333333331</v>
      </c>
      <c r="BK878" s="9">
        <f>AVERAGE(keyword_stats[[#This Row],[Searches: Apr 2017]:[Searches: Mar 2018]])</f>
        <v>240</v>
      </c>
      <c r="BL878" s="9">
        <f>AVERAGE(keyword_stats[[#This Row],[Searches: Apr 2018]:[Searches: Mar 2019]])</f>
        <v>310</v>
      </c>
      <c r="BM878" s="9">
        <f>SUM(keyword_stats[[#This Row],[Searches: Apr 2018]:[Searches: Mar 2019]])</f>
        <v>3720</v>
      </c>
      <c r="BN878" s="9">
        <f>keyword_stats[[#This Row],[R1]]-keyword_stats[[#This Row],[R4]]</f>
        <v>65</v>
      </c>
      <c r="BO878" s="9" t="str">
        <f>INDEX('keyword-forecasts'!G:K,MATCH(keyword_stats[[#This Row],[Keyword]],'keyword-forecasts'!K:K,0),1)</f>
        <v>Stroje Kąpielowe</v>
      </c>
    </row>
    <row r="879" spans="1:67" x14ac:dyDescent="0.25">
      <c r="A879" t="s">
        <v>993</v>
      </c>
      <c r="B879" t="s">
        <v>15</v>
      </c>
      <c r="D879" s="8">
        <v>70</v>
      </c>
      <c r="E879" t="s">
        <v>17</v>
      </c>
      <c r="F879">
        <v>100</v>
      </c>
      <c r="G879">
        <v>0.39</v>
      </c>
      <c r="H879">
        <v>2.9</v>
      </c>
      <c r="M879">
        <v>90</v>
      </c>
      <c r="N879">
        <v>90</v>
      </c>
      <c r="O879">
        <v>140</v>
      </c>
      <c r="P879">
        <v>320</v>
      </c>
      <c r="Q879">
        <v>140</v>
      </c>
      <c r="R879">
        <v>20</v>
      </c>
      <c r="S879">
        <v>10</v>
      </c>
      <c r="T879">
        <v>10</v>
      </c>
      <c r="U879">
        <v>10</v>
      </c>
      <c r="V879">
        <v>30</v>
      </c>
      <c r="W879">
        <v>50</v>
      </c>
      <c r="X879">
        <v>50</v>
      </c>
      <c r="Y879">
        <v>90</v>
      </c>
      <c r="Z879">
        <v>90</v>
      </c>
      <c r="AA879">
        <v>140</v>
      </c>
      <c r="AB879">
        <v>170</v>
      </c>
      <c r="AC879">
        <v>50</v>
      </c>
      <c r="AD879">
        <v>20</v>
      </c>
      <c r="AE879">
        <v>10</v>
      </c>
      <c r="AF879">
        <v>10</v>
      </c>
      <c r="AG879">
        <v>10</v>
      </c>
      <c r="AH879">
        <v>30</v>
      </c>
      <c r="AI879">
        <v>30</v>
      </c>
      <c r="AJ879">
        <v>20</v>
      </c>
      <c r="AK879">
        <v>40</v>
      </c>
      <c r="AL879">
        <v>70</v>
      </c>
      <c r="AM879">
        <v>110</v>
      </c>
      <c r="AN879">
        <v>90</v>
      </c>
      <c r="AO879">
        <v>50</v>
      </c>
      <c r="AP879">
        <v>10</v>
      </c>
      <c r="AQ879">
        <v>10</v>
      </c>
      <c r="AR879">
        <v>10</v>
      </c>
      <c r="AS879">
        <v>20</v>
      </c>
      <c r="AT879">
        <v>40</v>
      </c>
      <c r="AU879">
        <v>20</v>
      </c>
      <c r="AV879">
        <v>40</v>
      </c>
      <c r="AW879">
        <v>50</v>
      </c>
      <c r="AX879">
        <v>90</v>
      </c>
      <c r="AY879">
        <v>90</v>
      </c>
      <c r="AZ879">
        <v>110</v>
      </c>
      <c r="BA879">
        <v>50</v>
      </c>
      <c r="BB879">
        <v>30</v>
      </c>
      <c r="BC879">
        <v>20</v>
      </c>
      <c r="BD879">
        <v>40</v>
      </c>
      <c r="BE879">
        <v>50</v>
      </c>
      <c r="BF879">
        <v>50</v>
      </c>
      <c r="BG879">
        <v>40</v>
      </c>
      <c r="BH879">
        <v>90</v>
      </c>
      <c r="BI879" s="9">
        <f>AVERAGE(keyword_stats[[#This Row],[Searches: Apr 2015]:[Searches: Mar 2016]])</f>
        <v>80</v>
      </c>
      <c r="BJ879" s="9">
        <f>AVERAGE(keyword_stats[[#This Row],[Searches: Apr 2016]:[Searches: Mar 2017]])</f>
        <v>55.833333333333336</v>
      </c>
      <c r="BK879" s="9">
        <f>AVERAGE(keyword_stats[[#This Row],[Searches: Apr 2017]:[Searches: Mar 2018]])</f>
        <v>42.5</v>
      </c>
      <c r="BL879" s="9">
        <f>AVERAGE(keyword_stats[[#This Row],[Searches: Apr 2018]:[Searches: Mar 2019]])</f>
        <v>59.166666666666664</v>
      </c>
      <c r="BM879" s="9">
        <f>SUM(keyword_stats[[#This Row],[Searches: Apr 2018]:[Searches: Mar 2019]])</f>
        <v>710</v>
      </c>
      <c r="BN879" s="9">
        <f>keyword_stats[[#This Row],[R1]]-keyword_stats[[#This Row],[R4]]</f>
        <v>-20.833333333333336</v>
      </c>
      <c r="BO879" s="9" t="str">
        <f>INDEX('keyword-forecasts'!G:K,MATCH(keyword_stats[[#This Row],[Keyword]],'keyword-forecasts'!K:K,0),1)</f>
        <v>Stroje Kąpielowe</v>
      </c>
    </row>
    <row r="880" spans="1:67" x14ac:dyDescent="0.25">
      <c r="A880" t="s">
        <v>994</v>
      </c>
      <c r="B880" t="s">
        <v>15</v>
      </c>
      <c r="D880" s="8">
        <v>30</v>
      </c>
      <c r="E880" t="s">
        <v>17</v>
      </c>
      <c r="F880">
        <v>100</v>
      </c>
      <c r="G880">
        <v>0.24</v>
      </c>
      <c r="H880">
        <v>1.1000000000000001</v>
      </c>
      <c r="M880">
        <v>10</v>
      </c>
      <c r="N880">
        <v>20</v>
      </c>
      <c r="O880">
        <v>30</v>
      </c>
      <c r="P880">
        <v>20</v>
      </c>
      <c r="Q880">
        <v>10</v>
      </c>
      <c r="R880">
        <v>10</v>
      </c>
      <c r="S880">
        <v>0</v>
      </c>
      <c r="T880">
        <v>10</v>
      </c>
      <c r="U880">
        <v>10</v>
      </c>
      <c r="V880">
        <v>10</v>
      </c>
      <c r="W880">
        <v>10</v>
      </c>
      <c r="X880">
        <v>10</v>
      </c>
      <c r="Y880">
        <v>20</v>
      </c>
      <c r="Z880">
        <v>20</v>
      </c>
      <c r="AA880">
        <v>30</v>
      </c>
      <c r="AB880">
        <v>50</v>
      </c>
      <c r="AC880">
        <v>10</v>
      </c>
      <c r="AD880">
        <v>10</v>
      </c>
      <c r="AE880">
        <v>10</v>
      </c>
      <c r="AF880">
        <v>10</v>
      </c>
      <c r="AG880">
        <v>0</v>
      </c>
      <c r="AH880">
        <v>10</v>
      </c>
      <c r="AI880">
        <v>10</v>
      </c>
      <c r="AJ880">
        <v>10</v>
      </c>
      <c r="AK880">
        <v>10</v>
      </c>
      <c r="AL880">
        <v>30</v>
      </c>
      <c r="AM880">
        <v>50</v>
      </c>
      <c r="AN880">
        <v>30</v>
      </c>
      <c r="AO880">
        <v>10</v>
      </c>
      <c r="AP880">
        <v>10</v>
      </c>
      <c r="AQ880">
        <v>0</v>
      </c>
      <c r="AR880">
        <v>20</v>
      </c>
      <c r="AS880">
        <v>10</v>
      </c>
      <c r="AT880">
        <v>10</v>
      </c>
      <c r="AU880">
        <v>10</v>
      </c>
      <c r="AV880">
        <v>10</v>
      </c>
      <c r="AW880">
        <v>20</v>
      </c>
      <c r="AX880">
        <v>20</v>
      </c>
      <c r="AY880">
        <v>50</v>
      </c>
      <c r="AZ880">
        <v>50</v>
      </c>
      <c r="BA880">
        <v>20</v>
      </c>
      <c r="BB880">
        <v>10</v>
      </c>
      <c r="BC880">
        <v>10</v>
      </c>
      <c r="BD880">
        <v>10</v>
      </c>
      <c r="BE880">
        <v>50</v>
      </c>
      <c r="BF880">
        <v>30</v>
      </c>
      <c r="BG880">
        <v>20</v>
      </c>
      <c r="BH880">
        <v>20</v>
      </c>
      <c r="BI880" s="9">
        <f>AVERAGE(keyword_stats[[#This Row],[Searches: Apr 2015]:[Searches: Mar 2016]])</f>
        <v>12.5</v>
      </c>
      <c r="BJ880" s="9">
        <f>AVERAGE(keyword_stats[[#This Row],[Searches: Apr 2016]:[Searches: Mar 2017]])</f>
        <v>15.833333333333334</v>
      </c>
      <c r="BK880" s="9">
        <f>AVERAGE(keyword_stats[[#This Row],[Searches: Apr 2017]:[Searches: Mar 2018]])</f>
        <v>16.666666666666668</v>
      </c>
      <c r="BL880" s="9">
        <f>AVERAGE(keyword_stats[[#This Row],[Searches: Apr 2018]:[Searches: Mar 2019]])</f>
        <v>25.833333333333332</v>
      </c>
      <c r="BM880" s="9">
        <f>SUM(keyword_stats[[#This Row],[Searches: Apr 2018]:[Searches: Mar 2019]])</f>
        <v>310</v>
      </c>
      <c r="BN880" s="9">
        <f>keyword_stats[[#This Row],[R1]]-keyword_stats[[#This Row],[R4]]</f>
        <v>13.333333333333332</v>
      </c>
      <c r="BO880" s="9" t="str">
        <f>INDEX('keyword-forecasts'!G:K,MATCH(keyword_stats[[#This Row],[Keyword]],'keyword-forecasts'!K:K,0),1)</f>
        <v>Stroje Kąpielowe</v>
      </c>
    </row>
    <row r="881" spans="1:67" x14ac:dyDescent="0.25">
      <c r="A881" t="s">
        <v>995</v>
      </c>
      <c r="B881" t="s">
        <v>15</v>
      </c>
      <c r="D881" s="8">
        <v>1900</v>
      </c>
      <c r="E881" t="s">
        <v>17</v>
      </c>
      <c r="F881">
        <v>100</v>
      </c>
      <c r="G881">
        <v>0.6</v>
      </c>
      <c r="H881">
        <v>4.2300000000000004</v>
      </c>
      <c r="M881">
        <v>1000</v>
      </c>
      <c r="N881">
        <v>1600</v>
      </c>
      <c r="O881">
        <v>2900</v>
      </c>
      <c r="P881">
        <v>3600</v>
      </c>
      <c r="Q881">
        <v>1300</v>
      </c>
      <c r="R881">
        <v>210</v>
      </c>
      <c r="S881">
        <v>210</v>
      </c>
      <c r="T881">
        <v>210</v>
      </c>
      <c r="U881">
        <v>210</v>
      </c>
      <c r="V881">
        <v>590</v>
      </c>
      <c r="W881">
        <v>720</v>
      </c>
      <c r="X881">
        <v>590</v>
      </c>
      <c r="Y881">
        <v>880</v>
      </c>
      <c r="Z881">
        <v>1900</v>
      </c>
      <c r="AA881">
        <v>3600</v>
      </c>
      <c r="AB881">
        <v>2900</v>
      </c>
      <c r="AC881">
        <v>880</v>
      </c>
      <c r="AD881">
        <v>320</v>
      </c>
      <c r="AE881">
        <v>260</v>
      </c>
      <c r="AF881">
        <v>390</v>
      </c>
      <c r="AG881">
        <v>260</v>
      </c>
      <c r="AH881">
        <v>590</v>
      </c>
      <c r="AI881">
        <v>880</v>
      </c>
      <c r="AJ881">
        <v>880</v>
      </c>
      <c r="AK881">
        <v>1300</v>
      </c>
      <c r="AL881">
        <v>2400</v>
      </c>
      <c r="AM881">
        <v>4400</v>
      </c>
      <c r="AN881">
        <v>4400</v>
      </c>
      <c r="AO881">
        <v>1600</v>
      </c>
      <c r="AP881">
        <v>390</v>
      </c>
      <c r="AQ881">
        <v>390</v>
      </c>
      <c r="AR881">
        <v>390</v>
      </c>
      <c r="AS881">
        <v>320</v>
      </c>
      <c r="AT881">
        <v>1000</v>
      </c>
      <c r="AU881">
        <v>1000</v>
      </c>
      <c r="AV881">
        <v>880</v>
      </c>
      <c r="AW881">
        <v>1600</v>
      </c>
      <c r="AX881">
        <v>3600</v>
      </c>
      <c r="AY881">
        <v>5400</v>
      </c>
      <c r="AZ881">
        <v>5400</v>
      </c>
      <c r="BA881">
        <v>2900</v>
      </c>
      <c r="BB881">
        <v>590</v>
      </c>
      <c r="BC881">
        <v>390</v>
      </c>
      <c r="BD881">
        <v>390</v>
      </c>
      <c r="BE881">
        <v>480</v>
      </c>
      <c r="BF881">
        <v>1300</v>
      </c>
      <c r="BG881">
        <v>1600</v>
      </c>
      <c r="BH881">
        <v>1900</v>
      </c>
      <c r="BI881" s="9">
        <f>AVERAGE(keyword_stats[[#This Row],[Searches: Apr 2015]:[Searches: Mar 2016]])</f>
        <v>1095</v>
      </c>
      <c r="BJ881" s="9">
        <f>AVERAGE(keyword_stats[[#This Row],[Searches: Apr 2016]:[Searches: Mar 2017]])</f>
        <v>1145</v>
      </c>
      <c r="BK881" s="9">
        <f>AVERAGE(keyword_stats[[#This Row],[Searches: Apr 2017]:[Searches: Mar 2018]])</f>
        <v>1539.1666666666667</v>
      </c>
      <c r="BL881" s="9">
        <f>AVERAGE(keyword_stats[[#This Row],[Searches: Apr 2018]:[Searches: Mar 2019]])</f>
        <v>2129.1666666666665</v>
      </c>
      <c r="BM881" s="9">
        <f>SUM(keyword_stats[[#This Row],[Searches: Apr 2018]:[Searches: Mar 2019]])</f>
        <v>25550</v>
      </c>
      <c r="BN881" s="9">
        <f>keyword_stats[[#This Row],[R1]]-keyword_stats[[#This Row],[R4]]</f>
        <v>1034.1666666666665</v>
      </c>
      <c r="BO881" s="9" t="str">
        <f>INDEX('keyword-forecasts'!G:K,MATCH(keyword_stats[[#This Row],[Keyword]],'keyword-forecasts'!K:K,0),1)</f>
        <v>Puszystych</v>
      </c>
    </row>
    <row r="882" spans="1:67" x14ac:dyDescent="0.25">
      <c r="A882" t="s">
        <v>996</v>
      </c>
      <c r="B882" t="s">
        <v>15</v>
      </c>
      <c r="D882" s="8">
        <v>30</v>
      </c>
      <c r="E882" t="s">
        <v>17</v>
      </c>
      <c r="F882">
        <v>100</v>
      </c>
      <c r="G882">
        <v>0.33</v>
      </c>
      <c r="H882">
        <v>1.78</v>
      </c>
      <c r="M882">
        <v>40</v>
      </c>
      <c r="N882">
        <v>50</v>
      </c>
      <c r="O882">
        <v>90</v>
      </c>
      <c r="P882">
        <v>110</v>
      </c>
      <c r="Q882">
        <v>40</v>
      </c>
      <c r="R882">
        <v>10</v>
      </c>
      <c r="S882">
        <v>20</v>
      </c>
      <c r="T882">
        <v>30</v>
      </c>
      <c r="U882">
        <v>20</v>
      </c>
      <c r="V882">
        <v>40</v>
      </c>
      <c r="W882">
        <v>40</v>
      </c>
      <c r="X882">
        <v>30</v>
      </c>
      <c r="Y882">
        <v>70</v>
      </c>
      <c r="Z882">
        <v>110</v>
      </c>
      <c r="AA882">
        <v>210</v>
      </c>
      <c r="AB882">
        <v>140</v>
      </c>
      <c r="AC882">
        <v>50</v>
      </c>
      <c r="AD882">
        <v>30</v>
      </c>
      <c r="AE882">
        <v>10</v>
      </c>
      <c r="AF882">
        <v>30</v>
      </c>
      <c r="AG882">
        <v>20</v>
      </c>
      <c r="AH882">
        <v>140</v>
      </c>
      <c r="AI882">
        <v>70</v>
      </c>
      <c r="AJ882">
        <v>50</v>
      </c>
      <c r="AK882">
        <v>30</v>
      </c>
      <c r="AL882">
        <v>110</v>
      </c>
      <c r="AM882">
        <v>260</v>
      </c>
      <c r="AN882">
        <v>140</v>
      </c>
      <c r="AO882">
        <v>70</v>
      </c>
      <c r="AP882">
        <v>30</v>
      </c>
      <c r="AQ882">
        <v>40</v>
      </c>
      <c r="AR882">
        <v>40</v>
      </c>
      <c r="AS882">
        <v>20</v>
      </c>
      <c r="AT882">
        <v>90</v>
      </c>
      <c r="AU882">
        <v>140</v>
      </c>
      <c r="AV882">
        <v>70</v>
      </c>
      <c r="AW882">
        <v>90</v>
      </c>
      <c r="AX882">
        <v>90</v>
      </c>
      <c r="AY882">
        <v>20</v>
      </c>
      <c r="AZ882">
        <v>20</v>
      </c>
      <c r="BA882">
        <v>50</v>
      </c>
      <c r="BB882">
        <v>10</v>
      </c>
      <c r="BC882">
        <v>0</v>
      </c>
      <c r="BD882">
        <v>10</v>
      </c>
      <c r="BE882">
        <v>10</v>
      </c>
      <c r="BF882">
        <v>10</v>
      </c>
      <c r="BG882">
        <v>10</v>
      </c>
      <c r="BH882">
        <v>20</v>
      </c>
      <c r="BI882" s="9">
        <f>AVERAGE(keyword_stats[[#This Row],[Searches: Apr 2015]:[Searches: Mar 2016]])</f>
        <v>43.333333333333336</v>
      </c>
      <c r="BJ882" s="9">
        <f>AVERAGE(keyword_stats[[#This Row],[Searches: Apr 2016]:[Searches: Mar 2017]])</f>
        <v>77.5</v>
      </c>
      <c r="BK882" s="9">
        <f>AVERAGE(keyword_stats[[#This Row],[Searches: Apr 2017]:[Searches: Mar 2018]])</f>
        <v>86.666666666666671</v>
      </c>
      <c r="BL882" s="9">
        <f>AVERAGE(keyword_stats[[#This Row],[Searches: Apr 2018]:[Searches: Mar 2019]])</f>
        <v>28.333333333333332</v>
      </c>
      <c r="BM882" s="9">
        <f>SUM(keyword_stats[[#This Row],[Searches: Apr 2018]:[Searches: Mar 2019]])</f>
        <v>340</v>
      </c>
      <c r="BN882" s="9">
        <f>keyword_stats[[#This Row],[R1]]-keyword_stats[[#This Row],[R4]]</f>
        <v>-15.000000000000004</v>
      </c>
      <c r="BO882" s="9" t="str">
        <f>INDEX('keyword-forecasts'!G:K,MATCH(keyword_stats[[#This Row],[Keyword]],'keyword-forecasts'!K:K,0),1)</f>
        <v>Puszystych</v>
      </c>
    </row>
    <row r="883" spans="1:67" x14ac:dyDescent="0.25">
      <c r="A883" t="s">
        <v>997</v>
      </c>
      <c r="B883" t="s">
        <v>15</v>
      </c>
      <c r="D883" s="8">
        <v>110</v>
      </c>
      <c r="E883" t="s">
        <v>17</v>
      </c>
      <c r="F883">
        <v>100</v>
      </c>
      <c r="G883">
        <v>0.39</v>
      </c>
      <c r="H883">
        <v>1.72</v>
      </c>
      <c r="M883">
        <v>90</v>
      </c>
      <c r="N883">
        <v>140</v>
      </c>
      <c r="O883">
        <v>260</v>
      </c>
      <c r="P883">
        <v>320</v>
      </c>
      <c r="Q883">
        <v>170</v>
      </c>
      <c r="R883">
        <v>30</v>
      </c>
      <c r="S883">
        <v>20</v>
      </c>
      <c r="T883">
        <v>20</v>
      </c>
      <c r="U883">
        <v>30</v>
      </c>
      <c r="V883">
        <v>90</v>
      </c>
      <c r="W883">
        <v>140</v>
      </c>
      <c r="X883">
        <v>90</v>
      </c>
      <c r="Y883">
        <v>110</v>
      </c>
      <c r="Z883">
        <v>170</v>
      </c>
      <c r="AA883">
        <v>390</v>
      </c>
      <c r="AB883">
        <v>320</v>
      </c>
      <c r="AC883">
        <v>140</v>
      </c>
      <c r="AD883">
        <v>50</v>
      </c>
      <c r="AE883">
        <v>30</v>
      </c>
      <c r="AF883">
        <v>90</v>
      </c>
      <c r="AG883">
        <v>40</v>
      </c>
      <c r="AH883">
        <v>110</v>
      </c>
      <c r="AI883">
        <v>70</v>
      </c>
      <c r="AJ883">
        <v>110</v>
      </c>
      <c r="AK883">
        <v>70</v>
      </c>
      <c r="AL883">
        <v>210</v>
      </c>
      <c r="AM883">
        <v>320</v>
      </c>
      <c r="AN883">
        <v>320</v>
      </c>
      <c r="AO883">
        <v>140</v>
      </c>
      <c r="AP883">
        <v>20</v>
      </c>
      <c r="AQ883">
        <v>30</v>
      </c>
      <c r="AR883">
        <v>40</v>
      </c>
      <c r="AS883">
        <v>10</v>
      </c>
      <c r="AT883">
        <v>90</v>
      </c>
      <c r="AU883">
        <v>110</v>
      </c>
      <c r="AV883">
        <v>110</v>
      </c>
      <c r="AW883">
        <v>90</v>
      </c>
      <c r="AX883">
        <v>210</v>
      </c>
      <c r="AY883">
        <v>260</v>
      </c>
      <c r="AZ883">
        <v>170</v>
      </c>
      <c r="BA883">
        <v>110</v>
      </c>
      <c r="BB883">
        <v>50</v>
      </c>
      <c r="BC883">
        <v>50</v>
      </c>
      <c r="BD883">
        <v>90</v>
      </c>
      <c r="BE883">
        <v>70</v>
      </c>
      <c r="BF883">
        <v>110</v>
      </c>
      <c r="BG883">
        <v>170</v>
      </c>
      <c r="BH883">
        <v>70</v>
      </c>
      <c r="BI883" s="9">
        <f>AVERAGE(keyword_stats[[#This Row],[Searches: Apr 2015]:[Searches: Mar 2016]])</f>
        <v>116.66666666666667</v>
      </c>
      <c r="BJ883" s="9">
        <f>AVERAGE(keyword_stats[[#This Row],[Searches: Apr 2016]:[Searches: Mar 2017]])</f>
        <v>135.83333333333334</v>
      </c>
      <c r="BK883" s="9">
        <f>AVERAGE(keyword_stats[[#This Row],[Searches: Apr 2017]:[Searches: Mar 2018]])</f>
        <v>122.5</v>
      </c>
      <c r="BL883" s="9">
        <f>AVERAGE(keyword_stats[[#This Row],[Searches: Apr 2018]:[Searches: Mar 2019]])</f>
        <v>120.83333333333333</v>
      </c>
      <c r="BM883" s="9">
        <f>SUM(keyword_stats[[#This Row],[Searches: Apr 2018]:[Searches: Mar 2019]])</f>
        <v>1450</v>
      </c>
      <c r="BN883" s="9">
        <f>keyword_stats[[#This Row],[R1]]-keyword_stats[[#This Row],[R4]]</f>
        <v>4.1666666666666572</v>
      </c>
      <c r="BO883" s="9" t="str">
        <f>INDEX('keyword-forecasts'!G:K,MATCH(keyword_stats[[#This Row],[Keyword]],'keyword-forecasts'!K:K,0),1)</f>
        <v>Puszystych</v>
      </c>
    </row>
    <row r="884" spans="1:67" x14ac:dyDescent="0.25">
      <c r="A884" t="s">
        <v>998</v>
      </c>
      <c r="B884" t="s">
        <v>15</v>
      </c>
      <c r="D884" s="8">
        <v>10</v>
      </c>
      <c r="E884" t="s">
        <v>17</v>
      </c>
      <c r="F884">
        <v>100</v>
      </c>
      <c r="M884">
        <v>10</v>
      </c>
      <c r="N884">
        <v>10</v>
      </c>
      <c r="O884">
        <v>10</v>
      </c>
      <c r="P884">
        <v>10</v>
      </c>
      <c r="Q884">
        <v>10</v>
      </c>
      <c r="R884">
        <v>0</v>
      </c>
      <c r="S884">
        <v>10</v>
      </c>
      <c r="T884">
        <v>0</v>
      </c>
      <c r="U884">
        <v>10</v>
      </c>
      <c r="V884">
        <v>0</v>
      </c>
      <c r="W884">
        <v>10</v>
      </c>
      <c r="X884">
        <v>10</v>
      </c>
      <c r="Y884">
        <v>10</v>
      </c>
      <c r="Z884">
        <v>10</v>
      </c>
      <c r="AA884">
        <v>10</v>
      </c>
      <c r="AB884">
        <v>10</v>
      </c>
      <c r="AC884">
        <v>10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10</v>
      </c>
      <c r="AJ884">
        <v>10</v>
      </c>
      <c r="AK884">
        <v>10</v>
      </c>
      <c r="AL884">
        <v>10</v>
      </c>
      <c r="AM884">
        <v>10</v>
      </c>
      <c r="AN884">
        <v>20</v>
      </c>
      <c r="AO884">
        <v>10</v>
      </c>
      <c r="AP884">
        <v>10</v>
      </c>
      <c r="AQ884">
        <v>10</v>
      </c>
      <c r="AR884">
        <v>10</v>
      </c>
      <c r="AS884">
        <v>10</v>
      </c>
      <c r="AT884">
        <v>10</v>
      </c>
      <c r="AU884">
        <v>0</v>
      </c>
      <c r="AV884">
        <v>10</v>
      </c>
      <c r="AW884">
        <v>10</v>
      </c>
      <c r="AX884">
        <v>10</v>
      </c>
      <c r="AY884">
        <v>10</v>
      </c>
      <c r="AZ884">
        <v>10</v>
      </c>
      <c r="BA884">
        <v>10</v>
      </c>
      <c r="BB884">
        <v>10</v>
      </c>
      <c r="BC884">
        <v>10</v>
      </c>
      <c r="BD884">
        <v>10</v>
      </c>
      <c r="BE884">
        <v>0</v>
      </c>
      <c r="BF884">
        <v>10</v>
      </c>
      <c r="BG884">
        <v>10</v>
      </c>
      <c r="BH884">
        <v>10</v>
      </c>
      <c r="BI884" s="9">
        <f>AVERAGE(keyword_stats[[#This Row],[Searches: Apr 2015]:[Searches: Mar 2016]])</f>
        <v>7.5</v>
      </c>
      <c r="BJ884" s="9">
        <f>AVERAGE(keyword_stats[[#This Row],[Searches: Apr 2016]:[Searches: Mar 2017]])</f>
        <v>5.833333333333333</v>
      </c>
      <c r="BK884" s="9">
        <f>AVERAGE(keyword_stats[[#This Row],[Searches: Apr 2017]:[Searches: Mar 2018]])</f>
        <v>10</v>
      </c>
      <c r="BL884" s="9">
        <f>AVERAGE(keyword_stats[[#This Row],[Searches: Apr 2018]:[Searches: Mar 2019]])</f>
        <v>9.1666666666666661</v>
      </c>
      <c r="BM884" s="9">
        <f>SUM(keyword_stats[[#This Row],[Searches: Apr 2018]:[Searches: Mar 2019]])</f>
        <v>110</v>
      </c>
      <c r="BN884" s="9">
        <f>keyword_stats[[#This Row],[R1]]-keyword_stats[[#This Row],[R4]]</f>
        <v>1.6666666666666661</v>
      </c>
      <c r="BO884" s="9" t="str">
        <f>INDEX('keyword-forecasts'!G:K,MATCH(keyword_stats[[#This Row],[Keyword]],'keyword-forecasts'!K:K,0),1)</f>
        <v>Stroje Kąpielowe</v>
      </c>
    </row>
    <row r="885" spans="1:67" x14ac:dyDescent="0.25">
      <c r="A885" t="s">
        <v>999</v>
      </c>
      <c r="B885" t="s">
        <v>15</v>
      </c>
      <c r="D885" s="8">
        <v>10</v>
      </c>
      <c r="E885" t="s">
        <v>17</v>
      </c>
      <c r="F885">
        <v>100</v>
      </c>
      <c r="G885">
        <v>0.22</v>
      </c>
      <c r="H885">
        <v>0.69</v>
      </c>
      <c r="M885">
        <v>10</v>
      </c>
      <c r="N885">
        <v>10</v>
      </c>
      <c r="O885">
        <v>10</v>
      </c>
      <c r="P885">
        <v>20</v>
      </c>
      <c r="Q885">
        <v>10</v>
      </c>
      <c r="R885">
        <v>10</v>
      </c>
      <c r="S885">
        <v>10</v>
      </c>
      <c r="T885">
        <v>0</v>
      </c>
      <c r="U885">
        <v>0</v>
      </c>
      <c r="V885">
        <v>10</v>
      </c>
      <c r="W885">
        <v>10</v>
      </c>
      <c r="X885">
        <v>0</v>
      </c>
      <c r="Y885">
        <v>10</v>
      </c>
      <c r="Z885">
        <v>10</v>
      </c>
      <c r="AA885">
        <v>10</v>
      </c>
      <c r="AB885">
        <v>20</v>
      </c>
      <c r="AC885">
        <v>10</v>
      </c>
      <c r="AD885">
        <v>10</v>
      </c>
      <c r="AE885">
        <v>10</v>
      </c>
      <c r="AF885">
        <v>10</v>
      </c>
      <c r="AG885">
        <v>0</v>
      </c>
      <c r="AH885">
        <v>10</v>
      </c>
      <c r="AI885">
        <v>10</v>
      </c>
      <c r="AJ885">
        <v>10</v>
      </c>
      <c r="AK885">
        <v>10</v>
      </c>
      <c r="AL885">
        <v>10</v>
      </c>
      <c r="AM885">
        <v>40</v>
      </c>
      <c r="AN885">
        <v>40</v>
      </c>
      <c r="AO885">
        <v>10</v>
      </c>
      <c r="AP885">
        <v>10</v>
      </c>
      <c r="AQ885">
        <v>0</v>
      </c>
      <c r="AR885">
        <v>10</v>
      </c>
      <c r="AS885">
        <v>10</v>
      </c>
      <c r="AT885">
        <v>10</v>
      </c>
      <c r="AU885">
        <v>10</v>
      </c>
      <c r="AV885">
        <v>10</v>
      </c>
      <c r="AW885">
        <v>10</v>
      </c>
      <c r="AX885">
        <v>20</v>
      </c>
      <c r="AY885">
        <v>30</v>
      </c>
      <c r="AZ885">
        <v>40</v>
      </c>
      <c r="BA885">
        <v>10</v>
      </c>
      <c r="BB885">
        <v>10</v>
      </c>
      <c r="BC885">
        <v>10</v>
      </c>
      <c r="BD885">
        <v>10</v>
      </c>
      <c r="BE885">
        <v>0</v>
      </c>
      <c r="BF885">
        <v>10</v>
      </c>
      <c r="BG885">
        <v>10</v>
      </c>
      <c r="BH885">
        <v>10</v>
      </c>
      <c r="BI885" s="9">
        <f>AVERAGE(keyword_stats[[#This Row],[Searches: Apr 2015]:[Searches: Mar 2016]])</f>
        <v>8.3333333333333339</v>
      </c>
      <c r="BJ885" s="9">
        <f>AVERAGE(keyword_stats[[#This Row],[Searches: Apr 2016]:[Searches: Mar 2017]])</f>
        <v>10</v>
      </c>
      <c r="BK885" s="9">
        <f>AVERAGE(keyword_stats[[#This Row],[Searches: Apr 2017]:[Searches: Mar 2018]])</f>
        <v>14.166666666666666</v>
      </c>
      <c r="BL885" s="9">
        <f>AVERAGE(keyword_stats[[#This Row],[Searches: Apr 2018]:[Searches: Mar 2019]])</f>
        <v>14.166666666666666</v>
      </c>
      <c r="BM885" s="9">
        <f>SUM(keyword_stats[[#This Row],[Searches: Apr 2018]:[Searches: Mar 2019]])</f>
        <v>170</v>
      </c>
      <c r="BN885" s="9">
        <f>keyword_stats[[#This Row],[R1]]-keyword_stats[[#This Row],[R4]]</f>
        <v>5.8333333333333321</v>
      </c>
      <c r="BO885" s="9" t="str">
        <f>INDEX('keyword-forecasts'!G:K,MATCH(keyword_stats[[#This Row],[Keyword]],'keyword-forecasts'!K:K,0),1)</f>
        <v>Stroje Kąpielowe</v>
      </c>
    </row>
    <row r="886" spans="1:67" x14ac:dyDescent="0.25">
      <c r="A886" t="s">
        <v>1000</v>
      </c>
      <c r="B886" t="s">
        <v>15</v>
      </c>
      <c r="D886" s="8">
        <v>10</v>
      </c>
      <c r="E886" t="s">
        <v>17</v>
      </c>
      <c r="F886">
        <v>100</v>
      </c>
      <c r="M886">
        <v>10</v>
      </c>
      <c r="N886">
        <v>10</v>
      </c>
      <c r="O886">
        <v>10</v>
      </c>
      <c r="P886">
        <v>10</v>
      </c>
      <c r="Q886">
        <v>0</v>
      </c>
      <c r="R886">
        <v>10</v>
      </c>
      <c r="S886">
        <v>10</v>
      </c>
      <c r="T886">
        <v>0</v>
      </c>
      <c r="U886">
        <v>10</v>
      </c>
      <c r="V886">
        <v>10</v>
      </c>
      <c r="W886">
        <v>10</v>
      </c>
      <c r="X886">
        <v>10</v>
      </c>
      <c r="Y886">
        <v>0</v>
      </c>
      <c r="Z886">
        <v>10</v>
      </c>
      <c r="AA886">
        <v>10</v>
      </c>
      <c r="AB886">
        <v>10</v>
      </c>
      <c r="AC886">
        <v>10</v>
      </c>
      <c r="AD886">
        <v>10</v>
      </c>
      <c r="AE886">
        <v>0</v>
      </c>
      <c r="AF886">
        <v>0</v>
      </c>
      <c r="AG886">
        <v>0</v>
      </c>
      <c r="AH886">
        <v>10</v>
      </c>
      <c r="AI886">
        <v>10</v>
      </c>
      <c r="AJ886">
        <v>10</v>
      </c>
      <c r="AK886">
        <v>10</v>
      </c>
      <c r="AL886">
        <v>10</v>
      </c>
      <c r="AM886">
        <v>10</v>
      </c>
      <c r="AN886">
        <v>10</v>
      </c>
      <c r="AO886">
        <v>10</v>
      </c>
      <c r="AP886">
        <v>10</v>
      </c>
      <c r="AQ886">
        <v>10</v>
      </c>
      <c r="AR886">
        <v>0</v>
      </c>
      <c r="AS886">
        <v>0</v>
      </c>
      <c r="AT886">
        <v>10</v>
      </c>
      <c r="AU886">
        <v>10</v>
      </c>
      <c r="AV886">
        <v>10</v>
      </c>
      <c r="AW886">
        <v>10</v>
      </c>
      <c r="AX886">
        <v>10</v>
      </c>
      <c r="AY886">
        <v>10</v>
      </c>
      <c r="AZ886">
        <v>10</v>
      </c>
      <c r="BA886">
        <v>10</v>
      </c>
      <c r="BB886">
        <v>0</v>
      </c>
      <c r="BC886">
        <v>0</v>
      </c>
      <c r="BD886">
        <v>10</v>
      </c>
      <c r="BE886">
        <v>0</v>
      </c>
      <c r="BF886">
        <v>10</v>
      </c>
      <c r="BG886">
        <v>10</v>
      </c>
      <c r="BH886">
        <v>10</v>
      </c>
      <c r="BI886" s="9">
        <f>AVERAGE(keyword_stats[[#This Row],[Searches: Apr 2015]:[Searches: Mar 2016]])</f>
        <v>8.3333333333333339</v>
      </c>
      <c r="BJ886" s="9">
        <f>AVERAGE(keyword_stats[[#This Row],[Searches: Apr 2016]:[Searches: Mar 2017]])</f>
        <v>6.666666666666667</v>
      </c>
      <c r="BK886" s="9">
        <f>AVERAGE(keyword_stats[[#This Row],[Searches: Apr 2017]:[Searches: Mar 2018]])</f>
        <v>8.3333333333333339</v>
      </c>
      <c r="BL886" s="9">
        <f>AVERAGE(keyword_stats[[#This Row],[Searches: Apr 2018]:[Searches: Mar 2019]])</f>
        <v>7.5</v>
      </c>
      <c r="BM886" s="9">
        <f>SUM(keyword_stats[[#This Row],[Searches: Apr 2018]:[Searches: Mar 2019]])</f>
        <v>90</v>
      </c>
      <c r="BN886" s="9">
        <f>keyword_stats[[#This Row],[R1]]-keyword_stats[[#This Row],[R4]]</f>
        <v>-0.83333333333333393</v>
      </c>
      <c r="BO886" s="9" t="str">
        <f>INDEX('keyword-forecasts'!G:K,MATCH(keyword_stats[[#This Row],[Keyword]],'keyword-forecasts'!K:K,0),1)</f>
        <v>Stroje Kąpielowe</v>
      </c>
    </row>
    <row r="887" spans="1:67" x14ac:dyDescent="0.25">
      <c r="A887" t="s">
        <v>1032</v>
      </c>
      <c r="B887" t="s">
        <v>15</v>
      </c>
      <c r="D887" s="8">
        <v>20</v>
      </c>
      <c r="E887" t="s">
        <v>17</v>
      </c>
      <c r="F887">
        <v>100</v>
      </c>
      <c r="G887">
        <v>0.31</v>
      </c>
      <c r="H887">
        <v>0.75</v>
      </c>
      <c r="M887">
        <v>10</v>
      </c>
      <c r="N887">
        <v>20</v>
      </c>
      <c r="O887">
        <v>20</v>
      </c>
      <c r="P887">
        <v>40</v>
      </c>
      <c r="Q887">
        <v>20</v>
      </c>
      <c r="R887">
        <v>10</v>
      </c>
      <c r="S887">
        <v>0</v>
      </c>
      <c r="T887">
        <v>10</v>
      </c>
      <c r="U887">
        <v>10</v>
      </c>
      <c r="V887">
        <v>10</v>
      </c>
      <c r="W887">
        <v>10</v>
      </c>
      <c r="X887">
        <v>10</v>
      </c>
      <c r="Y887">
        <v>10</v>
      </c>
      <c r="Z887">
        <v>10</v>
      </c>
      <c r="AA887">
        <v>20</v>
      </c>
      <c r="AB887">
        <v>40</v>
      </c>
      <c r="AC887">
        <v>20</v>
      </c>
      <c r="AD887">
        <v>10</v>
      </c>
      <c r="AE887">
        <v>10</v>
      </c>
      <c r="AF887">
        <v>10</v>
      </c>
      <c r="AG887">
        <v>10</v>
      </c>
      <c r="AH887">
        <v>20</v>
      </c>
      <c r="AI887">
        <v>10</v>
      </c>
      <c r="AJ887">
        <v>10</v>
      </c>
      <c r="AK887">
        <v>10</v>
      </c>
      <c r="AL887">
        <v>10</v>
      </c>
      <c r="AM887">
        <v>40</v>
      </c>
      <c r="AN887">
        <v>40</v>
      </c>
      <c r="AO887">
        <v>20</v>
      </c>
      <c r="AP887">
        <v>10</v>
      </c>
      <c r="AQ887">
        <v>10</v>
      </c>
      <c r="AR887">
        <v>10</v>
      </c>
      <c r="AS887">
        <v>10</v>
      </c>
      <c r="AT887">
        <v>10</v>
      </c>
      <c r="AU887">
        <v>10</v>
      </c>
      <c r="AV887">
        <v>10</v>
      </c>
      <c r="AW887">
        <v>10</v>
      </c>
      <c r="AX887">
        <v>20</v>
      </c>
      <c r="AY887">
        <v>40</v>
      </c>
      <c r="AZ887">
        <v>70</v>
      </c>
      <c r="BA887">
        <v>30</v>
      </c>
      <c r="BB887">
        <v>10</v>
      </c>
      <c r="BC887">
        <v>10</v>
      </c>
      <c r="BD887">
        <v>10</v>
      </c>
      <c r="BE887">
        <v>10</v>
      </c>
      <c r="BF887">
        <v>10</v>
      </c>
      <c r="BG887">
        <v>10</v>
      </c>
      <c r="BH887">
        <v>30</v>
      </c>
      <c r="BI887" s="9">
        <f>AVERAGE(keyword_stats[[#This Row],[Searches: Apr 2015]:[Searches: Mar 2016]])</f>
        <v>14.166666666666666</v>
      </c>
      <c r="BJ887" s="9">
        <f>AVERAGE(keyword_stats[[#This Row],[Searches: Apr 2016]:[Searches: Mar 2017]])</f>
        <v>15</v>
      </c>
      <c r="BK887" s="9">
        <f>AVERAGE(keyword_stats[[#This Row],[Searches: Apr 2017]:[Searches: Mar 2018]])</f>
        <v>15.833333333333334</v>
      </c>
      <c r="BL887" s="9">
        <f>AVERAGE(keyword_stats[[#This Row],[Searches: Apr 2018]:[Searches: Mar 2019]])</f>
        <v>21.666666666666668</v>
      </c>
      <c r="BM887" s="9">
        <f>SUM(keyword_stats[[#This Row],[Searches: Apr 2018]:[Searches: Mar 2019]])</f>
        <v>260</v>
      </c>
      <c r="BN887" s="9">
        <f>keyword_stats[[#This Row],[R1]]-keyword_stats[[#This Row],[R4]]</f>
        <v>7.5000000000000018</v>
      </c>
      <c r="BO887" s="9" t="str">
        <f>INDEX('keyword-forecasts'!G:K,MATCH(keyword_stats[[#This Row],[Keyword]],'keyword-forecasts'!K:K,0),1)</f>
        <v>Stroje Kąpielowe</v>
      </c>
    </row>
    <row r="888" spans="1:67" x14ac:dyDescent="0.25">
      <c r="A888" t="s">
        <v>1001</v>
      </c>
      <c r="B888" t="s">
        <v>15</v>
      </c>
      <c r="D888" s="8">
        <v>590</v>
      </c>
      <c r="E888" t="s">
        <v>17</v>
      </c>
      <c r="F888">
        <v>100</v>
      </c>
      <c r="G888">
        <v>0.5</v>
      </c>
      <c r="H888">
        <v>2.2200000000000002</v>
      </c>
      <c r="M888">
        <v>320</v>
      </c>
      <c r="N888">
        <v>590</v>
      </c>
      <c r="O888">
        <v>720</v>
      </c>
      <c r="P888">
        <v>720</v>
      </c>
      <c r="Q888">
        <v>390</v>
      </c>
      <c r="R888">
        <v>70</v>
      </c>
      <c r="S888">
        <v>50</v>
      </c>
      <c r="T888">
        <v>40</v>
      </c>
      <c r="U888">
        <v>40</v>
      </c>
      <c r="V888">
        <v>140</v>
      </c>
      <c r="W888">
        <v>210</v>
      </c>
      <c r="X888">
        <v>210</v>
      </c>
      <c r="Y888">
        <v>390</v>
      </c>
      <c r="Z888">
        <v>880</v>
      </c>
      <c r="AA888">
        <v>1300</v>
      </c>
      <c r="AB888">
        <v>1000</v>
      </c>
      <c r="AC888">
        <v>320</v>
      </c>
      <c r="AD888">
        <v>90</v>
      </c>
      <c r="AE888">
        <v>90</v>
      </c>
      <c r="AF888">
        <v>90</v>
      </c>
      <c r="AG888">
        <v>90</v>
      </c>
      <c r="AH888">
        <v>320</v>
      </c>
      <c r="AI888">
        <v>260</v>
      </c>
      <c r="AJ888">
        <v>320</v>
      </c>
      <c r="AK888">
        <v>480</v>
      </c>
      <c r="AL888">
        <v>720</v>
      </c>
      <c r="AM888">
        <v>1000</v>
      </c>
      <c r="AN888">
        <v>1000</v>
      </c>
      <c r="AO888">
        <v>590</v>
      </c>
      <c r="AP888">
        <v>140</v>
      </c>
      <c r="AQ888">
        <v>110</v>
      </c>
      <c r="AR888">
        <v>110</v>
      </c>
      <c r="AS888">
        <v>110</v>
      </c>
      <c r="AT888">
        <v>210</v>
      </c>
      <c r="AU888">
        <v>210</v>
      </c>
      <c r="AV888">
        <v>320</v>
      </c>
      <c r="AW888">
        <v>480</v>
      </c>
      <c r="AX888">
        <v>880</v>
      </c>
      <c r="AY888">
        <v>1300</v>
      </c>
      <c r="AZ888">
        <v>1300</v>
      </c>
      <c r="BA888">
        <v>720</v>
      </c>
      <c r="BB888">
        <v>170</v>
      </c>
      <c r="BC888">
        <v>90</v>
      </c>
      <c r="BD888">
        <v>140</v>
      </c>
      <c r="BE888">
        <v>110</v>
      </c>
      <c r="BF888">
        <v>390</v>
      </c>
      <c r="BG888">
        <v>320</v>
      </c>
      <c r="BH888">
        <v>480</v>
      </c>
      <c r="BI888" s="9">
        <f>AVERAGE(keyword_stats[[#This Row],[Searches: Apr 2015]:[Searches: Mar 2016]])</f>
        <v>291.66666666666669</v>
      </c>
      <c r="BJ888" s="9">
        <f>AVERAGE(keyword_stats[[#This Row],[Searches: Apr 2016]:[Searches: Mar 2017]])</f>
        <v>429.16666666666669</v>
      </c>
      <c r="BK888" s="9">
        <f>AVERAGE(keyword_stats[[#This Row],[Searches: Apr 2017]:[Searches: Mar 2018]])</f>
        <v>416.66666666666669</v>
      </c>
      <c r="BL888" s="9">
        <f>AVERAGE(keyword_stats[[#This Row],[Searches: Apr 2018]:[Searches: Mar 2019]])</f>
        <v>531.66666666666663</v>
      </c>
      <c r="BM888" s="9">
        <f>SUM(keyword_stats[[#This Row],[Searches: Apr 2018]:[Searches: Mar 2019]])</f>
        <v>6380</v>
      </c>
      <c r="BN888" s="9">
        <f>keyword_stats[[#This Row],[R1]]-keyword_stats[[#This Row],[R4]]</f>
        <v>239.99999999999994</v>
      </c>
      <c r="BO888" s="9" t="str">
        <f>INDEX('keyword-forecasts'!G:K,MATCH(keyword_stats[[#This Row],[Keyword]],'keyword-forecasts'!K:K,0),1)</f>
        <v>Duże Stroje</v>
      </c>
    </row>
    <row r="889" spans="1:67" x14ac:dyDescent="0.25">
      <c r="A889" t="s">
        <v>1002</v>
      </c>
      <c r="B889" t="s">
        <v>15</v>
      </c>
      <c r="D889" s="8">
        <v>720</v>
      </c>
      <c r="E889" t="s">
        <v>17</v>
      </c>
      <c r="F889">
        <v>100</v>
      </c>
      <c r="G889">
        <v>0.57999999999999996</v>
      </c>
      <c r="H889">
        <v>3.08</v>
      </c>
      <c r="M889">
        <v>390</v>
      </c>
      <c r="N889">
        <v>880</v>
      </c>
      <c r="O889">
        <v>1300</v>
      </c>
      <c r="P889">
        <v>1600</v>
      </c>
      <c r="Q889">
        <v>880</v>
      </c>
      <c r="R889">
        <v>170</v>
      </c>
      <c r="S889">
        <v>140</v>
      </c>
      <c r="T889">
        <v>170</v>
      </c>
      <c r="U889">
        <v>110</v>
      </c>
      <c r="V889">
        <v>210</v>
      </c>
      <c r="W889">
        <v>260</v>
      </c>
      <c r="X889">
        <v>210</v>
      </c>
      <c r="Y889">
        <v>390</v>
      </c>
      <c r="Z889">
        <v>720</v>
      </c>
      <c r="AA889">
        <v>1300</v>
      </c>
      <c r="AB889">
        <v>1300</v>
      </c>
      <c r="AC889">
        <v>720</v>
      </c>
      <c r="AD889">
        <v>390</v>
      </c>
      <c r="AE889">
        <v>210</v>
      </c>
      <c r="AF889">
        <v>210</v>
      </c>
      <c r="AG889">
        <v>210</v>
      </c>
      <c r="AH889">
        <v>390</v>
      </c>
      <c r="AI889">
        <v>320</v>
      </c>
      <c r="AJ889">
        <v>390</v>
      </c>
      <c r="AK889">
        <v>590</v>
      </c>
      <c r="AL889">
        <v>1300</v>
      </c>
      <c r="AM889">
        <v>1600</v>
      </c>
      <c r="AN889">
        <v>1600</v>
      </c>
      <c r="AO889">
        <v>880</v>
      </c>
      <c r="AP889">
        <v>210</v>
      </c>
      <c r="AQ889">
        <v>170</v>
      </c>
      <c r="AR889">
        <v>110</v>
      </c>
      <c r="AS889">
        <v>110</v>
      </c>
      <c r="AT889">
        <v>390</v>
      </c>
      <c r="AU889">
        <v>260</v>
      </c>
      <c r="AV889">
        <v>390</v>
      </c>
      <c r="AW889">
        <v>480</v>
      </c>
      <c r="AX889">
        <v>1000</v>
      </c>
      <c r="AY889">
        <v>1600</v>
      </c>
      <c r="AZ889">
        <v>1900</v>
      </c>
      <c r="BA889">
        <v>1000</v>
      </c>
      <c r="BB889">
        <v>260</v>
      </c>
      <c r="BC889">
        <v>210</v>
      </c>
      <c r="BD889">
        <v>140</v>
      </c>
      <c r="BE889">
        <v>170</v>
      </c>
      <c r="BF889">
        <v>480</v>
      </c>
      <c r="BG889">
        <v>590</v>
      </c>
      <c r="BH889">
        <v>590</v>
      </c>
      <c r="BI889" s="9">
        <f>AVERAGE(keyword_stats[[#This Row],[Searches: Apr 2015]:[Searches: Mar 2016]])</f>
        <v>526.66666666666663</v>
      </c>
      <c r="BJ889" s="9">
        <f>AVERAGE(keyword_stats[[#This Row],[Searches: Apr 2016]:[Searches: Mar 2017]])</f>
        <v>545.83333333333337</v>
      </c>
      <c r="BK889" s="9">
        <f>AVERAGE(keyword_stats[[#This Row],[Searches: Apr 2017]:[Searches: Mar 2018]])</f>
        <v>634.16666666666663</v>
      </c>
      <c r="BL889" s="9">
        <f>AVERAGE(keyword_stats[[#This Row],[Searches: Apr 2018]:[Searches: Mar 2019]])</f>
        <v>701.66666666666663</v>
      </c>
      <c r="BM889" s="9">
        <f>SUM(keyword_stats[[#This Row],[Searches: Apr 2018]:[Searches: Mar 2019]])</f>
        <v>8420</v>
      </c>
      <c r="BN889" s="9">
        <f>keyword_stats[[#This Row],[R1]]-keyword_stats[[#This Row],[R4]]</f>
        <v>175</v>
      </c>
      <c r="BO889" s="9" t="str">
        <f>INDEX('keyword-forecasts'!G:K,MATCH(keyword_stats[[#This Row],[Keyword]],'keyword-forecasts'!K:K,0),1)</f>
        <v>Duże Stroje</v>
      </c>
    </row>
    <row r="890" spans="1:67" x14ac:dyDescent="0.25">
      <c r="A890" t="s">
        <v>1003</v>
      </c>
      <c r="B890" t="s">
        <v>15</v>
      </c>
      <c r="D890" s="8">
        <v>260</v>
      </c>
      <c r="E890" t="s">
        <v>17</v>
      </c>
      <c r="F890">
        <v>100</v>
      </c>
      <c r="G890">
        <v>0.3</v>
      </c>
      <c r="H890">
        <v>1.23</v>
      </c>
      <c r="M890">
        <v>170</v>
      </c>
      <c r="N890">
        <v>320</v>
      </c>
      <c r="O890">
        <v>590</v>
      </c>
      <c r="P890">
        <v>590</v>
      </c>
      <c r="Q890">
        <v>260</v>
      </c>
      <c r="R890">
        <v>50</v>
      </c>
      <c r="S890">
        <v>30</v>
      </c>
      <c r="T890">
        <v>30</v>
      </c>
      <c r="U890">
        <v>40</v>
      </c>
      <c r="V890">
        <v>90</v>
      </c>
      <c r="W890">
        <v>140</v>
      </c>
      <c r="X890">
        <v>110</v>
      </c>
      <c r="Y890">
        <v>260</v>
      </c>
      <c r="Z890">
        <v>320</v>
      </c>
      <c r="AA890">
        <v>480</v>
      </c>
      <c r="AB890">
        <v>590</v>
      </c>
      <c r="AC890">
        <v>170</v>
      </c>
      <c r="AD890">
        <v>110</v>
      </c>
      <c r="AE890">
        <v>50</v>
      </c>
      <c r="AF890">
        <v>70</v>
      </c>
      <c r="AG890">
        <v>70</v>
      </c>
      <c r="AH890">
        <v>110</v>
      </c>
      <c r="AI890">
        <v>140</v>
      </c>
      <c r="AJ890">
        <v>210</v>
      </c>
      <c r="AK890">
        <v>210</v>
      </c>
      <c r="AL890">
        <v>480</v>
      </c>
      <c r="AM890">
        <v>720</v>
      </c>
      <c r="AN890">
        <v>590</v>
      </c>
      <c r="AO890">
        <v>210</v>
      </c>
      <c r="AP890">
        <v>50</v>
      </c>
      <c r="AQ890">
        <v>30</v>
      </c>
      <c r="AR890">
        <v>40</v>
      </c>
      <c r="AS890">
        <v>30</v>
      </c>
      <c r="AT890">
        <v>140</v>
      </c>
      <c r="AU890">
        <v>140</v>
      </c>
      <c r="AV890">
        <v>170</v>
      </c>
      <c r="AW890">
        <v>320</v>
      </c>
      <c r="AX890">
        <v>480</v>
      </c>
      <c r="AY890">
        <v>720</v>
      </c>
      <c r="AZ890">
        <v>720</v>
      </c>
      <c r="BA890">
        <v>320</v>
      </c>
      <c r="BB890">
        <v>70</v>
      </c>
      <c r="BC890">
        <v>70</v>
      </c>
      <c r="BD890">
        <v>70</v>
      </c>
      <c r="BE890">
        <v>90</v>
      </c>
      <c r="BF890">
        <v>140</v>
      </c>
      <c r="BG890">
        <v>170</v>
      </c>
      <c r="BH890">
        <v>210</v>
      </c>
      <c r="BI890" s="9">
        <f>AVERAGE(keyword_stats[[#This Row],[Searches: Apr 2015]:[Searches: Mar 2016]])</f>
        <v>201.66666666666666</v>
      </c>
      <c r="BJ890" s="9">
        <f>AVERAGE(keyword_stats[[#This Row],[Searches: Apr 2016]:[Searches: Mar 2017]])</f>
        <v>215</v>
      </c>
      <c r="BK890" s="9">
        <f>AVERAGE(keyword_stats[[#This Row],[Searches: Apr 2017]:[Searches: Mar 2018]])</f>
        <v>234.16666666666666</v>
      </c>
      <c r="BL890" s="9">
        <f>AVERAGE(keyword_stats[[#This Row],[Searches: Apr 2018]:[Searches: Mar 2019]])</f>
        <v>281.66666666666669</v>
      </c>
      <c r="BM890" s="9">
        <f>SUM(keyword_stats[[#This Row],[Searches: Apr 2018]:[Searches: Mar 2019]])</f>
        <v>3380</v>
      </c>
      <c r="BN890" s="9">
        <f>keyword_stats[[#This Row],[R1]]-keyword_stats[[#This Row],[R4]]</f>
        <v>80.000000000000028</v>
      </c>
      <c r="BO890" s="9" t="str">
        <f>INDEX('keyword-forecasts'!G:K,MATCH(keyword_stats[[#This Row],[Keyword]],'keyword-forecasts'!K:K,0),1)</f>
        <v>Duży Biust</v>
      </c>
    </row>
    <row r="891" spans="1:67" x14ac:dyDescent="0.25">
      <c r="A891" t="s">
        <v>1004</v>
      </c>
      <c r="B891" t="s">
        <v>15</v>
      </c>
      <c r="D891" s="8">
        <v>14800</v>
      </c>
      <c r="E891" t="s">
        <v>17</v>
      </c>
      <c r="F891">
        <v>100</v>
      </c>
      <c r="G891">
        <v>0.38</v>
      </c>
      <c r="H891">
        <v>1.27</v>
      </c>
      <c r="M891">
        <v>2900</v>
      </c>
      <c r="N891">
        <v>2900</v>
      </c>
      <c r="O891">
        <v>5400</v>
      </c>
      <c r="P891">
        <v>9900</v>
      </c>
      <c r="Q891">
        <v>5400</v>
      </c>
      <c r="R891">
        <v>390</v>
      </c>
      <c r="S891">
        <v>390</v>
      </c>
      <c r="T891">
        <v>480</v>
      </c>
      <c r="U891">
        <v>590</v>
      </c>
      <c r="V891">
        <v>2400</v>
      </c>
      <c r="W891">
        <v>3600</v>
      </c>
      <c r="X891">
        <v>3600</v>
      </c>
      <c r="Y891">
        <v>3600</v>
      </c>
      <c r="Z891">
        <v>4400</v>
      </c>
      <c r="AA891">
        <v>5400</v>
      </c>
      <c r="AB891">
        <v>12100</v>
      </c>
      <c r="AC891">
        <v>3600</v>
      </c>
      <c r="AD891">
        <v>1300</v>
      </c>
      <c r="AE891">
        <v>1300</v>
      </c>
      <c r="AF891">
        <v>1600</v>
      </c>
      <c r="AG891">
        <v>1600</v>
      </c>
      <c r="AH891">
        <v>3600</v>
      </c>
      <c r="AI891">
        <v>5400</v>
      </c>
      <c r="AJ891">
        <v>8100</v>
      </c>
      <c r="AK891">
        <v>12100</v>
      </c>
      <c r="AL891">
        <v>6600</v>
      </c>
      <c r="AM891">
        <v>6600</v>
      </c>
      <c r="AN891">
        <v>8100</v>
      </c>
      <c r="AO891">
        <v>8100</v>
      </c>
      <c r="AP891">
        <v>2900</v>
      </c>
      <c r="AQ891">
        <v>1300</v>
      </c>
      <c r="AR891">
        <v>880</v>
      </c>
      <c r="AS891">
        <v>880</v>
      </c>
      <c r="AT891">
        <v>5400</v>
      </c>
      <c r="AU891">
        <v>4400</v>
      </c>
      <c r="AV891">
        <v>4400</v>
      </c>
      <c r="AW891">
        <v>8100</v>
      </c>
      <c r="AX891">
        <v>27100</v>
      </c>
      <c r="AY891">
        <v>40500</v>
      </c>
      <c r="AZ891">
        <v>33100</v>
      </c>
      <c r="BA891">
        <v>14800</v>
      </c>
      <c r="BB891">
        <v>1900</v>
      </c>
      <c r="BC891">
        <v>1600</v>
      </c>
      <c r="BD891">
        <v>1600</v>
      </c>
      <c r="BE891">
        <v>1900</v>
      </c>
      <c r="BF891">
        <v>9900</v>
      </c>
      <c r="BG891">
        <v>8100</v>
      </c>
      <c r="BH891">
        <v>12100</v>
      </c>
      <c r="BI891" s="9">
        <f>AVERAGE(keyword_stats[[#This Row],[Searches: Apr 2015]:[Searches: Mar 2016]])</f>
        <v>3162.5</v>
      </c>
      <c r="BJ891" s="9">
        <f>AVERAGE(keyword_stats[[#This Row],[Searches: Apr 2016]:[Searches: Mar 2017]])</f>
        <v>4333.333333333333</v>
      </c>
      <c r="BK891" s="9">
        <f>AVERAGE(keyword_stats[[#This Row],[Searches: Apr 2017]:[Searches: Mar 2018]])</f>
        <v>5138.333333333333</v>
      </c>
      <c r="BL891" s="9">
        <f>AVERAGE(keyword_stats[[#This Row],[Searches: Apr 2018]:[Searches: Mar 2019]])</f>
        <v>13391.666666666666</v>
      </c>
      <c r="BM891" s="9">
        <f>SUM(keyword_stats[[#This Row],[Searches: Apr 2018]:[Searches: Mar 2019]])</f>
        <v>160700</v>
      </c>
      <c r="BN891" s="9">
        <f>keyword_stats[[#This Row],[R1]]-keyword_stats[[#This Row],[R4]]</f>
        <v>10229.166666666666</v>
      </c>
      <c r="BO891" s="9" t="str">
        <f>INDEX('keyword-forecasts'!G:K,MATCH(keyword_stats[[#This Row],[Keyword]],'keyword-forecasts'!K:K,0),1)</f>
        <v>Dwuczęściowe Stroje</v>
      </c>
    </row>
    <row r="892" spans="1:67" x14ac:dyDescent="0.25">
      <c r="A892" t="s">
        <v>1005</v>
      </c>
      <c r="B892" t="s">
        <v>15</v>
      </c>
      <c r="D892" s="8">
        <v>10</v>
      </c>
      <c r="M892">
        <v>140</v>
      </c>
      <c r="N892">
        <v>260</v>
      </c>
      <c r="O892">
        <v>390</v>
      </c>
      <c r="P892">
        <v>480</v>
      </c>
      <c r="Q892">
        <v>170</v>
      </c>
      <c r="R892">
        <v>30</v>
      </c>
      <c r="S892">
        <v>40</v>
      </c>
      <c r="T892">
        <v>110</v>
      </c>
      <c r="U892">
        <v>110</v>
      </c>
      <c r="V892">
        <v>170</v>
      </c>
      <c r="W892">
        <v>70</v>
      </c>
      <c r="X892">
        <v>70</v>
      </c>
      <c r="Y892">
        <v>50</v>
      </c>
      <c r="Z892">
        <v>10</v>
      </c>
      <c r="AA892">
        <v>10</v>
      </c>
      <c r="AB892">
        <v>10</v>
      </c>
      <c r="AC892">
        <v>10</v>
      </c>
      <c r="AD892">
        <v>0</v>
      </c>
      <c r="AE892">
        <v>10</v>
      </c>
      <c r="AF892">
        <v>10</v>
      </c>
      <c r="AG892">
        <v>10</v>
      </c>
      <c r="AH892">
        <v>10</v>
      </c>
      <c r="AI892">
        <v>10</v>
      </c>
      <c r="AJ892">
        <v>10</v>
      </c>
      <c r="AK892">
        <v>0</v>
      </c>
      <c r="AL892">
        <v>10</v>
      </c>
      <c r="AM892">
        <v>10</v>
      </c>
      <c r="AN892">
        <v>10</v>
      </c>
      <c r="AO892">
        <v>10</v>
      </c>
      <c r="AP892">
        <v>0</v>
      </c>
      <c r="AQ892">
        <v>0</v>
      </c>
      <c r="AR892">
        <v>10</v>
      </c>
      <c r="AS892">
        <v>0</v>
      </c>
      <c r="AT892">
        <v>10</v>
      </c>
      <c r="AU892">
        <v>10</v>
      </c>
      <c r="AV892">
        <v>10</v>
      </c>
      <c r="AW892">
        <v>10</v>
      </c>
      <c r="AX892">
        <v>10</v>
      </c>
      <c r="AY892">
        <v>10</v>
      </c>
      <c r="AZ892">
        <v>10</v>
      </c>
      <c r="BA892">
        <v>10</v>
      </c>
      <c r="BB892">
        <v>10</v>
      </c>
      <c r="BC892">
        <v>10</v>
      </c>
      <c r="BD892">
        <v>20</v>
      </c>
      <c r="BE892">
        <v>30</v>
      </c>
      <c r="BF892">
        <v>20</v>
      </c>
      <c r="BG892">
        <v>10</v>
      </c>
      <c r="BH892">
        <v>0</v>
      </c>
      <c r="BI892" s="9">
        <f>AVERAGE(keyword_stats[[#This Row],[Searches: Apr 2015]:[Searches: Mar 2016]])</f>
        <v>170</v>
      </c>
      <c r="BJ892" s="9">
        <f>AVERAGE(keyword_stats[[#This Row],[Searches: Apr 2016]:[Searches: Mar 2017]])</f>
        <v>12.5</v>
      </c>
      <c r="BK892" s="9">
        <f>AVERAGE(keyword_stats[[#This Row],[Searches: Apr 2017]:[Searches: Mar 2018]])</f>
        <v>6.666666666666667</v>
      </c>
      <c r="BL892" s="9">
        <f>AVERAGE(keyword_stats[[#This Row],[Searches: Apr 2018]:[Searches: Mar 2019]])</f>
        <v>12.5</v>
      </c>
      <c r="BM892" s="9">
        <f>SUM(keyword_stats[[#This Row],[Searches: Apr 2018]:[Searches: Mar 2019]])</f>
        <v>150</v>
      </c>
      <c r="BN892" s="9">
        <f>keyword_stats[[#This Row],[R1]]-keyword_stats[[#This Row],[R4]]</f>
        <v>-157.5</v>
      </c>
      <c r="BO892" s="9" t="str">
        <f>INDEX('keyword-forecasts'!G:K,MATCH(keyword_stats[[#This Row],[Keyword]],'keyword-forecasts'!K:K,0),1)</f>
        <v>Kąpielowe 2015</v>
      </c>
    </row>
    <row r="893" spans="1:67" x14ac:dyDescent="0.25">
      <c r="A893" t="s">
        <v>1006</v>
      </c>
      <c r="B893" t="s">
        <v>15</v>
      </c>
      <c r="D893" s="8">
        <v>10</v>
      </c>
      <c r="E893" t="s">
        <v>18</v>
      </c>
      <c r="F893">
        <v>0</v>
      </c>
      <c r="M893">
        <v>0</v>
      </c>
      <c r="N893">
        <v>0</v>
      </c>
      <c r="O893">
        <v>10</v>
      </c>
      <c r="P893">
        <v>0</v>
      </c>
      <c r="Q893">
        <v>10</v>
      </c>
      <c r="R893">
        <v>0</v>
      </c>
      <c r="S893">
        <v>0</v>
      </c>
      <c r="T893">
        <v>10</v>
      </c>
      <c r="U893">
        <v>0</v>
      </c>
      <c r="V893">
        <v>40</v>
      </c>
      <c r="W893">
        <v>90</v>
      </c>
      <c r="X893">
        <v>210</v>
      </c>
      <c r="Y893">
        <v>480</v>
      </c>
      <c r="Z893">
        <v>720</v>
      </c>
      <c r="AA893">
        <v>590</v>
      </c>
      <c r="AB893">
        <v>320</v>
      </c>
      <c r="AC893">
        <v>140</v>
      </c>
      <c r="AD893">
        <v>140</v>
      </c>
      <c r="AE893">
        <v>170</v>
      </c>
      <c r="AF893">
        <v>210</v>
      </c>
      <c r="AG893">
        <v>90</v>
      </c>
      <c r="AH893">
        <v>10</v>
      </c>
      <c r="AI893">
        <v>20</v>
      </c>
      <c r="AJ893">
        <v>10</v>
      </c>
      <c r="AK893">
        <v>10</v>
      </c>
      <c r="AL893">
        <v>10</v>
      </c>
      <c r="AM893">
        <v>10</v>
      </c>
      <c r="AN893">
        <v>10</v>
      </c>
      <c r="AO893">
        <v>10</v>
      </c>
      <c r="AP893">
        <v>0</v>
      </c>
      <c r="AQ893">
        <v>0</v>
      </c>
      <c r="AR893">
        <v>10</v>
      </c>
      <c r="AS893">
        <v>0</v>
      </c>
      <c r="AT893">
        <v>0</v>
      </c>
      <c r="AU893">
        <v>10</v>
      </c>
      <c r="AV893">
        <v>0</v>
      </c>
      <c r="AW893">
        <v>0</v>
      </c>
      <c r="AX893">
        <v>10</v>
      </c>
      <c r="AY893">
        <v>10</v>
      </c>
      <c r="AZ893">
        <v>10</v>
      </c>
      <c r="BA893">
        <v>0</v>
      </c>
      <c r="BB893">
        <v>0</v>
      </c>
      <c r="BC893">
        <v>10</v>
      </c>
      <c r="BD893">
        <v>10</v>
      </c>
      <c r="BE893">
        <v>10</v>
      </c>
      <c r="BF893">
        <v>10</v>
      </c>
      <c r="BG893">
        <v>0</v>
      </c>
      <c r="BH893">
        <v>10</v>
      </c>
      <c r="BI893" s="9">
        <f>AVERAGE(keyword_stats[[#This Row],[Searches: Apr 2015]:[Searches: Mar 2016]])</f>
        <v>30.833333333333332</v>
      </c>
      <c r="BJ893" s="9">
        <f>AVERAGE(keyword_stats[[#This Row],[Searches: Apr 2016]:[Searches: Mar 2017]])</f>
        <v>241.66666666666666</v>
      </c>
      <c r="BK893" s="9">
        <f>AVERAGE(keyword_stats[[#This Row],[Searches: Apr 2017]:[Searches: Mar 2018]])</f>
        <v>5.833333333333333</v>
      </c>
      <c r="BL893" s="9">
        <f>AVERAGE(keyword_stats[[#This Row],[Searches: Apr 2018]:[Searches: Mar 2019]])</f>
        <v>6.666666666666667</v>
      </c>
      <c r="BM893" s="9">
        <f>SUM(keyword_stats[[#This Row],[Searches: Apr 2018]:[Searches: Mar 2019]])</f>
        <v>80</v>
      </c>
      <c r="BN893" s="9">
        <f>keyword_stats[[#This Row],[R1]]-keyword_stats[[#This Row],[R4]]</f>
        <v>-24.166666666666664</v>
      </c>
      <c r="BO893" s="9" t="str">
        <f>INDEX('keyword-forecasts'!G:K,MATCH(keyword_stats[[#This Row],[Keyword]],'keyword-forecasts'!K:K,0),1)</f>
        <v>Kąpielowe 2016</v>
      </c>
    </row>
    <row r="894" spans="1:67" x14ac:dyDescent="0.25">
      <c r="A894" t="s">
        <v>1007</v>
      </c>
      <c r="B894" t="s">
        <v>15</v>
      </c>
      <c r="D894" s="8">
        <v>30</v>
      </c>
      <c r="E894" t="s">
        <v>17</v>
      </c>
      <c r="F894">
        <v>100</v>
      </c>
      <c r="G894">
        <v>0.54</v>
      </c>
      <c r="H894">
        <v>1.35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50</v>
      </c>
      <c r="AH894">
        <v>210</v>
      </c>
      <c r="AI894">
        <v>210</v>
      </c>
      <c r="AJ894">
        <v>390</v>
      </c>
      <c r="AK894">
        <v>590</v>
      </c>
      <c r="AL894">
        <v>880</v>
      </c>
      <c r="AM894">
        <v>2400</v>
      </c>
      <c r="AN894">
        <v>1600</v>
      </c>
      <c r="AO894">
        <v>590</v>
      </c>
      <c r="AP894">
        <v>170</v>
      </c>
      <c r="AQ894">
        <v>90</v>
      </c>
      <c r="AR894">
        <v>140</v>
      </c>
      <c r="AS894">
        <v>140</v>
      </c>
      <c r="AT894">
        <v>260</v>
      </c>
      <c r="AU894">
        <v>140</v>
      </c>
      <c r="AV894">
        <v>50</v>
      </c>
      <c r="AW894">
        <v>50</v>
      </c>
      <c r="AX894">
        <v>50</v>
      </c>
      <c r="AY894">
        <v>70</v>
      </c>
      <c r="AZ894">
        <v>70</v>
      </c>
      <c r="BA894">
        <v>40</v>
      </c>
      <c r="BB894">
        <v>10</v>
      </c>
      <c r="BC894">
        <v>10</v>
      </c>
      <c r="BD894">
        <v>10</v>
      </c>
      <c r="BE894">
        <v>10</v>
      </c>
      <c r="BF894">
        <v>20</v>
      </c>
      <c r="BG894">
        <v>0</v>
      </c>
      <c r="BH894">
        <v>10</v>
      </c>
      <c r="BI894" s="9">
        <f>AVERAGE(keyword_stats[[#This Row],[Searches: Apr 2015]:[Searches: Mar 2016]])</f>
        <v>0</v>
      </c>
      <c r="BJ894" s="9">
        <f>AVERAGE(keyword_stats[[#This Row],[Searches: Apr 2016]:[Searches: Mar 2017]])</f>
        <v>71.666666666666671</v>
      </c>
      <c r="BK894" s="9">
        <f>AVERAGE(keyword_stats[[#This Row],[Searches: Apr 2017]:[Searches: Mar 2018]])</f>
        <v>587.5</v>
      </c>
      <c r="BL894" s="9">
        <f>AVERAGE(keyword_stats[[#This Row],[Searches: Apr 2018]:[Searches: Mar 2019]])</f>
        <v>29.166666666666668</v>
      </c>
      <c r="BM894" s="9">
        <f>SUM(keyword_stats[[#This Row],[Searches: Apr 2018]:[Searches: Mar 2019]])</f>
        <v>350</v>
      </c>
      <c r="BN894" s="9">
        <f>keyword_stats[[#This Row],[R1]]-keyword_stats[[#This Row],[R4]]</f>
        <v>29.166666666666668</v>
      </c>
      <c r="BO894" s="9" t="str">
        <f>INDEX('keyword-forecasts'!G:K,MATCH(keyword_stats[[#This Row],[Keyword]],'keyword-forecasts'!K:K,0),1)</f>
        <v>Dwuczęściowe Stroje</v>
      </c>
    </row>
    <row r="895" spans="1:67" x14ac:dyDescent="0.25">
      <c r="A895" t="s">
        <v>1008</v>
      </c>
      <c r="B895" t="s">
        <v>15</v>
      </c>
      <c r="D895" s="8">
        <v>40</v>
      </c>
      <c r="E895" t="s">
        <v>17</v>
      </c>
      <c r="F895">
        <v>100</v>
      </c>
      <c r="G895">
        <v>0.25</v>
      </c>
      <c r="H895">
        <v>1.1299999999999999</v>
      </c>
      <c r="M895">
        <v>20</v>
      </c>
      <c r="N895">
        <v>20</v>
      </c>
      <c r="O895">
        <v>30</v>
      </c>
      <c r="P895">
        <v>20</v>
      </c>
      <c r="Q895">
        <v>20</v>
      </c>
      <c r="R895">
        <v>10</v>
      </c>
      <c r="S895">
        <v>10</v>
      </c>
      <c r="T895">
        <v>10</v>
      </c>
      <c r="U895">
        <v>10</v>
      </c>
      <c r="V895">
        <v>10</v>
      </c>
      <c r="W895">
        <v>10</v>
      </c>
      <c r="X895">
        <v>20</v>
      </c>
      <c r="Y895">
        <v>10</v>
      </c>
      <c r="Z895">
        <v>10</v>
      </c>
      <c r="AA895">
        <v>20</v>
      </c>
      <c r="AB895">
        <v>30</v>
      </c>
      <c r="AC895">
        <v>10</v>
      </c>
      <c r="AD895">
        <v>10</v>
      </c>
      <c r="AE895">
        <v>10</v>
      </c>
      <c r="AF895">
        <v>0</v>
      </c>
      <c r="AG895">
        <v>10</v>
      </c>
      <c r="AH895">
        <v>10</v>
      </c>
      <c r="AI895">
        <v>10</v>
      </c>
      <c r="AJ895">
        <v>10</v>
      </c>
      <c r="AK895">
        <v>10</v>
      </c>
      <c r="AL895">
        <v>10</v>
      </c>
      <c r="AM895">
        <v>20</v>
      </c>
      <c r="AN895">
        <v>30</v>
      </c>
      <c r="AO895">
        <v>20</v>
      </c>
      <c r="AP895">
        <v>10</v>
      </c>
      <c r="AQ895">
        <v>0</v>
      </c>
      <c r="AR895">
        <v>10</v>
      </c>
      <c r="AS895">
        <v>10</v>
      </c>
      <c r="AT895">
        <v>10</v>
      </c>
      <c r="AU895">
        <v>10</v>
      </c>
      <c r="AV895">
        <v>20</v>
      </c>
      <c r="AW895">
        <v>20</v>
      </c>
      <c r="AX895">
        <v>50</v>
      </c>
      <c r="AY895">
        <v>70</v>
      </c>
      <c r="AZ895">
        <v>90</v>
      </c>
      <c r="BA895">
        <v>70</v>
      </c>
      <c r="BB895">
        <v>10</v>
      </c>
      <c r="BC895">
        <v>10</v>
      </c>
      <c r="BD895">
        <v>20</v>
      </c>
      <c r="BE895">
        <v>10</v>
      </c>
      <c r="BF895">
        <v>30</v>
      </c>
      <c r="BG895">
        <v>30</v>
      </c>
      <c r="BH895">
        <v>70</v>
      </c>
      <c r="BI895" s="9">
        <f>AVERAGE(keyword_stats[[#This Row],[Searches: Apr 2015]:[Searches: Mar 2016]])</f>
        <v>15.833333333333334</v>
      </c>
      <c r="BJ895" s="9">
        <f>AVERAGE(keyword_stats[[#This Row],[Searches: Apr 2016]:[Searches: Mar 2017]])</f>
        <v>11.666666666666666</v>
      </c>
      <c r="BK895" s="9">
        <f>AVERAGE(keyword_stats[[#This Row],[Searches: Apr 2017]:[Searches: Mar 2018]])</f>
        <v>13.333333333333334</v>
      </c>
      <c r="BL895" s="9">
        <f>AVERAGE(keyword_stats[[#This Row],[Searches: Apr 2018]:[Searches: Mar 2019]])</f>
        <v>40</v>
      </c>
      <c r="BM895" s="9">
        <f>SUM(keyword_stats[[#This Row],[Searches: Apr 2018]:[Searches: Mar 2019]])</f>
        <v>480</v>
      </c>
      <c r="BN895" s="9">
        <f>keyword_stats[[#This Row],[R1]]-keyword_stats[[#This Row],[R4]]</f>
        <v>24.166666666666664</v>
      </c>
      <c r="BO895" s="9" t="str">
        <f>INDEX('keyword-forecasts'!G:K,MATCH(keyword_stats[[#This Row],[Keyword]],'keyword-forecasts'!K:K,0),1)</f>
        <v>Bez Ramiączek</v>
      </c>
    </row>
    <row r="896" spans="1:67" x14ac:dyDescent="0.25">
      <c r="A896" t="s">
        <v>1009</v>
      </c>
      <c r="B896" t="s">
        <v>15</v>
      </c>
      <c r="D896" s="8">
        <v>110</v>
      </c>
      <c r="E896" t="s">
        <v>17</v>
      </c>
      <c r="F896">
        <v>100</v>
      </c>
      <c r="G896">
        <v>0.34</v>
      </c>
      <c r="H896">
        <v>1.17</v>
      </c>
      <c r="M896">
        <v>20</v>
      </c>
      <c r="N896">
        <v>20</v>
      </c>
      <c r="O896">
        <v>30</v>
      </c>
      <c r="P896">
        <v>50</v>
      </c>
      <c r="Q896">
        <v>30</v>
      </c>
      <c r="R896">
        <v>10</v>
      </c>
      <c r="S896">
        <v>10</v>
      </c>
      <c r="T896">
        <v>10</v>
      </c>
      <c r="U896">
        <v>10</v>
      </c>
      <c r="V896">
        <v>30</v>
      </c>
      <c r="W896">
        <v>40</v>
      </c>
      <c r="X896">
        <v>30</v>
      </c>
      <c r="Y896">
        <v>50</v>
      </c>
      <c r="Z896">
        <v>70</v>
      </c>
      <c r="AA896">
        <v>70</v>
      </c>
      <c r="AB896">
        <v>140</v>
      </c>
      <c r="AC896">
        <v>50</v>
      </c>
      <c r="AD896">
        <v>10</v>
      </c>
      <c r="AE896">
        <v>10</v>
      </c>
      <c r="AF896">
        <v>10</v>
      </c>
      <c r="AG896">
        <v>30</v>
      </c>
      <c r="AH896">
        <v>90</v>
      </c>
      <c r="AI896">
        <v>70</v>
      </c>
      <c r="AJ896">
        <v>70</v>
      </c>
      <c r="AK896">
        <v>170</v>
      </c>
      <c r="AL896">
        <v>70</v>
      </c>
      <c r="AM896">
        <v>140</v>
      </c>
      <c r="AN896">
        <v>140</v>
      </c>
      <c r="AO896">
        <v>90</v>
      </c>
      <c r="AP896">
        <v>20</v>
      </c>
      <c r="AQ896">
        <v>10</v>
      </c>
      <c r="AR896">
        <v>10</v>
      </c>
      <c r="AS896">
        <v>20</v>
      </c>
      <c r="AT896">
        <v>90</v>
      </c>
      <c r="AU896">
        <v>70</v>
      </c>
      <c r="AV896">
        <v>40</v>
      </c>
      <c r="AW896">
        <v>110</v>
      </c>
      <c r="AX896">
        <v>210</v>
      </c>
      <c r="AY896">
        <v>260</v>
      </c>
      <c r="AZ896">
        <v>260</v>
      </c>
      <c r="BA896">
        <v>110</v>
      </c>
      <c r="BB896">
        <v>40</v>
      </c>
      <c r="BC896">
        <v>10</v>
      </c>
      <c r="BD896">
        <v>50</v>
      </c>
      <c r="BE896">
        <v>70</v>
      </c>
      <c r="BF896">
        <v>170</v>
      </c>
      <c r="BG896">
        <v>110</v>
      </c>
      <c r="BH896">
        <v>70</v>
      </c>
      <c r="BI896" s="9">
        <f>AVERAGE(keyword_stats[[#This Row],[Searches: Apr 2015]:[Searches: Mar 2016]])</f>
        <v>24.166666666666668</v>
      </c>
      <c r="BJ896" s="9">
        <f>AVERAGE(keyword_stats[[#This Row],[Searches: Apr 2016]:[Searches: Mar 2017]])</f>
        <v>55.833333333333336</v>
      </c>
      <c r="BK896" s="9">
        <f>AVERAGE(keyword_stats[[#This Row],[Searches: Apr 2017]:[Searches: Mar 2018]])</f>
        <v>72.5</v>
      </c>
      <c r="BL896" s="9">
        <f>AVERAGE(keyword_stats[[#This Row],[Searches: Apr 2018]:[Searches: Mar 2019]])</f>
        <v>122.5</v>
      </c>
      <c r="BM896" s="9">
        <f>SUM(keyword_stats[[#This Row],[Searches: Apr 2018]:[Searches: Mar 2019]])</f>
        <v>1470</v>
      </c>
      <c r="BN896" s="9">
        <f>keyword_stats[[#This Row],[R1]]-keyword_stats[[#This Row],[R4]]</f>
        <v>98.333333333333329</v>
      </c>
      <c r="BO896" s="9" t="str">
        <f>INDEX('keyword-forecasts'!G:K,MATCH(keyword_stats[[#This Row],[Keyword]],'keyword-forecasts'!K:K,0),1)</f>
        <v>Czarne Stroje</v>
      </c>
    </row>
    <row r="897" spans="1:67" x14ac:dyDescent="0.25">
      <c r="A897" t="s">
        <v>1010</v>
      </c>
      <c r="B897" t="s">
        <v>15</v>
      </c>
      <c r="D897" s="8">
        <v>30</v>
      </c>
      <c r="E897" t="s">
        <v>17</v>
      </c>
      <c r="F897">
        <v>100</v>
      </c>
      <c r="G897">
        <v>0.39</v>
      </c>
      <c r="H897">
        <v>1.17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10</v>
      </c>
      <c r="V897">
        <v>0</v>
      </c>
      <c r="W897">
        <v>0</v>
      </c>
      <c r="X897">
        <v>0</v>
      </c>
      <c r="Y897">
        <v>0</v>
      </c>
      <c r="Z897">
        <v>30</v>
      </c>
      <c r="AA897">
        <v>10</v>
      </c>
      <c r="AB897">
        <v>30</v>
      </c>
      <c r="AC897">
        <v>10</v>
      </c>
      <c r="AD897">
        <v>10</v>
      </c>
      <c r="AE897">
        <v>10</v>
      </c>
      <c r="AF897">
        <v>10</v>
      </c>
      <c r="AG897">
        <v>10</v>
      </c>
      <c r="AH897">
        <v>10</v>
      </c>
      <c r="AI897">
        <v>20</v>
      </c>
      <c r="AJ897">
        <v>30</v>
      </c>
      <c r="AK897">
        <v>30</v>
      </c>
      <c r="AL897">
        <v>40</v>
      </c>
      <c r="AM897">
        <v>170</v>
      </c>
      <c r="AN897">
        <v>50</v>
      </c>
      <c r="AO897">
        <v>50</v>
      </c>
      <c r="AP897">
        <v>30</v>
      </c>
      <c r="AQ897">
        <v>10</v>
      </c>
      <c r="AR897">
        <v>10</v>
      </c>
      <c r="AS897">
        <v>10</v>
      </c>
      <c r="AT897">
        <v>30</v>
      </c>
      <c r="AU897">
        <v>30</v>
      </c>
      <c r="AV897">
        <v>30</v>
      </c>
      <c r="AW897">
        <v>30</v>
      </c>
      <c r="AX897">
        <v>40</v>
      </c>
      <c r="AY897">
        <v>90</v>
      </c>
      <c r="AZ897">
        <v>70</v>
      </c>
      <c r="BA897">
        <v>20</v>
      </c>
      <c r="BB897">
        <v>10</v>
      </c>
      <c r="BC897">
        <v>10</v>
      </c>
      <c r="BD897">
        <v>10</v>
      </c>
      <c r="BE897">
        <v>10</v>
      </c>
      <c r="BF897">
        <v>20</v>
      </c>
      <c r="BG897">
        <v>40</v>
      </c>
      <c r="BH897">
        <v>20</v>
      </c>
      <c r="BI897" s="9">
        <f>AVERAGE(keyword_stats[[#This Row],[Searches: Apr 2015]:[Searches: Mar 2016]])</f>
        <v>0.83333333333333337</v>
      </c>
      <c r="BJ897" s="9">
        <f>AVERAGE(keyword_stats[[#This Row],[Searches: Apr 2016]:[Searches: Mar 2017]])</f>
        <v>15</v>
      </c>
      <c r="BK897" s="9">
        <f>AVERAGE(keyword_stats[[#This Row],[Searches: Apr 2017]:[Searches: Mar 2018]])</f>
        <v>40.833333333333336</v>
      </c>
      <c r="BL897" s="9">
        <f>AVERAGE(keyword_stats[[#This Row],[Searches: Apr 2018]:[Searches: Mar 2019]])</f>
        <v>30.833333333333332</v>
      </c>
      <c r="BM897" s="9">
        <f>SUM(keyword_stats[[#This Row],[Searches: Apr 2018]:[Searches: Mar 2019]])</f>
        <v>370</v>
      </c>
      <c r="BN897" s="9">
        <f>keyword_stats[[#This Row],[R1]]-keyword_stats[[#This Row],[R4]]</f>
        <v>30</v>
      </c>
      <c r="BO897" s="9" t="str">
        <f>INDEX('keyword-forecasts'!G:K,MATCH(keyword_stats[[#This Row],[Keyword]],'keyword-forecasts'!K:K,0),1)</f>
        <v>Dwuczęściowe Stroje</v>
      </c>
    </row>
    <row r="898" spans="1:67" x14ac:dyDescent="0.25">
      <c r="A898" t="s">
        <v>1011</v>
      </c>
      <c r="B898" t="s">
        <v>15</v>
      </c>
      <c r="D898" s="8">
        <v>30</v>
      </c>
      <c r="E898" t="s">
        <v>17</v>
      </c>
      <c r="F898">
        <v>100</v>
      </c>
      <c r="M898">
        <v>10</v>
      </c>
      <c r="N898">
        <v>10</v>
      </c>
      <c r="O898">
        <v>40</v>
      </c>
      <c r="P898">
        <v>50</v>
      </c>
      <c r="Q898">
        <v>10</v>
      </c>
      <c r="R898">
        <v>10</v>
      </c>
      <c r="S898">
        <v>0</v>
      </c>
      <c r="T898">
        <v>10</v>
      </c>
      <c r="U898">
        <v>10</v>
      </c>
      <c r="V898">
        <v>10</v>
      </c>
      <c r="W898">
        <v>20</v>
      </c>
      <c r="X898">
        <v>10</v>
      </c>
      <c r="Y898">
        <v>20</v>
      </c>
      <c r="Z898">
        <v>10</v>
      </c>
      <c r="AA898">
        <v>20</v>
      </c>
      <c r="AB898">
        <v>20</v>
      </c>
      <c r="AC898">
        <v>10</v>
      </c>
      <c r="AD898">
        <v>10</v>
      </c>
      <c r="AE898">
        <v>10</v>
      </c>
      <c r="AF898">
        <v>0</v>
      </c>
      <c r="AG898">
        <v>10</v>
      </c>
      <c r="AH898">
        <v>10</v>
      </c>
      <c r="AI898">
        <v>10</v>
      </c>
      <c r="AJ898">
        <v>10</v>
      </c>
      <c r="AK898">
        <v>20</v>
      </c>
      <c r="AL898">
        <v>10</v>
      </c>
      <c r="AM898">
        <v>20</v>
      </c>
      <c r="AN898">
        <v>10</v>
      </c>
      <c r="AO898">
        <v>20</v>
      </c>
      <c r="AP898">
        <v>0</v>
      </c>
      <c r="AQ898">
        <v>10</v>
      </c>
      <c r="AR898">
        <v>10</v>
      </c>
      <c r="AS898">
        <v>10</v>
      </c>
      <c r="AT898">
        <v>10</v>
      </c>
      <c r="AU898">
        <v>10</v>
      </c>
      <c r="AV898">
        <v>10</v>
      </c>
      <c r="AW898">
        <v>20</v>
      </c>
      <c r="AX898">
        <v>50</v>
      </c>
      <c r="AY898">
        <v>90</v>
      </c>
      <c r="AZ898">
        <v>40</v>
      </c>
      <c r="BA898">
        <v>40</v>
      </c>
      <c r="BB898">
        <v>10</v>
      </c>
      <c r="BC898">
        <v>20</v>
      </c>
      <c r="BD898">
        <v>10</v>
      </c>
      <c r="BE898">
        <v>10</v>
      </c>
      <c r="BF898">
        <v>10</v>
      </c>
      <c r="BG898">
        <v>10</v>
      </c>
      <c r="BH898">
        <v>10</v>
      </c>
      <c r="BI898" s="9">
        <f>AVERAGE(keyword_stats[[#This Row],[Searches: Apr 2015]:[Searches: Mar 2016]])</f>
        <v>15.833333333333334</v>
      </c>
      <c r="BJ898" s="9">
        <f>AVERAGE(keyword_stats[[#This Row],[Searches: Apr 2016]:[Searches: Mar 2017]])</f>
        <v>11.666666666666666</v>
      </c>
      <c r="BK898" s="9">
        <f>AVERAGE(keyword_stats[[#This Row],[Searches: Apr 2017]:[Searches: Mar 2018]])</f>
        <v>11.666666666666666</v>
      </c>
      <c r="BL898" s="9">
        <f>AVERAGE(keyword_stats[[#This Row],[Searches: Apr 2018]:[Searches: Mar 2019]])</f>
        <v>26.666666666666668</v>
      </c>
      <c r="BM898" s="9">
        <f>SUM(keyword_stats[[#This Row],[Searches: Apr 2018]:[Searches: Mar 2019]])</f>
        <v>320</v>
      </c>
      <c r="BN898" s="9">
        <f>keyword_stats[[#This Row],[R1]]-keyword_stats[[#This Row],[R4]]</f>
        <v>10.833333333333334</v>
      </c>
      <c r="BO898" s="9" t="str">
        <f>INDEX('keyword-forecasts'!G:K,MATCH(keyword_stats[[#This Row],[Keyword]],'keyword-forecasts'!K:K,0),1)</f>
        <v>Dwuczęściowe Stroje</v>
      </c>
    </row>
    <row r="899" spans="1:67" x14ac:dyDescent="0.25">
      <c r="A899" t="s">
        <v>1012</v>
      </c>
      <c r="B899" t="s">
        <v>15</v>
      </c>
      <c r="D899" s="8">
        <v>20</v>
      </c>
      <c r="E899" t="s">
        <v>17</v>
      </c>
      <c r="F899">
        <v>100</v>
      </c>
      <c r="G899">
        <v>0.28999999999999998</v>
      </c>
      <c r="H899">
        <v>1.1299999999999999</v>
      </c>
      <c r="M899">
        <v>20</v>
      </c>
      <c r="N899">
        <v>10</v>
      </c>
      <c r="O899">
        <v>40</v>
      </c>
      <c r="P899">
        <v>70</v>
      </c>
      <c r="Q899">
        <v>40</v>
      </c>
      <c r="R899">
        <v>10</v>
      </c>
      <c r="S899">
        <v>10</v>
      </c>
      <c r="T899">
        <v>10</v>
      </c>
      <c r="U899">
        <v>10</v>
      </c>
      <c r="V899">
        <v>10</v>
      </c>
      <c r="W899">
        <v>20</v>
      </c>
      <c r="X899">
        <v>20</v>
      </c>
      <c r="Y899">
        <v>10</v>
      </c>
      <c r="Z899">
        <v>20</v>
      </c>
      <c r="AA899">
        <v>30</v>
      </c>
      <c r="AB899">
        <v>20</v>
      </c>
      <c r="AC899">
        <v>10</v>
      </c>
      <c r="AD899">
        <v>10</v>
      </c>
      <c r="AE899">
        <v>10</v>
      </c>
      <c r="AF899">
        <v>10</v>
      </c>
      <c r="AG899">
        <v>10</v>
      </c>
      <c r="AH899">
        <v>10</v>
      </c>
      <c r="AI899">
        <v>10</v>
      </c>
      <c r="AJ899">
        <v>10</v>
      </c>
      <c r="AK899">
        <v>20</v>
      </c>
      <c r="AL899">
        <v>10</v>
      </c>
      <c r="AM899">
        <v>30</v>
      </c>
      <c r="AN899">
        <v>40</v>
      </c>
      <c r="AO899">
        <v>10</v>
      </c>
      <c r="AP899">
        <v>10</v>
      </c>
      <c r="AQ899">
        <v>10</v>
      </c>
      <c r="AR899">
        <v>10</v>
      </c>
      <c r="AS899">
        <v>10</v>
      </c>
      <c r="AT899">
        <v>20</v>
      </c>
      <c r="AU899">
        <v>20</v>
      </c>
      <c r="AV899">
        <v>10</v>
      </c>
      <c r="AW899">
        <v>30</v>
      </c>
      <c r="AX899">
        <v>20</v>
      </c>
      <c r="AY899">
        <v>50</v>
      </c>
      <c r="AZ899">
        <v>40</v>
      </c>
      <c r="BA899">
        <v>10</v>
      </c>
      <c r="BB899">
        <v>10</v>
      </c>
      <c r="BC899">
        <v>10</v>
      </c>
      <c r="BD899">
        <v>10</v>
      </c>
      <c r="BE899">
        <v>10</v>
      </c>
      <c r="BF899">
        <v>20</v>
      </c>
      <c r="BG899">
        <v>20</v>
      </c>
      <c r="BH899">
        <v>50</v>
      </c>
      <c r="BI899" s="9">
        <f>AVERAGE(keyword_stats[[#This Row],[Searches: Apr 2015]:[Searches: Mar 2016]])</f>
        <v>22.5</v>
      </c>
      <c r="BJ899" s="9">
        <f>AVERAGE(keyword_stats[[#This Row],[Searches: Apr 2016]:[Searches: Mar 2017]])</f>
        <v>13.333333333333334</v>
      </c>
      <c r="BK899" s="9">
        <f>AVERAGE(keyword_stats[[#This Row],[Searches: Apr 2017]:[Searches: Mar 2018]])</f>
        <v>16.666666666666668</v>
      </c>
      <c r="BL899" s="9">
        <f>AVERAGE(keyword_stats[[#This Row],[Searches: Apr 2018]:[Searches: Mar 2019]])</f>
        <v>23.333333333333332</v>
      </c>
      <c r="BM899" s="9">
        <f>SUM(keyword_stats[[#This Row],[Searches: Apr 2018]:[Searches: Mar 2019]])</f>
        <v>280</v>
      </c>
      <c r="BN899" s="9">
        <f>keyword_stats[[#This Row],[R1]]-keyword_stats[[#This Row],[R4]]</f>
        <v>0.83333333333333215</v>
      </c>
      <c r="BO899" s="9" t="str">
        <f>INDEX('keyword-forecasts'!G:K,MATCH(keyword_stats[[#This Row],[Keyword]],'keyword-forecasts'!K:K,0),1)</f>
        <v>Dwuczęściowe Stroje</v>
      </c>
    </row>
    <row r="900" spans="1:67" x14ac:dyDescent="0.25">
      <c r="A900" t="s">
        <v>1013</v>
      </c>
      <c r="B900" t="s">
        <v>15</v>
      </c>
      <c r="D900" s="8">
        <v>260</v>
      </c>
      <c r="E900" t="s">
        <v>17</v>
      </c>
      <c r="F900">
        <v>100</v>
      </c>
      <c r="G900">
        <v>0.4</v>
      </c>
      <c r="H900">
        <v>1.52</v>
      </c>
      <c r="M900">
        <v>140</v>
      </c>
      <c r="N900">
        <v>140</v>
      </c>
      <c r="O900">
        <v>320</v>
      </c>
      <c r="P900">
        <v>480</v>
      </c>
      <c r="Q900">
        <v>260</v>
      </c>
      <c r="R900">
        <v>30</v>
      </c>
      <c r="S900">
        <v>20</v>
      </c>
      <c r="T900">
        <v>20</v>
      </c>
      <c r="U900">
        <v>20</v>
      </c>
      <c r="V900">
        <v>70</v>
      </c>
      <c r="W900">
        <v>90</v>
      </c>
      <c r="X900">
        <v>70</v>
      </c>
      <c r="Y900">
        <v>140</v>
      </c>
      <c r="Z900">
        <v>260</v>
      </c>
      <c r="AA900">
        <v>320</v>
      </c>
      <c r="AB900">
        <v>590</v>
      </c>
      <c r="AC900">
        <v>170</v>
      </c>
      <c r="AD900">
        <v>50</v>
      </c>
      <c r="AE900">
        <v>50</v>
      </c>
      <c r="AF900">
        <v>70</v>
      </c>
      <c r="AG900">
        <v>70</v>
      </c>
      <c r="AH900">
        <v>140</v>
      </c>
      <c r="AI900">
        <v>170</v>
      </c>
      <c r="AJ900">
        <v>260</v>
      </c>
      <c r="AK900">
        <v>260</v>
      </c>
      <c r="AL900">
        <v>390</v>
      </c>
      <c r="AM900">
        <v>480</v>
      </c>
      <c r="AN900">
        <v>260</v>
      </c>
      <c r="AO900">
        <v>170</v>
      </c>
      <c r="AP900">
        <v>50</v>
      </c>
      <c r="AQ900">
        <v>30</v>
      </c>
      <c r="AR900">
        <v>30</v>
      </c>
      <c r="AS900">
        <v>20</v>
      </c>
      <c r="AT900">
        <v>90</v>
      </c>
      <c r="AU900">
        <v>50</v>
      </c>
      <c r="AV900">
        <v>90</v>
      </c>
      <c r="AW900">
        <v>140</v>
      </c>
      <c r="AX900">
        <v>390</v>
      </c>
      <c r="AY900">
        <v>720</v>
      </c>
      <c r="AZ900">
        <v>720</v>
      </c>
      <c r="BA900">
        <v>390</v>
      </c>
      <c r="BB900">
        <v>50</v>
      </c>
      <c r="BC900">
        <v>50</v>
      </c>
      <c r="BD900">
        <v>50</v>
      </c>
      <c r="BE900">
        <v>50</v>
      </c>
      <c r="BF900">
        <v>210</v>
      </c>
      <c r="BG900">
        <v>170</v>
      </c>
      <c r="BH900">
        <v>170</v>
      </c>
      <c r="BI900" s="9">
        <f>AVERAGE(keyword_stats[[#This Row],[Searches: Apr 2015]:[Searches: Mar 2016]])</f>
        <v>138.33333333333334</v>
      </c>
      <c r="BJ900" s="9">
        <f>AVERAGE(keyword_stats[[#This Row],[Searches: Apr 2016]:[Searches: Mar 2017]])</f>
        <v>190.83333333333334</v>
      </c>
      <c r="BK900" s="9">
        <f>AVERAGE(keyword_stats[[#This Row],[Searches: Apr 2017]:[Searches: Mar 2018]])</f>
        <v>160</v>
      </c>
      <c r="BL900" s="9">
        <f>AVERAGE(keyword_stats[[#This Row],[Searches: Apr 2018]:[Searches: Mar 2019]])</f>
        <v>259.16666666666669</v>
      </c>
      <c r="BM900" s="9">
        <f>SUM(keyword_stats[[#This Row],[Searches: Apr 2018]:[Searches: Mar 2019]])</f>
        <v>3110</v>
      </c>
      <c r="BN900" s="9">
        <f>keyword_stats[[#This Row],[R1]]-keyword_stats[[#This Row],[R4]]</f>
        <v>120.83333333333334</v>
      </c>
      <c r="BO900" s="9" t="str">
        <f>INDEX('keyword-forecasts'!G:K,MATCH(keyword_stats[[#This Row],[Keyword]],'keyword-forecasts'!K:K,0),1)</f>
        <v>Puszystych</v>
      </c>
    </row>
    <row r="901" spans="1:67" x14ac:dyDescent="0.25">
      <c r="A901" t="s">
        <v>1014</v>
      </c>
      <c r="B901" t="s">
        <v>15</v>
      </c>
      <c r="D901" s="8">
        <v>90</v>
      </c>
      <c r="E901" t="s">
        <v>17</v>
      </c>
      <c r="F901">
        <v>75</v>
      </c>
      <c r="G901">
        <v>0.12</v>
      </c>
      <c r="H901">
        <v>0.7</v>
      </c>
      <c r="M901">
        <v>50</v>
      </c>
      <c r="N901">
        <v>90</v>
      </c>
      <c r="O901">
        <v>170</v>
      </c>
      <c r="P901">
        <v>140</v>
      </c>
      <c r="Q901">
        <v>110</v>
      </c>
      <c r="R901">
        <v>0</v>
      </c>
      <c r="S901">
        <v>10</v>
      </c>
      <c r="T901">
        <v>10</v>
      </c>
      <c r="U901">
        <v>10</v>
      </c>
      <c r="V901">
        <v>20</v>
      </c>
      <c r="W901">
        <v>40</v>
      </c>
      <c r="X901">
        <v>30</v>
      </c>
      <c r="Y901">
        <v>50</v>
      </c>
      <c r="Z901">
        <v>110</v>
      </c>
      <c r="AA901">
        <v>110</v>
      </c>
      <c r="AB901">
        <v>110</v>
      </c>
      <c r="AC901">
        <v>50</v>
      </c>
      <c r="AD901">
        <v>10</v>
      </c>
      <c r="AE901">
        <v>10</v>
      </c>
      <c r="AF901">
        <v>10</v>
      </c>
      <c r="AG901">
        <v>10</v>
      </c>
      <c r="AH901">
        <v>20</v>
      </c>
      <c r="AI901">
        <v>30</v>
      </c>
      <c r="AJ901">
        <v>40</v>
      </c>
      <c r="AK901">
        <v>30</v>
      </c>
      <c r="AL901">
        <v>50</v>
      </c>
      <c r="AM901">
        <v>70</v>
      </c>
      <c r="AN901">
        <v>70</v>
      </c>
      <c r="AO901">
        <v>20</v>
      </c>
      <c r="AP901">
        <v>10</v>
      </c>
      <c r="AQ901">
        <v>10</v>
      </c>
      <c r="AR901">
        <v>10</v>
      </c>
      <c r="AS901">
        <v>10</v>
      </c>
      <c r="AT901">
        <v>20</v>
      </c>
      <c r="AU901">
        <v>20</v>
      </c>
      <c r="AV901">
        <v>30</v>
      </c>
      <c r="AW901">
        <v>50</v>
      </c>
      <c r="AX901">
        <v>110</v>
      </c>
      <c r="AY901">
        <v>260</v>
      </c>
      <c r="AZ901">
        <v>260</v>
      </c>
      <c r="BA901">
        <v>170</v>
      </c>
      <c r="BB901">
        <v>20</v>
      </c>
      <c r="BC901">
        <v>20</v>
      </c>
      <c r="BD901">
        <v>10</v>
      </c>
      <c r="BE901">
        <v>20</v>
      </c>
      <c r="BF901">
        <v>40</v>
      </c>
      <c r="BG901">
        <v>30</v>
      </c>
      <c r="BH901">
        <v>70</v>
      </c>
      <c r="BI901" s="9">
        <f>AVERAGE(keyword_stats[[#This Row],[Searches: Apr 2015]:[Searches: Mar 2016]])</f>
        <v>56.666666666666664</v>
      </c>
      <c r="BJ901" s="9">
        <f>AVERAGE(keyword_stats[[#This Row],[Searches: Apr 2016]:[Searches: Mar 2017]])</f>
        <v>46.666666666666664</v>
      </c>
      <c r="BK901" s="9">
        <f>AVERAGE(keyword_stats[[#This Row],[Searches: Apr 2017]:[Searches: Mar 2018]])</f>
        <v>29.166666666666668</v>
      </c>
      <c r="BL901" s="9">
        <f>AVERAGE(keyword_stats[[#This Row],[Searches: Apr 2018]:[Searches: Mar 2019]])</f>
        <v>88.333333333333329</v>
      </c>
      <c r="BM901" s="9">
        <f>SUM(keyword_stats[[#This Row],[Searches: Apr 2018]:[Searches: Mar 2019]])</f>
        <v>1060</v>
      </c>
      <c r="BN901" s="9">
        <f>keyword_stats[[#This Row],[R1]]-keyword_stats[[#This Row],[R4]]</f>
        <v>31.666666666666664</v>
      </c>
      <c r="BO901" s="9" t="str">
        <f>INDEX('keyword-forecasts'!G:K,MATCH(keyword_stats[[#This Row],[Keyword]],'keyword-forecasts'!K:K,0),1)</f>
        <v>Kąpielowe H&amp;m</v>
      </c>
    </row>
    <row r="902" spans="1:67" x14ac:dyDescent="0.25">
      <c r="A902" t="s">
        <v>1015</v>
      </c>
      <c r="B902" t="s">
        <v>15</v>
      </c>
      <c r="D902" s="8">
        <v>70</v>
      </c>
      <c r="E902" t="s">
        <v>17</v>
      </c>
      <c r="F902">
        <v>100</v>
      </c>
      <c r="G902">
        <v>0.14000000000000001</v>
      </c>
      <c r="H902">
        <v>0.44</v>
      </c>
      <c r="M902">
        <v>50</v>
      </c>
      <c r="N902">
        <v>70</v>
      </c>
      <c r="O902">
        <v>90</v>
      </c>
      <c r="P902">
        <v>90</v>
      </c>
      <c r="Q902">
        <v>70</v>
      </c>
      <c r="R902">
        <v>10</v>
      </c>
      <c r="S902">
        <v>30</v>
      </c>
      <c r="T902">
        <v>40</v>
      </c>
      <c r="U902">
        <v>50</v>
      </c>
      <c r="V902">
        <v>90</v>
      </c>
      <c r="W902">
        <v>110</v>
      </c>
      <c r="X902">
        <v>110</v>
      </c>
      <c r="Y902">
        <v>110</v>
      </c>
      <c r="Z902">
        <v>110</v>
      </c>
      <c r="AA902">
        <v>140</v>
      </c>
      <c r="AB902">
        <v>170</v>
      </c>
      <c r="AC902">
        <v>110</v>
      </c>
      <c r="AD902">
        <v>140</v>
      </c>
      <c r="AE902">
        <v>170</v>
      </c>
      <c r="AF902">
        <v>170</v>
      </c>
      <c r="AG902">
        <v>170</v>
      </c>
      <c r="AH902">
        <v>210</v>
      </c>
      <c r="AI902">
        <v>170</v>
      </c>
      <c r="AJ902">
        <v>210</v>
      </c>
      <c r="AK902">
        <v>210</v>
      </c>
      <c r="AL902">
        <v>260</v>
      </c>
      <c r="AM902">
        <v>390</v>
      </c>
      <c r="AN902">
        <v>260</v>
      </c>
      <c r="AO902">
        <v>210</v>
      </c>
      <c r="AP902">
        <v>110</v>
      </c>
      <c r="AQ902">
        <v>110</v>
      </c>
      <c r="AR902">
        <v>140</v>
      </c>
      <c r="AS902">
        <v>140</v>
      </c>
      <c r="AT902">
        <v>110</v>
      </c>
      <c r="AU902">
        <v>140</v>
      </c>
      <c r="AV902">
        <v>50</v>
      </c>
      <c r="AW902">
        <v>90</v>
      </c>
      <c r="AX902">
        <v>90</v>
      </c>
      <c r="AY902">
        <v>140</v>
      </c>
      <c r="AZ902">
        <v>140</v>
      </c>
      <c r="BA902">
        <v>70</v>
      </c>
      <c r="BB902">
        <v>20</v>
      </c>
      <c r="BC902">
        <v>20</v>
      </c>
      <c r="BD902">
        <v>30</v>
      </c>
      <c r="BE902">
        <v>40</v>
      </c>
      <c r="BF902">
        <v>70</v>
      </c>
      <c r="BG902">
        <v>50</v>
      </c>
      <c r="BH902">
        <v>30</v>
      </c>
      <c r="BI902" s="9">
        <f>AVERAGE(keyword_stats[[#This Row],[Searches: Apr 2015]:[Searches: Mar 2016]])</f>
        <v>67.5</v>
      </c>
      <c r="BJ902" s="9">
        <f>AVERAGE(keyword_stats[[#This Row],[Searches: Apr 2016]:[Searches: Mar 2017]])</f>
        <v>156.66666666666666</v>
      </c>
      <c r="BK902" s="9">
        <f>AVERAGE(keyword_stats[[#This Row],[Searches: Apr 2017]:[Searches: Mar 2018]])</f>
        <v>177.5</v>
      </c>
      <c r="BL902" s="9">
        <f>AVERAGE(keyword_stats[[#This Row],[Searches: Apr 2018]:[Searches: Mar 2019]])</f>
        <v>65.833333333333329</v>
      </c>
      <c r="BM902" s="9">
        <f>SUM(keyword_stats[[#This Row],[Searches: Apr 2018]:[Searches: Mar 2019]])</f>
        <v>790</v>
      </c>
      <c r="BN902" s="9">
        <f>keyword_stats[[#This Row],[R1]]-keyword_stats[[#This Row],[R4]]</f>
        <v>-1.6666666666666714</v>
      </c>
      <c r="BO902" s="9" t="str">
        <f>INDEX('keyword-forecasts'!G:K,MATCH(keyword_stats[[#This Row],[Keyword]],'keyword-forecasts'!K:K,0),1)</f>
        <v>Młodzieżowe</v>
      </c>
    </row>
    <row r="903" spans="1:67" x14ac:dyDescent="0.25">
      <c r="A903" t="s">
        <v>1016</v>
      </c>
      <c r="B903" t="s">
        <v>15</v>
      </c>
      <c r="D903" s="8">
        <v>720</v>
      </c>
      <c r="E903" t="s">
        <v>17</v>
      </c>
      <c r="F903">
        <v>100</v>
      </c>
      <c r="G903">
        <v>0.24</v>
      </c>
      <c r="H903">
        <v>0.81</v>
      </c>
      <c r="M903">
        <v>260</v>
      </c>
      <c r="N903">
        <v>260</v>
      </c>
      <c r="O903">
        <v>480</v>
      </c>
      <c r="P903">
        <v>590</v>
      </c>
      <c r="Q903">
        <v>390</v>
      </c>
      <c r="R903">
        <v>30</v>
      </c>
      <c r="S903">
        <v>30</v>
      </c>
      <c r="T903">
        <v>40</v>
      </c>
      <c r="U903">
        <v>70</v>
      </c>
      <c r="V903">
        <v>210</v>
      </c>
      <c r="W903">
        <v>260</v>
      </c>
      <c r="X903">
        <v>210</v>
      </c>
      <c r="Y903">
        <v>320</v>
      </c>
      <c r="Z903">
        <v>390</v>
      </c>
      <c r="AA903">
        <v>480</v>
      </c>
      <c r="AB903">
        <v>590</v>
      </c>
      <c r="AC903">
        <v>210</v>
      </c>
      <c r="AD903">
        <v>90</v>
      </c>
      <c r="AE903">
        <v>110</v>
      </c>
      <c r="AF903">
        <v>170</v>
      </c>
      <c r="AG903">
        <v>170</v>
      </c>
      <c r="AH903">
        <v>390</v>
      </c>
      <c r="AI903">
        <v>390</v>
      </c>
      <c r="AJ903">
        <v>480</v>
      </c>
      <c r="AK903">
        <v>880</v>
      </c>
      <c r="AL903">
        <v>880</v>
      </c>
      <c r="AM903">
        <v>1300</v>
      </c>
      <c r="AN903">
        <v>1000</v>
      </c>
      <c r="AO903">
        <v>590</v>
      </c>
      <c r="AP903">
        <v>140</v>
      </c>
      <c r="AQ903">
        <v>140</v>
      </c>
      <c r="AR903">
        <v>170</v>
      </c>
      <c r="AS903">
        <v>140</v>
      </c>
      <c r="AT903">
        <v>480</v>
      </c>
      <c r="AU903">
        <v>480</v>
      </c>
      <c r="AV903">
        <v>480</v>
      </c>
      <c r="AW903">
        <v>590</v>
      </c>
      <c r="AX903">
        <v>1600</v>
      </c>
      <c r="AY903">
        <v>1900</v>
      </c>
      <c r="AZ903">
        <v>1300</v>
      </c>
      <c r="BA903">
        <v>720</v>
      </c>
      <c r="BB903">
        <v>110</v>
      </c>
      <c r="BC903">
        <v>90</v>
      </c>
      <c r="BD903">
        <v>90</v>
      </c>
      <c r="BE903">
        <v>140</v>
      </c>
      <c r="BF903">
        <v>720</v>
      </c>
      <c r="BG903">
        <v>590</v>
      </c>
      <c r="BH903">
        <v>480</v>
      </c>
      <c r="BI903" s="9">
        <f>AVERAGE(keyword_stats[[#This Row],[Searches: Apr 2015]:[Searches: Mar 2016]])</f>
        <v>235.83333333333334</v>
      </c>
      <c r="BJ903" s="9">
        <f>AVERAGE(keyword_stats[[#This Row],[Searches: Apr 2016]:[Searches: Mar 2017]])</f>
        <v>315.83333333333331</v>
      </c>
      <c r="BK903" s="9">
        <f>AVERAGE(keyword_stats[[#This Row],[Searches: Apr 2017]:[Searches: Mar 2018]])</f>
        <v>556.66666666666663</v>
      </c>
      <c r="BL903" s="9">
        <f>AVERAGE(keyword_stats[[#This Row],[Searches: Apr 2018]:[Searches: Mar 2019]])</f>
        <v>694.16666666666663</v>
      </c>
      <c r="BM903" s="9">
        <f>SUM(keyword_stats[[#This Row],[Searches: Apr 2018]:[Searches: Mar 2019]])</f>
        <v>8330</v>
      </c>
      <c r="BN903" s="9">
        <f>keyword_stats[[#This Row],[R1]]-keyword_stats[[#This Row],[R4]]</f>
        <v>458.33333333333326</v>
      </c>
      <c r="BO903" s="9" t="str">
        <f>INDEX('keyword-forecasts'!G:K,MATCH(keyword_stats[[#This Row],[Keyword]],'keyword-forecasts'!K:K,0),1)</f>
        <v>Dwuczęściowe Push</v>
      </c>
    </row>
    <row r="904" spans="1:67" x14ac:dyDescent="0.25">
      <c r="A904" t="s">
        <v>1017</v>
      </c>
      <c r="B904" t="s">
        <v>15</v>
      </c>
      <c r="D904" s="8">
        <v>20</v>
      </c>
      <c r="E904" t="s">
        <v>17</v>
      </c>
      <c r="F904">
        <v>100</v>
      </c>
      <c r="G904">
        <v>0.24</v>
      </c>
      <c r="H904">
        <v>1.31</v>
      </c>
      <c r="M904">
        <v>10</v>
      </c>
      <c r="N904">
        <v>10</v>
      </c>
      <c r="O904">
        <v>10</v>
      </c>
      <c r="P904">
        <v>10</v>
      </c>
      <c r="Q904">
        <v>10</v>
      </c>
      <c r="R904">
        <v>0</v>
      </c>
      <c r="S904">
        <v>0</v>
      </c>
      <c r="T904">
        <v>0</v>
      </c>
      <c r="U904">
        <v>0</v>
      </c>
      <c r="V904">
        <v>10</v>
      </c>
      <c r="W904">
        <v>10</v>
      </c>
      <c r="X904">
        <v>0</v>
      </c>
      <c r="Y904">
        <v>10</v>
      </c>
      <c r="Z904">
        <v>10</v>
      </c>
      <c r="AA904">
        <v>30</v>
      </c>
      <c r="AB904">
        <v>10</v>
      </c>
      <c r="AC904">
        <v>10</v>
      </c>
      <c r="AD904">
        <v>10</v>
      </c>
      <c r="AE904">
        <v>0</v>
      </c>
      <c r="AF904">
        <v>0</v>
      </c>
      <c r="AG904">
        <v>10</v>
      </c>
      <c r="AH904">
        <v>10</v>
      </c>
      <c r="AI904">
        <v>10</v>
      </c>
      <c r="AJ904">
        <v>10</v>
      </c>
      <c r="AK904">
        <v>10</v>
      </c>
      <c r="AL904">
        <v>10</v>
      </c>
      <c r="AM904">
        <v>10</v>
      </c>
      <c r="AN904">
        <v>30</v>
      </c>
      <c r="AO904">
        <v>10</v>
      </c>
      <c r="AP904">
        <v>10</v>
      </c>
      <c r="AQ904">
        <v>10</v>
      </c>
      <c r="AR904">
        <v>0</v>
      </c>
      <c r="AS904">
        <v>10</v>
      </c>
      <c r="AT904">
        <v>10</v>
      </c>
      <c r="AU904">
        <v>10</v>
      </c>
      <c r="AV904">
        <v>10</v>
      </c>
      <c r="AW904">
        <v>10</v>
      </c>
      <c r="AX904">
        <v>30</v>
      </c>
      <c r="AY904">
        <v>50</v>
      </c>
      <c r="AZ904">
        <v>50</v>
      </c>
      <c r="BA904">
        <v>20</v>
      </c>
      <c r="BB904">
        <v>0</v>
      </c>
      <c r="BC904">
        <v>10</v>
      </c>
      <c r="BD904">
        <v>10</v>
      </c>
      <c r="BE904">
        <v>0</v>
      </c>
      <c r="BF904">
        <v>10</v>
      </c>
      <c r="BG904">
        <v>30</v>
      </c>
      <c r="BH904">
        <v>10</v>
      </c>
      <c r="BI904" s="9">
        <f>AVERAGE(keyword_stats[[#This Row],[Searches: Apr 2015]:[Searches: Mar 2016]])</f>
        <v>5.833333333333333</v>
      </c>
      <c r="BJ904" s="9">
        <f>AVERAGE(keyword_stats[[#This Row],[Searches: Apr 2016]:[Searches: Mar 2017]])</f>
        <v>10</v>
      </c>
      <c r="BK904" s="9">
        <f>AVERAGE(keyword_stats[[#This Row],[Searches: Apr 2017]:[Searches: Mar 2018]])</f>
        <v>10.833333333333334</v>
      </c>
      <c r="BL904" s="9">
        <f>AVERAGE(keyword_stats[[#This Row],[Searches: Apr 2018]:[Searches: Mar 2019]])</f>
        <v>19.166666666666668</v>
      </c>
      <c r="BM904" s="9">
        <f>SUM(keyword_stats[[#This Row],[Searches: Apr 2018]:[Searches: Mar 2019]])</f>
        <v>230</v>
      </c>
      <c r="BN904" s="9">
        <f>keyword_stats[[#This Row],[R1]]-keyword_stats[[#This Row],[R4]]</f>
        <v>13.333333333333336</v>
      </c>
      <c r="BO904" s="9" t="str">
        <f>INDEX('keyword-forecasts'!G:K,MATCH(keyword_stats[[#This Row],[Keyword]],'keyword-forecasts'!K:K,0),1)</f>
        <v>Dwuczęściowe Stroje</v>
      </c>
    </row>
    <row r="905" spans="1:67" x14ac:dyDescent="0.25">
      <c r="A905" t="s">
        <v>1018</v>
      </c>
      <c r="B905" t="s">
        <v>15</v>
      </c>
      <c r="D905" s="8">
        <v>70</v>
      </c>
      <c r="E905" t="s">
        <v>17</v>
      </c>
      <c r="F905">
        <v>100</v>
      </c>
      <c r="G905">
        <v>0.28999999999999998</v>
      </c>
      <c r="H905">
        <v>1.21</v>
      </c>
      <c r="M905">
        <v>40</v>
      </c>
      <c r="N905">
        <v>40</v>
      </c>
      <c r="O905">
        <v>90</v>
      </c>
      <c r="P905">
        <v>140</v>
      </c>
      <c r="Q905">
        <v>90</v>
      </c>
      <c r="R905">
        <v>20</v>
      </c>
      <c r="S905">
        <v>20</v>
      </c>
      <c r="T905">
        <v>30</v>
      </c>
      <c r="U905">
        <v>20</v>
      </c>
      <c r="V905">
        <v>90</v>
      </c>
      <c r="W905">
        <v>90</v>
      </c>
      <c r="X905">
        <v>50</v>
      </c>
      <c r="Y905">
        <v>50</v>
      </c>
      <c r="Z905">
        <v>40</v>
      </c>
      <c r="AA905">
        <v>110</v>
      </c>
      <c r="AB905">
        <v>110</v>
      </c>
      <c r="AC905">
        <v>20</v>
      </c>
      <c r="AD905">
        <v>20</v>
      </c>
      <c r="AE905">
        <v>30</v>
      </c>
      <c r="AF905">
        <v>30</v>
      </c>
      <c r="AG905">
        <v>20</v>
      </c>
      <c r="AH905">
        <v>50</v>
      </c>
      <c r="AI905">
        <v>90</v>
      </c>
      <c r="AJ905">
        <v>110</v>
      </c>
      <c r="AK905">
        <v>140</v>
      </c>
      <c r="AL905">
        <v>90</v>
      </c>
      <c r="AM905">
        <v>110</v>
      </c>
      <c r="AN905">
        <v>90</v>
      </c>
      <c r="AO905">
        <v>50</v>
      </c>
      <c r="AP905">
        <v>50</v>
      </c>
      <c r="AQ905">
        <v>20</v>
      </c>
      <c r="AR905">
        <v>20</v>
      </c>
      <c r="AS905">
        <v>30</v>
      </c>
      <c r="AT905">
        <v>70</v>
      </c>
      <c r="AU905">
        <v>70</v>
      </c>
      <c r="AV905">
        <v>70</v>
      </c>
      <c r="AW905">
        <v>50</v>
      </c>
      <c r="AX905">
        <v>170</v>
      </c>
      <c r="AY905">
        <v>260</v>
      </c>
      <c r="AZ905">
        <v>140</v>
      </c>
      <c r="BA905">
        <v>70</v>
      </c>
      <c r="BB905">
        <v>30</v>
      </c>
      <c r="BC905">
        <v>20</v>
      </c>
      <c r="BD905">
        <v>30</v>
      </c>
      <c r="BE905">
        <v>50</v>
      </c>
      <c r="BF905">
        <v>70</v>
      </c>
      <c r="BG905">
        <v>40</v>
      </c>
      <c r="BH905">
        <v>50</v>
      </c>
      <c r="BI905" s="9">
        <f>AVERAGE(keyword_stats[[#This Row],[Searches: Apr 2015]:[Searches: Mar 2016]])</f>
        <v>60</v>
      </c>
      <c r="BJ905" s="9">
        <f>AVERAGE(keyword_stats[[#This Row],[Searches: Apr 2016]:[Searches: Mar 2017]])</f>
        <v>56.666666666666664</v>
      </c>
      <c r="BK905" s="9">
        <f>AVERAGE(keyword_stats[[#This Row],[Searches: Apr 2017]:[Searches: Mar 2018]])</f>
        <v>67.5</v>
      </c>
      <c r="BL905" s="9">
        <f>AVERAGE(keyword_stats[[#This Row],[Searches: Apr 2018]:[Searches: Mar 2019]])</f>
        <v>81.666666666666671</v>
      </c>
      <c r="BM905" s="9">
        <f>SUM(keyword_stats[[#This Row],[Searches: Apr 2018]:[Searches: Mar 2019]])</f>
        <v>980</v>
      </c>
      <c r="BN905" s="9">
        <f>keyword_stats[[#This Row],[R1]]-keyword_stats[[#This Row],[R4]]</f>
        <v>21.666666666666671</v>
      </c>
      <c r="BO905" s="9" t="str">
        <f>INDEX('keyword-forecasts'!G:K,MATCH(keyword_stats[[#This Row],[Keyword]],'keyword-forecasts'!K:K,0),1)</f>
        <v>Kąpielowe Sportowe Dwuczesciowe</v>
      </c>
    </row>
    <row r="906" spans="1:67" x14ac:dyDescent="0.25">
      <c r="A906" t="s">
        <v>1019</v>
      </c>
      <c r="B906" t="s">
        <v>15</v>
      </c>
      <c r="D906" s="8">
        <v>10</v>
      </c>
      <c r="E906" t="s">
        <v>17</v>
      </c>
      <c r="F906">
        <v>100</v>
      </c>
      <c r="M906">
        <v>10</v>
      </c>
      <c r="N906">
        <v>10</v>
      </c>
      <c r="O906">
        <v>10</v>
      </c>
      <c r="P906">
        <v>10</v>
      </c>
      <c r="Q906">
        <v>10</v>
      </c>
      <c r="R906">
        <v>10</v>
      </c>
      <c r="S906">
        <v>0</v>
      </c>
      <c r="T906">
        <v>0</v>
      </c>
      <c r="U906">
        <v>10</v>
      </c>
      <c r="V906">
        <v>10</v>
      </c>
      <c r="W906">
        <v>10</v>
      </c>
      <c r="X906">
        <v>10</v>
      </c>
      <c r="Y906">
        <v>10</v>
      </c>
      <c r="Z906">
        <v>10</v>
      </c>
      <c r="AA906">
        <v>10</v>
      </c>
      <c r="AB906">
        <v>10</v>
      </c>
      <c r="AC906">
        <v>10</v>
      </c>
      <c r="AD906">
        <v>10</v>
      </c>
      <c r="AE906">
        <v>10</v>
      </c>
      <c r="AF906">
        <v>10</v>
      </c>
      <c r="AG906">
        <v>0</v>
      </c>
      <c r="AH906">
        <v>10</v>
      </c>
      <c r="AI906">
        <v>10</v>
      </c>
      <c r="AJ906">
        <v>10</v>
      </c>
      <c r="AK906">
        <v>10</v>
      </c>
      <c r="AL906">
        <v>10</v>
      </c>
      <c r="AM906">
        <v>10</v>
      </c>
      <c r="AN906">
        <v>10</v>
      </c>
      <c r="AO906">
        <v>10</v>
      </c>
      <c r="AP906">
        <v>10</v>
      </c>
      <c r="AQ906">
        <v>0</v>
      </c>
      <c r="AR906">
        <v>0</v>
      </c>
      <c r="AS906">
        <v>10</v>
      </c>
      <c r="AT906">
        <v>10</v>
      </c>
      <c r="AU906">
        <v>10</v>
      </c>
      <c r="AV906">
        <v>10</v>
      </c>
      <c r="AW906">
        <v>10</v>
      </c>
      <c r="AX906">
        <v>20</v>
      </c>
      <c r="AY906">
        <v>30</v>
      </c>
      <c r="AZ906">
        <v>30</v>
      </c>
      <c r="BA906">
        <v>10</v>
      </c>
      <c r="BB906">
        <v>10</v>
      </c>
      <c r="BC906">
        <v>0</v>
      </c>
      <c r="BD906">
        <v>10</v>
      </c>
      <c r="BE906">
        <v>10</v>
      </c>
      <c r="BF906">
        <v>10</v>
      </c>
      <c r="BG906">
        <v>10</v>
      </c>
      <c r="BH906">
        <v>10</v>
      </c>
      <c r="BI906" s="9">
        <f>AVERAGE(keyword_stats[[#This Row],[Searches: Apr 2015]:[Searches: Mar 2016]])</f>
        <v>8.3333333333333339</v>
      </c>
      <c r="BJ906" s="9">
        <f>AVERAGE(keyword_stats[[#This Row],[Searches: Apr 2016]:[Searches: Mar 2017]])</f>
        <v>9.1666666666666661</v>
      </c>
      <c r="BK906" s="9">
        <f>AVERAGE(keyword_stats[[#This Row],[Searches: Apr 2017]:[Searches: Mar 2018]])</f>
        <v>8.3333333333333339</v>
      </c>
      <c r="BL906" s="9">
        <f>AVERAGE(keyword_stats[[#This Row],[Searches: Apr 2018]:[Searches: Mar 2019]])</f>
        <v>13.333333333333334</v>
      </c>
      <c r="BM906" s="9">
        <f>SUM(keyword_stats[[#This Row],[Searches: Apr 2018]:[Searches: Mar 2019]])</f>
        <v>160</v>
      </c>
      <c r="BN906" s="9">
        <f>keyword_stats[[#This Row],[R1]]-keyword_stats[[#This Row],[R4]]</f>
        <v>5</v>
      </c>
      <c r="BO906" s="9" t="str">
        <f>INDEX('keyword-forecasts'!G:K,MATCH(keyword_stats[[#This Row],[Keyword]],'keyword-forecasts'!K:K,0),1)</f>
        <v>Dwuczęściowe Stroje</v>
      </c>
    </row>
    <row r="907" spans="1:67" x14ac:dyDescent="0.25">
      <c r="A907" t="s">
        <v>1020</v>
      </c>
      <c r="B907" t="s">
        <v>15</v>
      </c>
      <c r="D907" s="8">
        <v>20</v>
      </c>
      <c r="E907" t="s">
        <v>17</v>
      </c>
      <c r="F907">
        <v>100</v>
      </c>
      <c r="G907">
        <v>0.47</v>
      </c>
      <c r="H907">
        <v>1.35</v>
      </c>
      <c r="M907">
        <v>10</v>
      </c>
      <c r="N907">
        <v>10</v>
      </c>
      <c r="O907">
        <v>30</v>
      </c>
      <c r="P907">
        <v>20</v>
      </c>
      <c r="Q907">
        <v>10</v>
      </c>
      <c r="R907">
        <v>10</v>
      </c>
      <c r="S907">
        <v>10</v>
      </c>
      <c r="T907">
        <v>10</v>
      </c>
      <c r="U907">
        <v>10</v>
      </c>
      <c r="V907">
        <v>10</v>
      </c>
      <c r="W907">
        <v>10</v>
      </c>
      <c r="X907">
        <v>10</v>
      </c>
      <c r="Y907">
        <v>10</v>
      </c>
      <c r="Z907">
        <v>10</v>
      </c>
      <c r="AA907">
        <v>20</v>
      </c>
      <c r="AB907">
        <v>20</v>
      </c>
      <c r="AC907">
        <v>10</v>
      </c>
      <c r="AD907">
        <v>10</v>
      </c>
      <c r="AE907">
        <v>10</v>
      </c>
      <c r="AF907">
        <v>0</v>
      </c>
      <c r="AG907">
        <v>10</v>
      </c>
      <c r="AH907">
        <v>10</v>
      </c>
      <c r="AI907">
        <v>10</v>
      </c>
      <c r="AJ907">
        <v>20</v>
      </c>
      <c r="AK907">
        <v>10</v>
      </c>
      <c r="AL907">
        <v>20</v>
      </c>
      <c r="AM907">
        <v>10</v>
      </c>
      <c r="AN907">
        <v>10</v>
      </c>
      <c r="AO907">
        <v>10</v>
      </c>
      <c r="AP907">
        <v>10</v>
      </c>
      <c r="AQ907">
        <v>10</v>
      </c>
      <c r="AR907">
        <v>10</v>
      </c>
      <c r="AS907">
        <v>10</v>
      </c>
      <c r="AT907">
        <v>10</v>
      </c>
      <c r="AU907">
        <v>10</v>
      </c>
      <c r="AV907">
        <v>10</v>
      </c>
      <c r="AW907">
        <v>10</v>
      </c>
      <c r="AX907">
        <v>40</v>
      </c>
      <c r="AY907">
        <v>30</v>
      </c>
      <c r="AZ907">
        <v>50</v>
      </c>
      <c r="BA907">
        <v>40</v>
      </c>
      <c r="BB907">
        <v>10</v>
      </c>
      <c r="BC907">
        <v>10</v>
      </c>
      <c r="BD907">
        <v>0</v>
      </c>
      <c r="BE907">
        <v>10</v>
      </c>
      <c r="BF907">
        <v>10</v>
      </c>
      <c r="BG907">
        <v>10</v>
      </c>
      <c r="BH907">
        <v>10</v>
      </c>
      <c r="BI907" s="9">
        <f>AVERAGE(keyword_stats[[#This Row],[Searches: Apr 2015]:[Searches: Mar 2016]])</f>
        <v>12.5</v>
      </c>
      <c r="BJ907" s="9">
        <f>AVERAGE(keyword_stats[[#This Row],[Searches: Apr 2016]:[Searches: Mar 2017]])</f>
        <v>11.666666666666666</v>
      </c>
      <c r="BK907" s="9">
        <f>AVERAGE(keyword_stats[[#This Row],[Searches: Apr 2017]:[Searches: Mar 2018]])</f>
        <v>10.833333333333334</v>
      </c>
      <c r="BL907" s="9">
        <f>AVERAGE(keyword_stats[[#This Row],[Searches: Apr 2018]:[Searches: Mar 2019]])</f>
        <v>19.166666666666668</v>
      </c>
      <c r="BM907" s="9">
        <f>SUM(keyword_stats[[#This Row],[Searches: Apr 2018]:[Searches: Mar 2019]])</f>
        <v>230</v>
      </c>
      <c r="BN907" s="9">
        <f>keyword_stats[[#This Row],[R1]]-keyword_stats[[#This Row],[R4]]</f>
        <v>6.6666666666666679</v>
      </c>
      <c r="BO907" s="9" t="str">
        <f>INDEX('keyword-forecasts'!G:K,MATCH(keyword_stats[[#This Row],[Keyword]],'keyword-forecasts'!K:K,0),1)</f>
        <v>Usztywniane</v>
      </c>
    </row>
    <row r="908" spans="1:67" x14ac:dyDescent="0.25">
      <c r="A908" t="s">
        <v>1021</v>
      </c>
      <c r="B908" t="s">
        <v>15</v>
      </c>
      <c r="D908" s="8">
        <v>590</v>
      </c>
      <c r="E908" t="s">
        <v>17</v>
      </c>
      <c r="F908">
        <v>100</v>
      </c>
      <c r="G908">
        <v>0.31</v>
      </c>
      <c r="H908">
        <v>1.17</v>
      </c>
      <c r="M908">
        <v>40</v>
      </c>
      <c r="N908">
        <v>90</v>
      </c>
      <c r="O908">
        <v>140</v>
      </c>
      <c r="P908">
        <v>210</v>
      </c>
      <c r="Q908">
        <v>320</v>
      </c>
      <c r="R908">
        <v>50</v>
      </c>
      <c r="S908">
        <v>50</v>
      </c>
      <c r="T908">
        <v>50</v>
      </c>
      <c r="U908">
        <v>40</v>
      </c>
      <c r="V908">
        <v>110</v>
      </c>
      <c r="W908">
        <v>140</v>
      </c>
      <c r="X908">
        <v>90</v>
      </c>
      <c r="Y908">
        <v>90</v>
      </c>
      <c r="Z908">
        <v>260</v>
      </c>
      <c r="AA908">
        <v>260</v>
      </c>
      <c r="AB908">
        <v>480</v>
      </c>
      <c r="AC908">
        <v>170</v>
      </c>
      <c r="AD908">
        <v>90</v>
      </c>
      <c r="AE908">
        <v>30</v>
      </c>
      <c r="AF908">
        <v>40</v>
      </c>
      <c r="AG908">
        <v>50</v>
      </c>
      <c r="AH908">
        <v>170</v>
      </c>
      <c r="AI908">
        <v>140</v>
      </c>
      <c r="AJ908">
        <v>210</v>
      </c>
      <c r="AK908">
        <v>260</v>
      </c>
      <c r="AL908">
        <v>260</v>
      </c>
      <c r="AM908">
        <v>480</v>
      </c>
      <c r="AN908">
        <v>590</v>
      </c>
      <c r="AO908">
        <v>480</v>
      </c>
      <c r="AP908">
        <v>210</v>
      </c>
      <c r="AQ908">
        <v>110</v>
      </c>
      <c r="AR908">
        <v>90</v>
      </c>
      <c r="AS908">
        <v>50</v>
      </c>
      <c r="AT908">
        <v>210</v>
      </c>
      <c r="AU908">
        <v>320</v>
      </c>
      <c r="AV908">
        <v>320</v>
      </c>
      <c r="AW908">
        <v>390</v>
      </c>
      <c r="AX908">
        <v>720</v>
      </c>
      <c r="AY908">
        <v>1300</v>
      </c>
      <c r="AZ908">
        <v>1900</v>
      </c>
      <c r="BA908">
        <v>880</v>
      </c>
      <c r="BB908">
        <v>210</v>
      </c>
      <c r="BC908">
        <v>140</v>
      </c>
      <c r="BD908">
        <v>140</v>
      </c>
      <c r="BE908">
        <v>110</v>
      </c>
      <c r="BF908">
        <v>480</v>
      </c>
      <c r="BG908">
        <v>480</v>
      </c>
      <c r="BH908">
        <v>390</v>
      </c>
      <c r="BI908" s="9">
        <f>AVERAGE(keyword_stats[[#This Row],[Searches: Apr 2015]:[Searches: Mar 2016]])</f>
        <v>110.83333333333333</v>
      </c>
      <c r="BJ908" s="9">
        <f>AVERAGE(keyword_stats[[#This Row],[Searches: Apr 2016]:[Searches: Mar 2017]])</f>
        <v>165.83333333333334</v>
      </c>
      <c r="BK908" s="9">
        <f>AVERAGE(keyword_stats[[#This Row],[Searches: Apr 2017]:[Searches: Mar 2018]])</f>
        <v>281.66666666666669</v>
      </c>
      <c r="BL908" s="9">
        <f>AVERAGE(keyword_stats[[#This Row],[Searches: Apr 2018]:[Searches: Mar 2019]])</f>
        <v>595</v>
      </c>
      <c r="BM908" s="9">
        <f>SUM(keyword_stats[[#This Row],[Searches: Apr 2018]:[Searches: Mar 2019]])</f>
        <v>7140</v>
      </c>
      <c r="BN908" s="9">
        <f>keyword_stats[[#This Row],[R1]]-keyword_stats[[#This Row],[R4]]</f>
        <v>484.16666666666669</v>
      </c>
      <c r="BO908" s="9" t="str">
        <f>INDEX('keyword-forecasts'!G:K,MATCH(keyword_stats[[#This Row],[Keyword]],'keyword-forecasts'!K:K,0),1)</f>
        <v>Wyprzedaż Stroje</v>
      </c>
    </row>
    <row r="909" spans="1:67" x14ac:dyDescent="0.25">
      <c r="A909" t="s">
        <v>1022</v>
      </c>
      <c r="B909" t="s">
        <v>15</v>
      </c>
      <c r="D909" s="8">
        <v>20</v>
      </c>
      <c r="E909" t="s">
        <v>17</v>
      </c>
      <c r="F909">
        <v>98</v>
      </c>
      <c r="G909">
        <v>0.42</v>
      </c>
      <c r="H909">
        <v>1.17</v>
      </c>
      <c r="M909">
        <v>30</v>
      </c>
      <c r="N909">
        <v>40</v>
      </c>
      <c r="O909">
        <v>90</v>
      </c>
      <c r="P909">
        <v>70</v>
      </c>
      <c r="Q909">
        <v>20</v>
      </c>
      <c r="R909">
        <v>10</v>
      </c>
      <c r="S909">
        <v>0</v>
      </c>
      <c r="T909">
        <v>10</v>
      </c>
      <c r="U909">
        <v>10</v>
      </c>
      <c r="V909">
        <v>10</v>
      </c>
      <c r="W909">
        <v>10</v>
      </c>
      <c r="X909">
        <v>10</v>
      </c>
      <c r="Y909">
        <v>10</v>
      </c>
      <c r="Z909">
        <v>40</v>
      </c>
      <c r="AA909">
        <v>90</v>
      </c>
      <c r="AB909">
        <v>70</v>
      </c>
      <c r="AC909">
        <v>10</v>
      </c>
      <c r="AD909">
        <v>10</v>
      </c>
      <c r="AE909">
        <v>10</v>
      </c>
      <c r="AF909">
        <v>10</v>
      </c>
      <c r="AG909">
        <v>10</v>
      </c>
      <c r="AH909">
        <v>10</v>
      </c>
      <c r="AI909">
        <v>10</v>
      </c>
      <c r="AJ909">
        <v>10</v>
      </c>
      <c r="AK909">
        <v>30</v>
      </c>
      <c r="AL909">
        <v>50</v>
      </c>
      <c r="AM909">
        <v>140</v>
      </c>
      <c r="AN909">
        <v>50</v>
      </c>
      <c r="AO909">
        <v>30</v>
      </c>
      <c r="AP909">
        <v>10</v>
      </c>
      <c r="AQ909">
        <v>0</v>
      </c>
      <c r="AR909">
        <v>10</v>
      </c>
      <c r="AS909">
        <v>10</v>
      </c>
      <c r="AT909">
        <v>10</v>
      </c>
      <c r="AU909">
        <v>10</v>
      </c>
      <c r="AV909">
        <v>20</v>
      </c>
      <c r="AW909">
        <v>20</v>
      </c>
      <c r="AX909">
        <v>70</v>
      </c>
      <c r="AY909">
        <v>70</v>
      </c>
      <c r="AZ909">
        <v>50</v>
      </c>
      <c r="BA909">
        <v>30</v>
      </c>
      <c r="BB909">
        <v>0</v>
      </c>
      <c r="BC909">
        <v>10</v>
      </c>
      <c r="BD909">
        <v>10</v>
      </c>
      <c r="BE909">
        <v>0</v>
      </c>
      <c r="BF909">
        <v>10</v>
      </c>
      <c r="BG909">
        <v>10</v>
      </c>
      <c r="BH909">
        <v>10</v>
      </c>
      <c r="BI909" s="9">
        <f>AVERAGE(keyword_stats[[#This Row],[Searches: Apr 2015]:[Searches: Mar 2016]])</f>
        <v>25.833333333333332</v>
      </c>
      <c r="BJ909" s="9">
        <f>AVERAGE(keyword_stats[[#This Row],[Searches: Apr 2016]:[Searches: Mar 2017]])</f>
        <v>24.166666666666668</v>
      </c>
      <c r="BK909" s="9">
        <f>AVERAGE(keyword_stats[[#This Row],[Searches: Apr 2017]:[Searches: Mar 2018]])</f>
        <v>30.833333333333332</v>
      </c>
      <c r="BL909" s="9">
        <f>AVERAGE(keyword_stats[[#This Row],[Searches: Apr 2018]:[Searches: Mar 2019]])</f>
        <v>24.166666666666668</v>
      </c>
      <c r="BM909" s="9">
        <f>SUM(keyword_stats[[#This Row],[Searches: Apr 2018]:[Searches: Mar 2019]])</f>
        <v>290</v>
      </c>
      <c r="BN909" s="9">
        <f>keyword_stats[[#This Row],[R1]]-keyword_stats[[#This Row],[R4]]</f>
        <v>-1.6666666666666643</v>
      </c>
      <c r="BO909" s="9" t="str">
        <f>INDEX('keyword-forecasts'!G:K,MATCH(keyword_stats[[#This Row],[Keyword]],'keyword-forecasts'!K:K,0),1)</f>
        <v>Xl</v>
      </c>
    </row>
    <row r="910" spans="1:67" x14ac:dyDescent="0.25">
      <c r="A910" t="s">
        <v>1023</v>
      </c>
      <c r="B910" t="s">
        <v>15</v>
      </c>
      <c r="D910" s="8">
        <v>10</v>
      </c>
      <c r="E910" t="s">
        <v>17</v>
      </c>
      <c r="F910">
        <v>100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10</v>
      </c>
      <c r="AB910">
        <v>10</v>
      </c>
      <c r="AC910">
        <v>10</v>
      </c>
      <c r="AD910">
        <v>10</v>
      </c>
      <c r="AE910">
        <v>0</v>
      </c>
      <c r="AF910">
        <v>10</v>
      </c>
      <c r="AG910">
        <v>0</v>
      </c>
      <c r="AH910">
        <v>10</v>
      </c>
      <c r="AI910">
        <v>10</v>
      </c>
      <c r="AJ910">
        <v>10</v>
      </c>
      <c r="AK910">
        <v>10</v>
      </c>
      <c r="AL910">
        <v>10</v>
      </c>
      <c r="AM910">
        <v>30</v>
      </c>
      <c r="AN910">
        <v>20</v>
      </c>
      <c r="AO910">
        <v>10</v>
      </c>
      <c r="AP910">
        <v>10</v>
      </c>
      <c r="AQ910">
        <v>10</v>
      </c>
      <c r="AR910">
        <v>0</v>
      </c>
      <c r="AS910">
        <v>10</v>
      </c>
      <c r="AT910">
        <v>10</v>
      </c>
      <c r="AU910">
        <v>10</v>
      </c>
      <c r="AV910">
        <v>10</v>
      </c>
      <c r="AW910">
        <v>10</v>
      </c>
      <c r="AX910">
        <v>20</v>
      </c>
      <c r="AY910">
        <v>20</v>
      </c>
      <c r="AZ910">
        <v>30</v>
      </c>
      <c r="BA910">
        <v>10</v>
      </c>
      <c r="BB910">
        <v>0</v>
      </c>
      <c r="BC910">
        <v>10</v>
      </c>
      <c r="BD910">
        <v>0</v>
      </c>
      <c r="BE910">
        <v>0</v>
      </c>
      <c r="BF910">
        <v>10</v>
      </c>
      <c r="BG910">
        <v>10</v>
      </c>
      <c r="BH910">
        <v>10</v>
      </c>
      <c r="BI910" s="9">
        <f>AVERAGE(keyword_stats[[#This Row],[Searches: Apr 2015]:[Searches: Mar 2016]])</f>
        <v>0</v>
      </c>
      <c r="BJ910" s="9">
        <f>AVERAGE(keyword_stats[[#This Row],[Searches: Apr 2016]:[Searches: Mar 2017]])</f>
        <v>6.666666666666667</v>
      </c>
      <c r="BK910" s="9">
        <f>AVERAGE(keyword_stats[[#This Row],[Searches: Apr 2017]:[Searches: Mar 2018]])</f>
        <v>11.666666666666666</v>
      </c>
      <c r="BL910" s="9">
        <f>AVERAGE(keyword_stats[[#This Row],[Searches: Apr 2018]:[Searches: Mar 2019]])</f>
        <v>10.833333333333334</v>
      </c>
      <c r="BM910" s="9">
        <f>SUM(keyword_stats[[#This Row],[Searches: Apr 2018]:[Searches: Mar 2019]])</f>
        <v>130</v>
      </c>
      <c r="BN910" s="9">
        <f>keyword_stats[[#This Row],[R1]]-keyword_stats[[#This Row],[R4]]</f>
        <v>10.833333333333334</v>
      </c>
      <c r="BO910" s="9" t="str">
        <f>INDEX('keyword-forecasts'!G:K,MATCH(keyword_stats[[#This Row],[Keyword]],'keyword-forecasts'!K:K,0),1)</f>
        <v>Koszulka</v>
      </c>
    </row>
    <row r="911" spans="1:67" x14ac:dyDescent="0.25">
      <c r="A911" t="s">
        <v>1024</v>
      </c>
      <c r="B911" t="s">
        <v>15</v>
      </c>
      <c r="D911" s="8">
        <v>50</v>
      </c>
      <c r="E911" t="s">
        <v>17</v>
      </c>
      <c r="F911">
        <v>100</v>
      </c>
      <c r="G911">
        <v>0.28000000000000003</v>
      </c>
      <c r="H911">
        <v>1.18</v>
      </c>
      <c r="M911">
        <v>30</v>
      </c>
      <c r="N911">
        <v>40</v>
      </c>
      <c r="O911">
        <v>90</v>
      </c>
      <c r="P911">
        <v>140</v>
      </c>
      <c r="Q911">
        <v>70</v>
      </c>
      <c r="R911">
        <v>10</v>
      </c>
      <c r="S911">
        <v>10</v>
      </c>
      <c r="T911">
        <v>10</v>
      </c>
      <c r="U911">
        <v>10</v>
      </c>
      <c r="V911">
        <v>30</v>
      </c>
      <c r="W911">
        <v>50</v>
      </c>
      <c r="X911">
        <v>50</v>
      </c>
      <c r="Y911">
        <v>40</v>
      </c>
      <c r="Z911">
        <v>70</v>
      </c>
      <c r="AA911">
        <v>140</v>
      </c>
      <c r="AB911">
        <v>210</v>
      </c>
      <c r="AC911">
        <v>70</v>
      </c>
      <c r="AD911">
        <v>10</v>
      </c>
      <c r="AE911">
        <v>10</v>
      </c>
      <c r="AF911">
        <v>10</v>
      </c>
      <c r="AG911">
        <v>10</v>
      </c>
      <c r="AH911">
        <v>20</v>
      </c>
      <c r="AI911">
        <v>10</v>
      </c>
      <c r="AJ911">
        <v>50</v>
      </c>
      <c r="AK911">
        <v>40</v>
      </c>
      <c r="AL911">
        <v>20</v>
      </c>
      <c r="AM911">
        <v>90</v>
      </c>
      <c r="AN911">
        <v>70</v>
      </c>
      <c r="AO911">
        <v>40</v>
      </c>
      <c r="AP911">
        <v>10</v>
      </c>
      <c r="AQ911">
        <v>10</v>
      </c>
      <c r="AR911">
        <v>10</v>
      </c>
      <c r="AS911">
        <v>10</v>
      </c>
      <c r="AT911">
        <v>10</v>
      </c>
      <c r="AU911">
        <v>10</v>
      </c>
      <c r="AV911">
        <v>10</v>
      </c>
      <c r="AW911">
        <v>10</v>
      </c>
      <c r="AX911">
        <v>50</v>
      </c>
      <c r="AY911">
        <v>170</v>
      </c>
      <c r="AZ911">
        <v>110</v>
      </c>
      <c r="BA911">
        <v>30</v>
      </c>
      <c r="BB911">
        <v>10</v>
      </c>
      <c r="BC911">
        <v>10</v>
      </c>
      <c r="BD911">
        <v>30</v>
      </c>
      <c r="BE911">
        <v>30</v>
      </c>
      <c r="BF911">
        <v>30</v>
      </c>
      <c r="BG911">
        <v>30</v>
      </c>
      <c r="BH911">
        <v>20</v>
      </c>
      <c r="BI911" s="9">
        <f>AVERAGE(keyword_stats[[#This Row],[Searches: Apr 2015]:[Searches: Mar 2016]])</f>
        <v>45</v>
      </c>
      <c r="BJ911" s="9">
        <f>AVERAGE(keyword_stats[[#This Row],[Searches: Apr 2016]:[Searches: Mar 2017]])</f>
        <v>54.166666666666664</v>
      </c>
      <c r="BK911" s="9">
        <f>AVERAGE(keyword_stats[[#This Row],[Searches: Apr 2017]:[Searches: Mar 2018]])</f>
        <v>27.5</v>
      </c>
      <c r="BL911" s="9">
        <f>AVERAGE(keyword_stats[[#This Row],[Searches: Apr 2018]:[Searches: Mar 2019]])</f>
        <v>44.166666666666664</v>
      </c>
      <c r="BM911" s="9">
        <f>SUM(keyword_stats[[#This Row],[Searches: Apr 2018]:[Searches: Mar 2019]])</f>
        <v>530</v>
      </c>
      <c r="BN911" s="9">
        <f>keyword_stats[[#This Row],[R1]]-keyword_stats[[#This Row],[R4]]</f>
        <v>-0.8333333333333357</v>
      </c>
      <c r="BO911" s="9" t="str">
        <f>INDEX('keyword-forecasts'!G:K,MATCH(keyword_stats[[#This Row],[Keyword]],'keyword-forecasts'!K:K,0),1)</f>
        <v>Dwuczęściowe Stroje</v>
      </c>
    </row>
    <row r="912" spans="1:67" x14ac:dyDescent="0.25">
      <c r="A912" t="s">
        <v>1025</v>
      </c>
      <c r="B912" t="s">
        <v>15</v>
      </c>
      <c r="D912" s="8">
        <v>260</v>
      </c>
      <c r="E912" t="s">
        <v>17</v>
      </c>
      <c r="F912">
        <v>100</v>
      </c>
      <c r="G912">
        <v>0.2</v>
      </c>
      <c r="H912">
        <v>1.05</v>
      </c>
      <c r="M912">
        <v>50</v>
      </c>
      <c r="N912">
        <v>50</v>
      </c>
      <c r="O912">
        <v>110</v>
      </c>
      <c r="P912">
        <v>140</v>
      </c>
      <c r="Q912">
        <v>70</v>
      </c>
      <c r="R912">
        <v>10</v>
      </c>
      <c r="S912">
        <v>10</v>
      </c>
      <c r="T912">
        <v>10</v>
      </c>
      <c r="U912">
        <v>10</v>
      </c>
      <c r="V912">
        <v>50</v>
      </c>
      <c r="W912">
        <v>50</v>
      </c>
      <c r="X912">
        <v>50</v>
      </c>
      <c r="Y912">
        <v>40</v>
      </c>
      <c r="Z912">
        <v>70</v>
      </c>
      <c r="AA912">
        <v>170</v>
      </c>
      <c r="AB912">
        <v>110</v>
      </c>
      <c r="AC912">
        <v>50</v>
      </c>
      <c r="AD912">
        <v>10</v>
      </c>
      <c r="AE912">
        <v>10</v>
      </c>
      <c r="AF912">
        <v>10</v>
      </c>
      <c r="AG912">
        <v>10</v>
      </c>
      <c r="AH912">
        <v>20</v>
      </c>
      <c r="AI912">
        <v>70</v>
      </c>
      <c r="AJ912">
        <v>90</v>
      </c>
      <c r="AK912">
        <v>140</v>
      </c>
      <c r="AL912">
        <v>140</v>
      </c>
      <c r="AM912">
        <v>170</v>
      </c>
      <c r="AN912">
        <v>170</v>
      </c>
      <c r="AO912">
        <v>50</v>
      </c>
      <c r="AP912">
        <v>10</v>
      </c>
      <c r="AQ912">
        <v>20</v>
      </c>
      <c r="AR912">
        <v>10</v>
      </c>
      <c r="AS912">
        <v>20</v>
      </c>
      <c r="AT912">
        <v>70</v>
      </c>
      <c r="AU912">
        <v>70</v>
      </c>
      <c r="AV912">
        <v>70</v>
      </c>
      <c r="AW912">
        <v>70</v>
      </c>
      <c r="AX912">
        <v>320</v>
      </c>
      <c r="AY912">
        <v>590</v>
      </c>
      <c r="AZ912">
        <v>880</v>
      </c>
      <c r="BA912">
        <v>260</v>
      </c>
      <c r="BB912">
        <v>50</v>
      </c>
      <c r="BC912">
        <v>10</v>
      </c>
      <c r="BD912">
        <v>40</v>
      </c>
      <c r="BE912">
        <v>30</v>
      </c>
      <c r="BF912">
        <v>260</v>
      </c>
      <c r="BG912">
        <v>110</v>
      </c>
      <c r="BH912">
        <v>390</v>
      </c>
      <c r="BI912" s="9">
        <f>AVERAGE(keyword_stats[[#This Row],[Searches: Apr 2015]:[Searches: Mar 2016]])</f>
        <v>50.833333333333336</v>
      </c>
      <c r="BJ912" s="9">
        <f>AVERAGE(keyword_stats[[#This Row],[Searches: Apr 2016]:[Searches: Mar 2017]])</f>
        <v>55</v>
      </c>
      <c r="BK912" s="9">
        <f>AVERAGE(keyword_stats[[#This Row],[Searches: Apr 2017]:[Searches: Mar 2018]])</f>
        <v>78.333333333333329</v>
      </c>
      <c r="BL912" s="9">
        <f>AVERAGE(keyword_stats[[#This Row],[Searches: Apr 2018]:[Searches: Mar 2019]])</f>
        <v>250.83333333333334</v>
      </c>
      <c r="BM912" s="9">
        <f>SUM(keyword_stats[[#This Row],[Searches: Apr 2018]:[Searches: Mar 2019]])</f>
        <v>3010</v>
      </c>
      <c r="BN912" s="9">
        <f>keyword_stats[[#This Row],[R1]]-keyword_stats[[#This Row],[R4]]</f>
        <v>200</v>
      </c>
      <c r="BO912" s="9" t="str">
        <f>INDEX('keyword-forecasts'!G:K,MATCH(keyword_stats[[#This Row],[Keyword]],'keyword-forecasts'!K:K,0),1)</f>
        <v>Dwuczęściowe Stroje</v>
      </c>
    </row>
    <row r="913" spans="1:67" x14ac:dyDescent="0.25">
      <c r="A913" t="s">
        <v>1026</v>
      </c>
      <c r="B913" t="s">
        <v>15</v>
      </c>
      <c r="D913" s="8">
        <v>20</v>
      </c>
      <c r="E913" t="s">
        <v>17</v>
      </c>
      <c r="F913">
        <v>100</v>
      </c>
      <c r="G913">
        <v>0.26</v>
      </c>
      <c r="H913">
        <v>1.42</v>
      </c>
      <c r="M913">
        <v>10</v>
      </c>
      <c r="N913">
        <v>10</v>
      </c>
      <c r="O913">
        <v>10</v>
      </c>
      <c r="P913">
        <v>10</v>
      </c>
      <c r="Q913">
        <v>10</v>
      </c>
      <c r="R913">
        <v>10</v>
      </c>
      <c r="S913">
        <v>0</v>
      </c>
      <c r="T913">
        <v>0</v>
      </c>
      <c r="U913">
        <v>0</v>
      </c>
      <c r="V913">
        <v>10</v>
      </c>
      <c r="W913">
        <v>10</v>
      </c>
      <c r="X913">
        <v>10</v>
      </c>
      <c r="Y913">
        <v>10</v>
      </c>
      <c r="Z913">
        <v>20</v>
      </c>
      <c r="AA913">
        <v>20</v>
      </c>
      <c r="AB913">
        <v>30</v>
      </c>
      <c r="AC913">
        <v>10</v>
      </c>
      <c r="AD913">
        <v>10</v>
      </c>
      <c r="AE913">
        <v>10</v>
      </c>
      <c r="AF913">
        <v>10</v>
      </c>
      <c r="AG913">
        <v>10</v>
      </c>
      <c r="AH913">
        <v>10</v>
      </c>
      <c r="AI913">
        <v>10</v>
      </c>
      <c r="AJ913">
        <v>10</v>
      </c>
      <c r="AK913">
        <v>20</v>
      </c>
      <c r="AL913">
        <v>30</v>
      </c>
      <c r="AM913">
        <v>50</v>
      </c>
      <c r="AN913">
        <v>40</v>
      </c>
      <c r="AO913">
        <v>20</v>
      </c>
      <c r="AP913">
        <v>10</v>
      </c>
      <c r="AQ913">
        <v>10</v>
      </c>
      <c r="AR913">
        <v>10</v>
      </c>
      <c r="AS913">
        <v>10</v>
      </c>
      <c r="AT913">
        <v>20</v>
      </c>
      <c r="AU913">
        <v>10</v>
      </c>
      <c r="AV913">
        <v>20</v>
      </c>
      <c r="AW913">
        <v>10</v>
      </c>
      <c r="AX913">
        <v>50</v>
      </c>
      <c r="AY913">
        <v>50</v>
      </c>
      <c r="AZ913">
        <v>30</v>
      </c>
      <c r="BA913">
        <v>40</v>
      </c>
      <c r="BB913">
        <v>0</v>
      </c>
      <c r="BC913">
        <v>10</v>
      </c>
      <c r="BD913">
        <v>10</v>
      </c>
      <c r="BE913">
        <v>10</v>
      </c>
      <c r="BF913">
        <v>20</v>
      </c>
      <c r="BG913">
        <v>20</v>
      </c>
      <c r="BH913">
        <v>20</v>
      </c>
      <c r="BI913" s="9">
        <f>AVERAGE(keyword_stats[[#This Row],[Searches: Apr 2015]:[Searches: Mar 2016]])</f>
        <v>7.5</v>
      </c>
      <c r="BJ913" s="9">
        <f>AVERAGE(keyword_stats[[#This Row],[Searches: Apr 2016]:[Searches: Mar 2017]])</f>
        <v>13.333333333333334</v>
      </c>
      <c r="BK913" s="9">
        <f>AVERAGE(keyword_stats[[#This Row],[Searches: Apr 2017]:[Searches: Mar 2018]])</f>
        <v>20.833333333333332</v>
      </c>
      <c r="BL913" s="9">
        <f>AVERAGE(keyword_stats[[#This Row],[Searches: Apr 2018]:[Searches: Mar 2019]])</f>
        <v>22.5</v>
      </c>
      <c r="BM913" s="9">
        <f>SUM(keyword_stats[[#This Row],[Searches: Apr 2018]:[Searches: Mar 2019]])</f>
        <v>270</v>
      </c>
      <c r="BN913" s="9">
        <f>keyword_stats[[#This Row],[R1]]-keyword_stats[[#This Row],[R4]]</f>
        <v>15</v>
      </c>
      <c r="BO913" s="9" t="str">
        <f>INDEX('keyword-forecasts'!G:K,MATCH(keyword_stats[[#This Row],[Keyword]],'keyword-forecasts'!K:K,0),1)</f>
        <v>Dwuczęściowe Stroje</v>
      </c>
    </row>
    <row r="914" spans="1:67" x14ac:dyDescent="0.25">
      <c r="A914" t="s">
        <v>1027</v>
      </c>
      <c r="B914" t="s">
        <v>15</v>
      </c>
      <c r="D914" s="8">
        <v>210</v>
      </c>
      <c r="E914" t="s">
        <v>17</v>
      </c>
      <c r="F914">
        <v>99</v>
      </c>
      <c r="G914">
        <v>0.32</v>
      </c>
      <c r="H914">
        <v>1.17</v>
      </c>
      <c r="M914">
        <v>10</v>
      </c>
      <c r="N914">
        <v>10</v>
      </c>
      <c r="O914">
        <v>20</v>
      </c>
      <c r="P914">
        <v>40</v>
      </c>
      <c r="Q914">
        <v>30</v>
      </c>
      <c r="R914">
        <v>0</v>
      </c>
      <c r="S914">
        <v>0</v>
      </c>
      <c r="T914">
        <v>10</v>
      </c>
      <c r="U914">
        <v>10</v>
      </c>
      <c r="V914">
        <v>10</v>
      </c>
      <c r="W914">
        <v>20</v>
      </c>
      <c r="X914">
        <v>30</v>
      </c>
      <c r="Y914">
        <v>70</v>
      </c>
      <c r="Z914">
        <v>90</v>
      </c>
      <c r="AA914">
        <v>140</v>
      </c>
      <c r="AB914">
        <v>170</v>
      </c>
      <c r="AC914">
        <v>70</v>
      </c>
      <c r="AD914">
        <v>20</v>
      </c>
      <c r="AE914">
        <v>20</v>
      </c>
      <c r="AF914">
        <v>10</v>
      </c>
      <c r="AG914">
        <v>10</v>
      </c>
      <c r="AH914">
        <v>70</v>
      </c>
      <c r="AI914">
        <v>50</v>
      </c>
      <c r="AJ914">
        <v>110</v>
      </c>
      <c r="AK914">
        <v>90</v>
      </c>
      <c r="AL914">
        <v>90</v>
      </c>
      <c r="AM914">
        <v>110</v>
      </c>
      <c r="AN914">
        <v>140</v>
      </c>
      <c r="AO914">
        <v>110</v>
      </c>
      <c r="AP914">
        <v>30</v>
      </c>
      <c r="AQ914">
        <v>30</v>
      </c>
      <c r="AR914">
        <v>20</v>
      </c>
      <c r="AS914">
        <v>20</v>
      </c>
      <c r="AT914">
        <v>70</v>
      </c>
      <c r="AU914">
        <v>70</v>
      </c>
      <c r="AV914">
        <v>90</v>
      </c>
      <c r="AW914">
        <v>210</v>
      </c>
      <c r="AX914">
        <v>390</v>
      </c>
      <c r="AY914">
        <v>390</v>
      </c>
      <c r="AZ914">
        <v>480</v>
      </c>
      <c r="BA914">
        <v>260</v>
      </c>
      <c r="BB914">
        <v>50</v>
      </c>
      <c r="BC914">
        <v>30</v>
      </c>
      <c r="BD914">
        <v>50</v>
      </c>
      <c r="BE914">
        <v>40</v>
      </c>
      <c r="BF914">
        <v>170</v>
      </c>
      <c r="BG914">
        <v>210</v>
      </c>
      <c r="BH914">
        <v>210</v>
      </c>
      <c r="BI914" s="9">
        <f>AVERAGE(keyword_stats[[#This Row],[Searches: Apr 2015]:[Searches: Mar 2016]])</f>
        <v>15.833333333333334</v>
      </c>
      <c r="BJ914" s="9">
        <f>AVERAGE(keyword_stats[[#This Row],[Searches: Apr 2016]:[Searches: Mar 2017]])</f>
        <v>69.166666666666671</v>
      </c>
      <c r="BK914" s="9">
        <f>AVERAGE(keyword_stats[[#This Row],[Searches: Apr 2017]:[Searches: Mar 2018]])</f>
        <v>72.5</v>
      </c>
      <c r="BL914" s="9">
        <f>AVERAGE(keyword_stats[[#This Row],[Searches: Apr 2018]:[Searches: Mar 2019]])</f>
        <v>207.5</v>
      </c>
      <c r="BM914" s="9">
        <f>SUM(keyword_stats[[#This Row],[Searches: Apr 2018]:[Searches: Mar 2019]])</f>
        <v>2490</v>
      </c>
      <c r="BN914" s="9">
        <f>keyword_stats[[#This Row],[R1]]-keyword_stats[[#This Row],[R4]]</f>
        <v>191.66666666666666</v>
      </c>
      <c r="BO914" s="9" t="str">
        <f>INDEX('keyword-forecasts'!G:K,MATCH(keyword_stats[[#This Row],[Keyword]],'keyword-forecasts'!K:K,0),1)</f>
        <v>Zalando Stroje</v>
      </c>
    </row>
    <row r="915" spans="1:67" x14ac:dyDescent="0.25">
      <c r="A915" t="s">
        <v>1028</v>
      </c>
      <c r="B915" t="s">
        <v>15</v>
      </c>
      <c r="D915" s="8">
        <v>90</v>
      </c>
      <c r="E915" t="s">
        <v>17</v>
      </c>
      <c r="F915">
        <v>100</v>
      </c>
      <c r="G915">
        <v>0.33</v>
      </c>
      <c r="H915">
        <v>1.36</v>
      </c>
      <c r="M915">
        <v>170</v>
      </c>
      <c r="N915">
        <v>260</v>
      </c>
      <c r="O915">
        <v>480</v>
      </c>
      <c r="P915">
        <v>720</v>
      </c>
      <c r="Q915">
        <v>260</v>
      </c>
      <c r="R915">
        <v>30</v>
      </c>
      <c r="S915">
        <v>20</v>
      </c>
      <c r="T915">
        <v>30</v>
      </c>
      <c r="U915">
        <v>30</v>
      </c>
      <c r="V915">
        <v>110</v>
      </c>
      <c r="W915">
        <v>110</v>
      </c>
      <c r="X915">
        <v>70</v>
      </c>
      <c r="Y915">
        <v>110</v>
      </c>
      <c r="Z915">
        <v>210</v>
      </c>
      <c r="AA915">
        <v>320</v>
      </c>
      <c r="AB915">
        <v>390</v>
      </c>
      <c r="AC915">
        <v>110</v>
      </c>
      <c r="AD915">
        <v>40</v>
      </c>
      <c r="AE915">
        <v>20</v>
      </c>
      <c r="AF915">
        <v>50</v>
      </c>
      <c r="AG915">
        <v>50</v>
      </c>
      <c r="AH915">
        <v>90</v>
      </c>
      <c r="AI915">
        <v>110</v>
      </c>
      <c r="AJ915">
        <v>70</v>
      </c>
      <c r="AK915">
        <v>70</v>
      </c>
      <c r="AL915">
        <v>170</v>
      </c>
      <c r="AM915">
        <v>210</v>
      </c>
      <c r="AN915">
        <v>170</v>
      </c>
      <c r="AO915">
        <v>110</v>
      </c>
      <c r="AP915">
        <v>20</v>
      </c>
      <c r="AQ915">
        <v>20</v>
      </c>
      <c r="AR915">
        <v>20</v>
      </c>
      <c r="AS915">
        <v>30</v>
      </c>
      <c r="AT915">
        <v>70</v>
      </c>
      <c r="AU915">
        <v>30</v>
      </c>
      <c r="AV915">
        <v>50</v>
      </c>
      <c r="AW915">
        <v>90</v>
      </c>
      <c r="AX915">
        <v>170</v>
      </c>
      <c r="AY915">
        <v>260</v>
      </c>
      <c r="AZ915">
        <v>170</v>
      </c>
      <c r="BA915">
        <v>70</v>
      </c>
      <c r="BB915">
        <v>10</v>
      </c>
      <c r="BC915">
        <v>20</v>
      </c>
      <c r="BD915">
        <v>30</v>
      </c>
      <c r="BE915">
        <v>40</v>
      </c>
      <c r="BF915">
        <v>110</v>
      </c>
      <c r="BG915">
        <v>50</v>
      </c>
      <c r="BH915">
        <v>50</v>
      </c>
      <c r="BI915" s="9">
        <f>AVERAGE(keyword_stats[[#This Row],[Searches: Apr 2015]:[Searches: Mar 2016]])</f>
        <v>190.83333333333334</v>
      </c>
      <c r="BJ915" s="9">
        <f>AVERAGE(keyword_stats[[#This Row],[Searches: Apr 2016]:[Searches: Mar 2017]])</f>
        <v>130.83333333333334</v>
      </c>
      <c r="BK915" s="9">
        <f>AVERAGE(keyword_stats[[#This Row],[Searches: Apr 2017]:[Searches: Mar 2018]])</f>
        <v>80.833333333333329</v>
      </c>
      <c r="BL915" s="9">
        <f>AVERAGE(keyword_stats[[#This Row],[Searches: Apr 2018]:[Searches: Mar 2019]])</f>
        <v>89.166666666666671</v>
      </c>
      <c r="BM915" s="9">
        <f>SUM(keyword_stats[[#This Row],[Searches: Apr 2018]:[Searches: Mar 2019]])</f>
        <v>1070</v>
      </c>
      <c r="BN915" s="9">
        <f>keyword_stats[[#This Row],[R1]]-keyword_stats[[#This Row],[R4]]</f>
        <v>-101.66666666666667</v>
      </c>
      <c r="BO915" s="9" t="str">
        <f>INDEX('keyword-forecasts'!G:K,MATCH(keyword_stats[[#This Row],[Keyword]],'keyword-forecasts'!K:K,0),1)</f>
        <v>Dwuczęściowe Stroje</v>
      </c>
    </row>
    <row r="916" spans="1:67" x14ac:dyDescent="0.25">
      <c r="A916" t="s">
        <v>1029</v>
      </c>
      <c r="B916" t="s">
        <v>15</v>
      </c>
      <c r="D916" s="8">
        <v>30</v>
      </c>
      <c r="E916" t="s">
        <v>17</v>
      </c>
      <c r="F916">
        <v>100</v>
      </c>
      <c r="G916">
        <v>0.27</v>
      </c>
      <c r="H916">
        <v>1.35</v>
      </c>
      <c r="M916">
        <v>10</v>
      </c>
      <c r="N916">
        <v>110</v>
      </c>
      <c r="O916">
        <v>30</v>
      </c>
      <c r="P916">
        <v>40</v>
      </c>
      <c r="Q916">
        <v>40</v>
      </c>
      <c r="R916">
        <v>20</v>
      </c>
      <c r="S916">
        <v>10</v>
      </c>
      <c r="T916">
        <v>20</v>
      </c>
      <c r="U916">
        <v>30</v>
      </c>
      <c r="V916">
        <v>30</v>
      </c>
      <c r="W916">
        <v>30</v>
      </c>
      <c r="X916">
        <v>20</v>
      </c>
      <c r="Y916">
        <v>30</v>
      </c>
      <c r="Z916">
        <v>40</v>
      </c>
      <c r="AA916">
        <v>40</v>
      </c>
      <c r="AB916">
        <v>30</v>
      </c>
      <c r="AC916">
        <v>10</v>
      </c>
      <c r="AD916">
        <v>10</v>
      </c>
      <c r="AE916">
        <v>10</v>
      </c>
      <c r="AF916">
        <v>20</v>
      </c>
      <c r="AG916">
        <v>10</v>
      </c>
      <c r="AH916">
        <v>10</v>
      </c>
      <c r="AI916">
        <v>20</v>
      </c>
      <c r="AJ916">
        <v>30</v>
      </c>
      <c r="AK916">
        <v>40</v>
      </c>
      <c r="AL916">
        <v>90</v>
      </c>
      <c r="AM916">
        <v>140</v>
      </c>
      <c r="AN916">
        <v>140</v>
      </c>
      <c r="AO916">
        <v>170</v>
      </c>
      <c r="AP916">
        <v>40</v>
      </c>
      <c r="AQ916">
        <v>50</v>
      </c>
      <c r="AR916">
        <v>70</v>
      </c>
      <c r="AS916">
        <v>20</v>
      </c>
      <c r="AT916">
        <v>40</v>
      </c>
      <c r="AU916">
        <v>40</v>
      </c>
      <c r="AV916">
        <v>50</v>
      </c>
      <c r="AW916">
        <v>50</v>
      </c>
      <c r="AX916">
        <v>70</v>
      </c>
      <c r="AY916">
        <v>70</v>
      </c>
      <c r="AZ916">
        <v>90</v>
      </c>
      <c r="BA916">
        <v>30</v>
      </c>
      <c r="BB916">
        <v>10</v>
      </c>
      <c r="BC916">
        <v>10</v>
      </c>
      <c r="BD916">
        <v>10</v>
      </c>
      <c r="BE916">
        <v>10</v>
      </c>
      <c r="BF916">
        <v>20</v>
      </c>
      <c r="BG916">
        <v>10</v>
      </c>
      <c r="BH916">
        <v>10</v>
      </c>
      <c r="BI916" s="9">
        <f>AVERAGE(keyword_stats[[#This Row],[Searches: Apr 2015]:[Searches: Mar 2016]])</f>
        <v>32.5</v>
      </c>
      <c r="BJ916" s="9">
        <f>AVERAGE(keyword_stats[[#This Row],[Searches: Apr 2016]:[Searches: Mar 2017]])</f>
        <v>21.666666666666668</v>
      </c>
      <c r="BK916" s="9">
        <f>AVERAGE(keyword_stats[[#This Row],[Searches: Apr 2017]:[Searches: Mar 2018]])</f>
        <v>74.166666666666671</v>
      </c>
      <c r="BL916" s="9">
        <f>AVERAGE(keyword_stats[[#This Row],[Searches: Apr 2018]:[Searches: Mar 2019]])</f>
        <v>32.5</v>
      </c>
      <c r="BM916" s="9">
        <f>SUM(keyword_stats[[#This Row],[Searches: Apr 2018]:[Searches: Mar 2019]])</f>
        <v>390</v>
      </c>
      <c r="BN916" s="9">
        <f>keyword_stats[[#This Row],[R1]]-keyword_stats[[#This Row],[R4]]</f>
        <v>0</v>
      </c>
      <c r="BO916" s="9" t="str">
        <f>INDEX('keyword-forecasts'!G:K,MATCH(keyword_stats[[#This Row],[Keyword]],'keyword-forecasts'!K:K,0),1)</f>
        <v>Dwuczęściowe Stroje</v>
      </c>
    </row>
    <row r="917" spans="1:67" x14ac:dyDescent="0.25">
      <c r="A917" t="s">
        <v>1030</v>
      </c>
      <c r="B917" t="s">
        <v>15</v>
      </c>
      <c r="D917" s="8">
        <v>170</v>
      </c>
      <c r="E917" t="s">
        <v>17</v>
      </c>
      <c r="F917">
        <v>100</v>
      </c>
      <c r="G917">
        <v>0.41</v>
      </c>
      <c r="H917">
        <v>1.19</v>
      </c>
      <c r="M917">
        <v>70</v>
      </c>
      <c r="N917">
        <v>90</v>
      </c>
      <c r="O917">
        <v>140</v>
      </c>
      <c r="P917">
        <v>170</v>
      </c>
      <c r="Q917">
        <v>110</v>
      </c>
      <c r="R917">
        <v>90</v>
      </c>
      <c r="S917">
        <v>90</v>
      </c>
      <c r="T917">
        <v>90</v>
      </c>
      <c r="U917">
        <v>110</v>
      </c>
      <c r="V917">
        <v>110</v>
      </c>
      <c r="W917">
        <v>210</v>
      </c>
      <c r="X917">
        <v>210</v>
      </c>
      <c r="Y917">
        <v>210</v>
      </c>
      <c r="Z917">
        <v>320</v>
      </c>
      <c r="AA917">
        <v>320</v>
      </c>
      <c r="AB917">
        <v>390</v>
      </c>
      <c r="AC917">
        <v>260</v>
      </c>
      <c r="AD917">
        <v>70</v>
      </c>
      <c r="AE917">
        <v>70</v>
      </c>
      <c r="AF917">
        <v>90</v>
      </c>
      <c r="AG917">
        <v>70</v>
      </c>
      <c r="AH917">
        <v>90</v>
      </c>
      <c r="AI917">
        <v>70</v>
      </c>
      <c r="AJ917">
        <v>70</v>
      </c>
      <c r="AK917">
        <v>90</v>
      </c>
      <c r="AL917">
        <v>110</v>
      </c>
      <c r="AM917">
        <v>210</v>
      </c>
      <c r="AN917">
        <v>260</v>
      </c>
      <c r="AO917">
        <v>170</v>
      </c>
      <c r="AP917">
        <v>70</v>
      </c>
      <c r="AQ917">
        <v>70</v>
      </c>
      <c r="AR917">
        <v>70</v>
      </c>
      <c r="AS917">
        <v>50</v>
      </c>
      <c r="AT917">
        <v>90</v>
      </c>
      <c r="AU917">
        <v>90</v>
      </c>
      <c r="AV917">
        <v>90</v>
      </c>
      <c r="AW917">
        <v>140</v>
      </c>
      <c r="AX917">
        <v>210</v>
      </c>
      <c r="AY917">
        <v>260</v>
      </c>
      <c r="AZ917">
        <v>390</v>
      </c>
      <c r="BA917">
        <v>260</v>
      </c>
      <c r="BB917">
        <v>90</v>
      </c>
      <c r="BC917">
        <v>30</v>
      </c>
      <c r="BD917">
        <v>90</v>
      </c>
      <c r="BE917">
        <v>50</v>
      </c>
      <c r="BF917">
        <v>210</v>
      </c>
      <c r="BG917">
        <v>170</v>
      </c>
      <c r="BH917">
        <v>170</v>
      </c>
      <c r="BI917" s="9">
        <f>AVERAGE(keyword_stats[[#This Row],[Searches: Apr 2015]:[Searches: Mar 2016]])</f>
        <v>124.16666666666667</v>
      </c>
      <c r="BJ917" s="9">
        <f>AVERAGE(keyword_stats[[#This Row],[Searches: Apr 2016]:[Searches: Mar 2017]])</f>
        <v>169.16666666666666</v>
      </c>
      <c r="BK917" s="9">
        <f>AVERAGE(keyword_stats[[#This Row],[Searches: Apr 2017]:[Searches: Mar 2018]])</f>
        <v>114.16666666666667</v>
      </c>
      <c r="BL917" s="9">
        <f>AVERAGE(keyword_stats[[#This Row],[Searches: Apr 2018]:[Searches: Mar 2019]])</f>
        <v>172.5</v>
      </c>
      <c r="BM917" s="9">
        <f>SUM(keyword_stats[[#This Row],[Searches: Apr 2018]:[Searches: Mar 2019]])</f>
        <v>2070</v>
      </c>
      <c r="BN917" s="9">
        <f>keyword_stats[[#This Row],[R1]]-keyword_stats[[#This Row],[R4]]</f>
        <v>48.333333333333329</v>
      </c>
      <c r="BO917" s="9" t="str">
        <f>INDEX('keyword-forecasts'!G:K,MATCH(keyword_stats[[#This Row],[Keyword]],'keyword-forecasts'!K:K,0),1)</f>
        <v>Stroje Kąpielowe</v>
      </c>
    </row>
    <row r="918" spans="1:67" x14ac:dyDescent="0.25">
      <c r="A918" t="s">
        <v>1031</v>
      </c>
      <c r="B918" t="s">
        <v>15</v>
      </c>
      <c r="D918" s="8">
        <v>260</v>
      </c>
      <c r="E918" t="s">
        <v>17</v>
      </c>
      <c r="F918">
        <v>100</v>
      </c>
      <c r="G918">
        <v>0.3</v>
      </c>
      <c r="H918">
        <v>1.1000000000000001</v>
      </c>
      <c r="M918">
        <v>140</v>
      </c>
      <c r="N918">
        <v>170</v>
      </c>
      <c r="O918">
        <v>260</v>
      </c>
      <c r="P918">
        <v>260</v>
      </c>
      <c r="Q918">
        <v>140</v>
      </c>
      <c r="R918">
        <v>70</v>
      </c>
      <c r="S918">
        <v>40</v>
      </c>
      <c r="T918">
        <v>70</v>
      </c>
      <c r="U918">
        <v>70</v>
      </c>
      <c r="V918">
        <v>90</v>
      </c>
      <c r="W918">
        <v>110</v>
      </c>
      <c r="X918">
        <v>110</v>
      </c>
      <c r="Y918">
        <v>140</v>
      </c>
      <c r="Z918">
        <v>210</v>
      </c>
      <c r="AA918">
        <v>170</v>
      </c>
      <c r="AB918">
        <v>170</v>
      </c>
      <c r="AC918">
        <v>70</v>
      </c>
      <c r="AD918">
        <v>90</v>
      </c>
      <c r="AE918">
        <v>70</v>
      </c>
      <c r="AF918">
        <v>50</v>
      </c>
      <c r="AG918">
        <v>90</v>
      </c>
      <c r="AH918">
        <v>110</v>
      </c>
      <c r="AI918">
        <v>110</v>
      </c>
      <c r="AJ918">
        <v>90</v>
      </c>
      <c r="AK918">
        <v>110</v>
      </c>
      <c r="AL918">
        <v>110</v>
      </c>
      <c r="AM918">
        <v>210</v>
      </c>
      <c r="AN918">
        <v>390</v>
      </c>
      <c r="AO918">
        <v>210</v>
      </c>
      <c r="AP918">
        <v>90</v>
      </c>
      <c r="AQ918">
        <v>70</v>
      </c>
      <c r="AR918">
        <v>90</v>
      </c>
      <c r="AS918">
        <v>70</v>
      </c>
      <c r="AT918">
        <v>210</v>
      </c>
      <c r="AU918">
        <v>170</v>
      </c>
      <c r="AV918">
        <v>210</v>
      </c>
      <c r="AW918">
        <v>210</v>
      </c>
      <c r="AX918">
        <v>260</v>
      </c>
      <c r="AY918">
        <v>390</v>
      </c>
      <c r="AZ918">
        <v>590</v>
      </c>
      <c r="BA918">
        <v>390</v>
      </c>
      <c r="BB918">
        <v>140</v>
      </c>
      <c r="BC918">
        <v>140</v>
      </c>
      <c r="BD918">
        <v>90</v>
      </c>
      <c r="BE918">
        <v>110</v>
      </c>
      <c r="BF918">
        <v>210</v>
      </c>
      <c r="BG918">
        <v>170</v>
      </c>
      <c r="BH918">
        <v>260</v>
      </c>
      <c r="BI918" s="9">
        <f>AVERAGE(keyword_stats[[#This Row],[Searches: Apr 2015]:[Searches: Mar 2016]])</f>
        <v>127.5</v>
      </c>
      <c r="BJ918" s="9">
        <f>AVERAGE(keyword_stats[[#This Row],[Searches: Apr 2016]:[Searches: Mar 2017]])</f>
        <v>114.16666666666667</v>
      </c>
      <c r="BK918" s="9">
        <f>AVERAGE(keyword_stats[[#This Row],[Searches: Apr 2017]:[Searches: Mar 2018]])</f>
        <v>161.66666666666666</v>
      </c>
      <c r="BL918" s="9">
        <f>AVERAGE(keyword_stats[[#This Row],[Searches: Apr 2018]:[Searches: Mar 2019]])</f>
        <v>246.66666666666666</v>
      </c>
      <c r="BM918" s="9">
        <f>SUM(keyword_stats[[#This Row],[Searches: Apr 2018]:[Searches: Mar 2019]])</f>
        <v>2960</v>
      </c>
      <c r="BN918" s="9">
        <f>keyword_stats[[#This Row],[R1]]-keyword_stats[[#This Row],[R4]]</f>
        <v>119.16666666666666</v>
      </c>
      <c r="BO918" s="9" t="str">
        <f>INDEX('keyword-forecasts'!G:K,MATCH(keyword_stats[[#This Row],[Keyword]],'keyword-forecasts'!K:K,0),1)</f>
        <v>Stroje Kąpielowe</v>
      </c>
    </row>
    <row r="919" spans="1:67" x14ac:dyDescent="0.25">
      <c r="A919" t="s">
        <v>1033</v>
      </c>
      <c r="B919" t="s">
        <v>15</v>
      </c>
      <c r="D919" s="8">
        <v>70</v>
      </c>
      <c r="E919" t="s">
        <v>17</v>
      </c>
      <c r="F919">
        <v>100</v>
      </c>
      <c r="G919">
        <v>1.01</v>
      </c>
      <c r="H919">
        <v>1.8</v>
      </c>
      <c r="M919">
        <v>30</v>
      </c>
      <c r="N919">
        <v>70</v>
      </c>
      <c r="O919">
        <v>70</v>
      </c>
      <c r="P919">
        <v>70</v>
      </c>
      <c r="Q919">
        <v>30</v>
      </c>
      <c r="R919">
        <v>10</v>
      </c>
      <c r="S919">
        <v>10</v>
      </c>
      <c r="T919">
        <v>10</v>
      </c>
      <c r="U919">
        <v>10</v>
      </c>
      <c r="V919">
        <v>30</v>
      </c>
      <c r="W919">
        <v>40</v>
      </c>
      <c r="X919">
        <v>40</v>
      </c>
      <c r="Y919">
        <v>40</v>
      </c>
      <c r="Z919">
        <v>50</v>
      </c>
      <c r="AA919">
        <v>40</v>
      </c>
      <c r="AB919">
        <v>50</v>
      </c>
      <c r="AC919">
        <v>30</v>
      </c>
      <c r="AD919">
        <v>30</v>
      </c>
      <c r="AE919">
        <v>10</v>
      </c>
      <c r="AF919">
        <v>10</v>
      </c>
      <c r="AG919">
        <v>30</v>
      </c>
      <c r="AH919">
        <v>50</v>
      </c>
      <c r="AI919">
        <v>30</v>
      </c>
      <c r="AJ919">
        <v>40</v>
      </c>
      <c r="AK919">
        <v>40</v>
      </c>
      <c r="AL919">
        <v>50</v>
      </c>
      <c r="AM919">
        <v>50</v>
      </c>
      <c r="AN919">
        <v>50</v>
      </c>
      <c r="AO919">
        <v>40</v>
      </c>
      <c r="AP919">
        <v>10</v>
      </c>
      <c r="AQ919">
        <v>20</v>
      </c>
      <c r="AR919">
        <v>20</v>
      </c>
      <c r="AS919">
        <v>10</v>
      </c>
      <c r="AT919">
        <v>30</v>
      </c>
      <c r="AU919">
        <v>20</v>
      </c>
      <c r="AV919">
        <v>30</v>
      </c>
      <c r="AW919">
        <v>70</v>
      </c>
      <c r="AX919">
        <v>70</v>
      </c>
      <c r="AY919">
        <v>70</v>
      </c>
      <c r="AZ919">
        <v>110</v>
      </c>
      <c r="BA919">
        <v>70</v>
      </c>
      <c r="BB919">
        <v>20</v>
      </c>
      <c r="BC919">
        <v>20</v>
      </c>
      <c r="BD919">
        <v>40</v>
      </c>
      <c r="BE919">
        <v>50</v>
      </c>
      <c r="BF919">
        <v>110</v>
      </c>
      <c r="BG919">
        <v>70</v>
      </c>
      <c r="BH919">
        <v>70</v>
      </c>
      <c r="BI919" s="9">
        <f>AVERAGE(keyword_stats[[#This Row],[Searches: Apr 2015]:[Searches: Mar 2016]])</f>
        <v>35</v>
      </c>
      <c r="BJ919" s="9">
        <f>AVERAGE(keyword_stats[[#This Row],[Searches: Apr 2016]:[Searches: Mar 2017]])</f>
        <v>34.166666666666664</v>
      </c>
      <c r="BK919" s="9">
        <f>AVERAGE(keyword_stats[[#This Row],[Searches: Apr 2017]:[Searches: Mar 2018]])</f>
        <v>30.833333333333332</v>
      </c>
      <c r="BL919" s="9">
        <f>AVERAGE(keyword_stats[[#This Row],[Searches: Apr 2018]:[Searches: Mar 2019]])</f>
        <v>64.166666666666671</v>
      </c>
      <c r="BM919" s="9">
        <f>SUM(keyword_stats[[#This Row],[Searches: Apr 2018]:[Searches: Mar 2019]])</f>
        <v>770</v>
      </c>
      <c r="BN919" s="9">
        <f>keyword_stats[[#This Row],[R1]]-keyword_stats[[#This Row],[R4]]</f>
        <v>29.166666666666671</v>
      </c>
      <c r="BO919" s="9" t="str">
        <f>INDEX('keyword-forecasts'!G:K,MATCH(keyword_stats[[#This Row],[Keyword]],'keyword-forecasts'!K:K,0),1)</f>
        <v>Stroje Kąpielowe</v>
      </c>
    </row>
    <row r="920" spans="1:67" x14ac:dyDescent="0.25">
      <c r="A920" t="s">
        <v>1034</v>
      </c>
      <c r="B920" t="s">
        <v>15</v>
      </c>
      <c r="D920" s="8">
        <v>10</v>
      </c>
      <c r="E920" t="s">
        <v>17</v>
      </c>
      <c r="F920">
        <v>100</v>
      </c>
      <c r="G920">
        <v>0.46</v>
      </c>
      <c r="H920">
        <v>1.48</v>
      </c>
      <c r="M920">
        <v>10</v>
      </c>
      <c r="N920">
        <v>20</v>
      </c>
      <c r="O920">
        <v>10</v>
      </c>
      <c r="P920">
        <v>10</v>
      </c>
      <c r="Q920">
        <v>10</v>
      </c>
      <c r="R920">
        <v>10</v>
      </c>
      <c r="S920">
        <v>10</v>
      </c>
      <c r="T920">
        <v>10</v>
      </c>
      <c r="U920">
        <v>10</v>
      </c>
      <c r="V920">
        <v>10</v>
      </c>
      <c r="W920">
        <v>10</v>
      </c>
      <c r="X920">
        <v>10</v>
      </c>
      <c r="Y920">
        <v>10</v>
      </c>
      <c r="Z920">
        <v>10</v>
      </c>
      <c r="AA920">
        <v>20</v>
      </c>
      <c r="AB920">
        <v>10</v>
      </c>
      <c r="AC920">
        <v>10</v>
      </c>
      <c r="AD920">
        <v>10</v>
      </c>
      <c r="AE920">
        <v>10</v>
      </c>
      <c r="AF920">
        <v>20</v>
      </c>
      <c r="AG920">
        <v>10</v>
      </c>
      <c r="AH920">
        <v>10</v>
      </c>
      <c r="AI920">
        <v>10</v>
      </c>
      <c r="AJ920">
        <v>10</v>
      </c>
      <c r="AK920">
        <v>10</v>
      </c>
      <c r="AL920">
        <v>10</v>
      </c>
      <c r="AM920">
        <v>20</v>
      </c>
      <c r="AN920">
        <v>20</v>
      </c>
      <c r="AO920">
        <v>10</v>
      </c>
      <c r="AP920">
        <v>10</v>
      </c>
      <c r="AQ920">
        <v>10</v>
      </c>
      <c r="AR920">
        <v>10</v>
      </c>
      <c r="AS920">
        <v>10</v>
      </c>
      <c r="AT920">
        <v>10</v>
      </c>
      <c r="AU920">
        <v>10</v>
      </c>
      <c r="AV920">
        <v>10</v>
      </c>
      <c r="AW920">
        <v>10</v>
      </c>
      <c r="AX920">
        <v>10</v>
      </c>
      <c r="AY920">
        <v>30</v>
      </c>
      <c r="AZ920">
        <v>30</v>
      </c>
      <c r="BA920">
        <v>10</v>
      </c>
      <c r="BB920">
        <v>10</v>
      </c>
      <c r="BC920">
        <v>10</v>
      </c>
      <c r="BD920">
        <v>10</v>
      </c>
      <c r="BE920">
        <v>10</v>
      </c>
      <c r="BF920">
        <v>10</v>
      </c>
      <c r="BG920">
        <v>10</v>
      </c>
      <c r="BH920">
        <v>30</v>
      </c>
      <c r="BI920" s="9">
        <f>AVERAGE(keyword_stats[[#This Row],[Searches: Apr 2015]:[Searches: Mar 2016]])</f>
        <v>10.833333333333334</v>
      </c>
      <c r="BJ920" s="9">
        <f>AVERAGE(keyword_stats[[#This Row],[Searches: Apr 2016]:[Searches: Mar 2017]])</f>
        <v>11.666666666666666</v>
      </c>
      <c r="BK920" s="9">
        <f>AVERAGE(keyword_stats[[#This Row],[Searches: Apr 2017]:[Searches: Mar 2018]])</f>
        <v>11.666666666666666</v>
      </c>
      <c r="BL920" s="9">
        <f>AVERAGE(keyword_stats[[#This Row],[Searches: Apr 2018]:[Searches: Mar 2019]])</f>
        <v>15</v>
      </c>
      <c r="BM920" s="9">
        <f>SUM(keyword_stats[[#This Row],[Searches: Apr 2018]:[Searches: Mar 2019]])</f>
        <v>180</v>
      </c>
      <c r="BN920" s="9">
        <f>keyword_stats[[#This Row],[R1]]-keyword_stats[[#This Row],[R4]]</f>
        <v>4.1666666666666661</v>
      </c>
      <c r="BO920" s="9" t="str">
        <f>INDEX('keyword-forecasts'!G:K,MATCH(keyword_stats[[#This Row],[Keyword]],'keyword-forecasts'!K:K,0),1)</f>
        <v>Stroje Kąpielowe</v>
      </c>
    </row>
    <row r="921" spans="1:67" x14ac:dyDescent="0.25">
      <c r="A921" t="s">
        <v>1035</v>
      </c>
      <c r="B921" t="s">
        <v>15</v>
      </c>
      <c r="D921" s="8">
        <v>140</v>
      </c>
      <c r="E921" t="s">
        <v>17</v>
      </c>
      <c r="F921">
        <v>100</v>
      </c>
      <c r="G921">
        <v>0.26</v>
      </c>
      <c r="H921">
        <v>0.86</v>
      </c>
      <c r="M921">
        <v>170</v>
      </c>
      <c r="N921">
        <v>320</v>
      </c>
      <c r="O921">
        <v>390</v>
      </c>
      <c r="P921">
        <v>390</v>
      </c>
      <c r="Q921">
        <v>140</v>
      </c>
      <c r="R921">
        <v>20</v>
      </c>
      <c r="S921">
        <v>20</v>
      </c>
      <c r="T921">
        <v>90</v>
      </c>
      <c r="U921">
        <v>90</v>
      </c>
      <c r="V921">
        <v>140</v>
      </c>
      <c r="W921">
        <v>210</v>
      </c>
      <c r="X921">
        <v>260</v>
      </c>
      <c r="Y921">
        <v>320</v>
      </c>
      <c r="Z921">
        <v>480</v>
      </c>
      <c r="AA921">
        <v>590</v>
      </c>
      <c r="AB921">
        <v>390</v>
      </c>
      <c r="AC921">
        <v>260</v>
      </c>
      <c r="AD921">
        <v>70</v>
      </c>
      <c r="AE921">
        <v>20</v>
      </c>
      <c r="AF921">
        <v>30</v>
      </c>
      <c r="AG921">
        <v>20</v>
      </c>
      <c r="AH921">
        <v>90</v>
      </c>
      <c r="AI921">
        <v>90</v>
      </c>
      <c r="AJ921">
        <v>140</v>
      </c>
      <c r="AK921">
        <v>210</v>
      </c>
      <c r="AL921">
        <v>320</v>
      </c>
      <c r="AM921">
        <v>390</v>
      </c>
      <c r="AN921">
        <v>390</v>
      </c>
      <c r="AO921">
        <v>140</v>
      </c>
      <c r="AP921">
        <v>20</v>
      </c>
      <c r="AQ921">
        <v>10</v>
      </c>
      <c r="AR921">
        <v>10</v>
      </c>
      <c r="AS921">
        <v>20</v>
      </c>
      <c r="AT921">
        <v>50</v>
      </c>
      <c r="AU921">
        <v>140</v>
      </c>
      <c r="AV921">
        <v>110</v>
      </c>
      <c r="AW921">
        <v>170</v>
      </c>
      <c r="AX921">
        <v>320</v>
      </c>
      <c r="AY921">
        <v>320</v>
      </c>
      <c r="AZ921">
        <v>260</v>
      </c>
      <c r="BA921">
        <v>140</v>
      </c>
      <c r="BB921">
        <v>40</v>
      </c>
      <c r="BC921">
        <v>30</v>
      </c>
      <c r="BD921">
        <v>50</v>
      </c>
      <c r="BE921">
        <v>40</v>
      </c>
      <c r="BF921">
        <v>110</v>
      </c>
      <c r="BG921">
        <v>110</v>
      </c>
      <c r="BH921">
        <v>110</v>
      </c>
      <c r="BI921" s="9">
        <f>AVERAGE(keyword_stats[[#This Row],[Searches: Apr 2015]:[Searches: Mar 2016]])</f>
        <v>186.66666666666666</v>
      </c>
      <c r="BJ921" s="9">
        <f>AVERAGE(keyword_stats[[#This Row],[Searches: Apr 2016]:[Searches: Mar 2017]])</f>
        <v>208.33333333333334</v>
      </c>
      <c r="BK921" s="9">
        <f>AVERAGE(keyword_stats[[#This Row],[Searches: Apr 2017]:[Searches: Mar 2018]])</f>
        <v>150.83333333333334</v>
      </c>
      <c r="BL921" s="9">
        <f>AVERAGE(keyword_stats[[#This Row],[Searches: Apr 2018]:[Searches: Mar 2019]])</f>
        <v>141.66666666666666</v>
      </c>
      <c r="BM921" s="9">
        <f>SUM(keyword_stats[[#This Row],[Searches: Apr 2018]:[Searches: Mar 2019]])</f>
        <v>1700</v>
      </c>
      <c r="BN921" s="9">
        <f>keyword_stats[[#This Row],[R1]]-keyword_stats[[#This Row],[R4]]</f>
        <v>-45</v>
      </c>
      <c r="BO921" s="9" t="str">
        <f>INDEX('keyword-forecasts'!G:K,MATCH(keyword_stats[[#This Row],[Keyword]],'keyword-forecasts'!K:K,0),1)</f>
        <v>Stroje Kąpielowe</v>
      </c>
    </row>
    <row r="922" spans="1:67" x14ac:dyDescent="0.25">
      <c r="A922" t="s">
        <v>1036</v>
      </c>
      <c r="B922" t="s">
        <v>15</v>
      </c>
      <c r="D922" s="8">
        <v>50</v>
      </c>
      <c r="E922" t="s">
        <v>17</v>
      </c>
      <c r="F922">
        <v>100</v>
      </c>
      <c r="G922">
        <v>0.31</v>
      </c>
      <c r="H922">
        <v>0.89</v>
      </c>
      <c r="M922">
        <v>40</v>
      </c>
      <c r="N922">
        <v>40</v>
      </c>
      <c r="O922">
        <v>50</v>
      </c>
      <c r="P922">
        <v>70</v>
      </c>
      <c r="Q922">
        <v>40</v>
      </c>
      <c r="R922">
        <v>10</v>
      </c>
      <c r="S922">
        <v>0</v>
      </c>
      <c r="T922">
        <v>10</v>
      </c>
      <c r="U922">
        <v>0</v>
      </c>
      <c r="V922">
        <v>20</v>
      </c>
      <c r="W922">
        <v>20</v>
      </c>
      <c r="X922">
        <v>20</v>
      </c>
      <c r="Y922">
        <v>50</v>
      </c>
      <c r="Z922">
        <v>40</v>
      </c>
      <c r="AA922">
        <v>90</v>
      </c>
      <c r="AB922">
        <v>90</v>
      </c>
      <c r="AC922">
        <v>30</v>
      </c>
      <c r="AD922">
        <v>10</v>
      </c>
      <c r="AE922">
        <v>10</v>
      </c>
      <c r="AF922">
        <v>10</v>
      </c>
      <c r="AG922">
        <v>10</v>
      </c>
      <c r="AH922">
        <v>20</v>
      </c>
      <c r="AI922">
        <v>30</v>
      </c>
      <c r="AJ922">
        <v>40</v>
      </c>
      <c r="AK922">
        <v>50</v>
      </c>
      <c r="AL922">
        <v>70</v>
      </c>
      <c r="AM922">
        <v>140</v>
      </c>
      <c r="AN922">
        <v>140</v>
      </c>
      <c r="AO922">
        <v>50</v>
      </c>
      <c r="AP922">
        <v>10</v>
      </c>
      <c r="AQ922">
        <v>10</v>
      </c>
      <c r="AR922">
        <v>10</v>
      </c>
      <c r="AS922">
        <v>10</v>
      </c>
      <c r="AT922">
        <v>30</v>
      </c>
      <c r="AU922">
        <v>30</v>
      </c>
      <c r="AV922">
        <v>30</v>
      </c>
      <c r="AW922">
        <v>50</v>
      </c>
      <c r="AX922">
        <v>90</v>
      </c>
      <c r="AY922">
        <v>140</v>
      </c>
      <c r="AZ922">
        <v>90</v>
      </c>
      <c r="BA922">
        <v>90</v>
      </c>
      <c r="BB922">
        <v>10</v>
      </c>
      <c r="BC922">
        <v>10</v>
      </c>
      <c r="BD922">
        <v>10</v>
      </c>
      <c r="BE922">
        <v>10</v>
      </c>
      <c r="BF922">
        <v>20</v>
      </c>
      <c r="BG922">
        <v>30</v>
      </c>
      <c r="BH922">
        <v>50</v>
      </c>
      <c r="BI922" s="9">
        <f>AVERAGE(keyword_stats[[#This Row],[Searches: Apr 2015]:[Searches: Mar 2016]])</f>
        <v>26.666666666666668</v>
      </c>
      <c r="BJ922" s="9">
        <f>AVERAGE(keyword_stats[[#This Row],[Searches: Apr 2016]:[Searches: Mar 2017]])</f>
        <v>35.833333333333336</v>
      </c>
      <c r="BK922" s="9">
        <f>AVERAGE(keyword_stats[[#This Row],[Searches: Apr 2017]:[Searches: Mar 2018]])</f>
        <v>48.333333333333336</v>
      </c>
      <c r="BL922" s="9">
        <f>AVERAGE(keyword_stats[[#This Row],[Searches: Apr 2018]:[Searches: Mar 2019]])</f>
        <v>50</v>
      </c>
      <c r="BM922" s="9">
        <f>SUM(keyword_stats[[#This Row],[Searches: Apr 2018]:[Searches: Mar 2019]])</f>
        <v>600</v>
      </c>
      <c r="BN922" s="9">
        <f>keyword_stats[[#This Row],[R1]]-keyword_stats[[#This Row],[R4]]</f>
        <v>23.333333333333332</v>
      </c>
      <c r="BO922" s="9" t="str">
        <f>INDEX('keyword-forecasts'!G:K,MATCH(keyword_stats[[#This Row],[Keyword]],'keyword-forecasts'!K:K,0),1)</f>
        <v>Stroje Kąpielowe</v>
      </c>
    </row>
    <row r="923" spans="1:67" x14ac:dyDescent="0.25">
      <c r="A923" t="s">
        <v>1037</v>
      </c>
      <c r="B923" t="s">
        <v>15</v>
      </c>
      <c r="D923" s="8">
        <v>1300</v>
      </c>
      <c r="E923" t="s">
        <v>17</v>
      </c>
      <c r="F923">
        <v>100</v>
      </c>
      <c r="G923">
        <v>0.21</v>
      </c>
      <c r="H923">
        <v>0.99</v>
      </c>
      <c r="M923">
        <v>1300</v>
      </c>
      <c r="N923">
        <v>1900</v>
      </c>
      <c r="O923">
        <v>3600</v>
      </c>
      <c r="P923">
        <v>3600</v>
      </c>
      <c r="Q923">
        <v>1300</v>
      </c>
      <c r="R923">
        <v>260</v>
      </c>
      <c r="S923">
        <v>210</v>
      </c>
      <c r="T923">
        <v>260</v>
      </c>
      <c r="U923">
        <v>320</v>
      </c>
      <c r="V923">
        <v>720</v>
      </c>
      <c r="W923">
        <v>880</v>
      </c>
      <c r="X923">
        <v>880</v>
      </c>
      <c r="Y923">
        <v>1900</v>
      </c>
      <c r="Z923">
        <v>2900</v>
      </c>
      <c r="AA923">
        <v>3600</v>
      </c>
      <c r="AB923">
        <v>2900</v>
      </c>
      <c r="AC923">
        <v>1000</v>
      </c>
      <c r="AD923">
        <v>480</v>
      </c>
      <c r="AE923">
        <v>390</v>
      </c>
      <c r="AF923">
        <v>320</v>
      </c>
      <c r="AG923">
        <v>140</v>
      </c>
      <c r="AH923">
        <v>480</v>
      </c>
      <c r="AI923">
        <v>590</v>
      </c>
      <c r="AJ923">
        <v>720</v>
      </c>
      <c r="AK923">
        <v>880</v>
      </c>
      <c r="AL923">
        <v>2400</v>
      </c>
      <c r="AM923">
        <v>3600</v>
      </c>
      <c r="AN923">
        <v>2900</v>
      </c>
      <c r="AO923">
        <v>1300</v>
      </c>
      <c r="AP923">
        <v>260</v>
      </c>
      <c r="AQ923">
        <v>210</v>
      </c>
      <c r="AR923">
        <v>210</v>
      </c>
      <c r="AS923">
        <v>210</v>
      </c>
      <c r="AT923">
        <v>590</v>
      </c>
      <c r="AU923">
        <v>720</v>
      </c>
      <c r="AV923">
        <v>880</v>
      </c>
      <c r="AW923">
        <v>1300</v>
      </c>
      <c r="AX923">
        <v>2400</v>
      </c>
      <c r="AY923">
        <v>2900</v>
      </c>
      <c r="AZ923">
        <v>2900</v>
      </c>
      <c r="BA923">
        <v>1900</v>
      </c>
      <c r="BB923">
        <v>480</v>
      </c>
      <c r="BC923">
        <v>260</v>
      </c>
      <c r="BD923">
        <v>260</v>
      </c>
      <c r="BE923">
        <v>210</v>
      </c>
      <c r="BF923">
        <v>590</v>
      </c>
      <c r="BG923">
        <v>590</v>
      </c>
      <c r="BH923">
        <v>880</v>
      </c>
      <c r="BI923" s="9">
        <f>AVERAGE(keyword_stats[[#This Row],[Searches: Apr 2015]:[Searches: Mar 2016]])</f>
        <v>1269.1666666666667</v>
      </c>
      <c r="BJ923" s="9">
        <f>AVERAGE(keyword_stats[[#This Row],[Searches: Apr 2016]:[Searches: Mar 2017]])</f>
        <v>1285</v>
      </c>
      <c r="BK923" s="9">
        <f>AVERAGE(keyword_stats[[#This Row],[Searches: Apr 2017]:[Searches: Mar 2018]])</f>
        <v>1180</v>
      </c>
      <c r="BL923" s="9">
        <f>AVERAGE(keyword_stats[[#This Row],[Searches: Apr 2018]:[Searches: Mar 2019]])</f>
        <v>1222.5</v>
      </c>
      <c r="BM923" s="9">
        <f>SUM(keyword_stats[[#This Row],[Searches: Apr 2018]:[Searches: Mar 2019]])</f>
        <v>14670</v>
      </c>
      <c r="BN923" s="9">
        <f>keyword_stats[[#This Row],[R1]]-keyword_stats[[#This Row],[R4]]</f>
        <v>-46.666666666666742</v>
      </c>
      <c r="BO923" s="9" t="str">
        <f>INDEX('keyword-forecasts'!G:K,MATCH(keyword_stats[[#This Row],[Keyword]],'keyword-forecasts'!K:K,0),1)</f>
        <v>Feba</v>
      </c>
    </row>
    <row r="924" spans="1:67" x14ac:dyDescent="0.25">
      <c r="A924" t="s">
        <v>1038</v>
      </c>
      <c r="B924" t="s">
        <v>15</v>
      </c>
      <c r="D924" s="8">
        <v>50</v>
      </c>
      <c r="E924" t="s">
        <v>17</v>
      </c>
      <c r="F924">
        <v>100</v>
      </c>
      <c r="G924">
        <v>0.26</v>
      </c>
      <c r="H924">
        <v>1.01</v>
      </c>
      <c r="M924">
        <v>50</v>
      </c>
      <c r="N924">
        <v>70</v>
      </c>
      <c r="O924">
        <v>90</v>
      </c>
      <c r="P924">
        <v>110</v>
      </c>
      <c r="Q924">
        <v>70</v>
      </c>
      <c r="R924">
        <v>20</v>
      </c>
      <c r="S924">
        <v>20</v>
      </c>
      <c r="T924">
        <v>10</v>
      </c>
      <c r="U924">
        <v>10</v>
      </c>
      <c r="V924">
        <v>20</v>
      </c>
      <c r="W924">
        <v>20</v>
      </c>
      <c r="X924">
        <v>20</v>
      </c>
      <c r="Y924">
        <v>40</v>
      </c>
      <c r="Z924">
        <v>50</v>
      </c>
      <c r="AA924">
        <v>90</v>
      </c>
      <c r="AB924">
        <v>70</v>
      </c>
      <c r="AC924">
        <v>50</v>
      </c>
      <c r="AD924">
        <v>20</v>
      </c>
      <c r="AE924">
        <v>10</v>
      </c>
      <c r="AF924">
        <v>10</v>
      </c>
      <c r="AG924">
        <v>10</v>
      </c>
      <c r="AH924">
        <v>20</v>
      </c>
      <c r="AI924">
        <v>30</v>
      </c>
      <c r="AJ924">
        <v>30</v>
      </c>
      <c r="AK924">
        <v>40</v>
      </c>
      <c r="AL924">
        <v>90</v>
      </c>
      <c r="AM924">
        <v>90</v>
      </c>
      <c r="AN924">
        <v>90</v>
      </c>
      <c r="AO924">
        <v>50</v>
      </c>
      <c r="AP924">
        <v>30</v>
      </c>
      <c r="AQ924">
        <v>10</v>
      </c>
      <c r="AR924">
        <v>10</v>
      </c>
      <c r="AS924">
        <v>10</v>
      </c>
      <c r="AT924">
        <v>20</v>
      </c>
      <c r="AU924">
        <v>30</v>
      </c>
      <c r="AV924">
        <v>30</v>
      </c>
      <c r="AW924">
        <v>50</v>
      </c>
      <c r="AX924">
        <v>110</v>
      </c>
      <c r="AY924">
        <v>110</v>
      </c>
      <c r="AZ924">
        <v>90</v>
      </c>
      <c r="BA924">
        <v>70</v>
      </c>
      <c r="BB924">
        <v>20</v>
      </c>
      <c r="BC924">
        <v>10</v>
      </c>
      <c r="BD924">
        <v>10</v>
      </c>
      <c r="BE924">
        <v>10</v>
      </c>
      <c r="BF924">
        <v>20</v>
      </c>
      <c r="BG924">
        <v>50</v>
      </c>
      <c r="BH924">
        <v>70</v>
      </c>
      <c r="BI924" s="9">
        <f>AVERAGE(keyword_stats[[#This Row],[Searches: Apr 2015]:[Searches: Mar 2016]])</f>
        <v>42.5</v>
      </c>
      <c r="BJ924" s="9">
        <f>AVERAGE(keyword_stats[[#This Row],[Searches: Apr 2016]:[Searches: Mar 2017]])</f>
        <v>35.833333333333336</v>
      </c>
      <c r="BK924" s="9">
        <f>AVERAGE(keyword_stats[[#This Row],[Searches: Apr 2017]:[Searches: Mar 2018]])</f>
        <v>41.666666666666664</v>
      </c>
      <c r="BL924" s="9">
        <f>AVERAGE(keyword_stats[[#This Row],[Searches: Apr 2018]:[Searches: Mar 2019]])</f>
        <v>51.666666666666664</v>
      </c>
      <c r="BM924" s="9">
        <f>SUM(keyword_stats[[#This Row],[Searches: Apr 2018]:[Searches: Mar 2019]])</f>
        <v>620</v>
      </c>
      <c r="BN924" s="9">
        <f>keyword_stats[[#This Row],[R1]]-keyword_stats[[#This Row],[R4]]</f>
        <v>9.1666666666666643</v>
      </c>
      <c r="BO924" s="9" t="str">
        <f>INDEX('keyword-forecasts'!G:K,MATCH(keyword_stats[[#This Row],[Keyword]],'keyword-forecasts'!K:K,0),1)</f>
        <v>Stroje Kąpielowe</v>
      </c>
    </row>
    <row r="925" spans="1:67" x14ac:dyDescent="0.25">
      <c r="A925" t="s">
        <v>1039</v>
      </c>
      <c r="B925" t="s">
        <v>15</v>
      </c>
      <c r="D925" s="8">
        <v>20</v>
      </c>
      <c r="E925" t="s">
        <v>17</v>
      </c>
      <c r="F925">
        <v>100</v>
      </c>
      <c r="G925">
        <v>0.27</v>
      </c>
      <c r="H925">
        <v>0.75</v>
      </c>
      <c r="M925">
        <v>10</v>
      </c>
      <c r="N925">
        <v>20</v>
      </c>
      <c r="O925">
        <v>40</v>
      </c>
      <c r="P925">
        <v>40</v>
      </c>
      <c r="Q925">
        <v>10</v>
      </c>
      <c r="R925">
        <v>10</v>
      </c>
      <c r="S925">
        <v>10</v>
      </c>
      <c r="T925">
        <v>10</v>
      </c>
      <c r="U925">
        <v>10</v>
      </c>
      <c r="V925">
        <v>10</v>
      </c>
      <c r="W925">
        <v>10</v>
      </c>
      <c r="X925">
        <v>10</v>
      </c>
      <c r="Y925">
        <v>20</v>
      </c>
      <c r="Z925">
        <v>30</v>
      </c>
      <c r="AA925">
        <v>50</v>
      </c>
      <c r="AB925">
        <v>40</v>
      </c>
      <c r="AC925">
        <v>10</v>
      </c>
      <c r="AD925">
        <v>10</v>
      </c>
      <c r="AE925">
        <v>10</v>
      </c>
      <c r="AF925">
        <v>10</v>
      </c>
      <c r="AG925">
        <v>0</v>
      </c>
      <c r="AH925">
        <v>20</v>
      </c>
      <c r="AI925">
        <v>20</v>
      </c>
      <c r="AJ925">
        <v>20</v>
      </c>
      <c r="AK925">
        <v>20</v>
      </c>
      <c r="AL925">
        <v>40</v>
      </c>
      <c r="AM925">
        <v>50</v>
      </c>
      <c r="AN925">
        <v>50</v>
      </c>
      <c r="AO925">
        <v>20</v>
      </c>
      <c r="AP925">
        <v>10</v>
      </c>
      <c r="AQ925">
        <v>10</v>
      </c>
      <c r="AR925">
        <v>10</v>
      </c>
      <c r="AS925">
        <v>10</v>
      </c>
      <c r="AT925">
        <v>10</v>
      </c>
      <c r="AU925">
        <v>10</v>
      </c>
      <c r="AV925">
        <v>20</v>
      </c>
      <c r="AW925">
        <v>30</v>
      </c>
      <c r="AX925">
        <v>30</v>
      </c>
      <c r="AY925">
        <v>30</v>
      </c>
      <c r="AZ925">
        <v>50</v>
      </c>
      <c r="BA925">
        <v>20</v>
      </c>
      <c r="BB925">
        <v>10</v>
      </c>
      <c r="BC925">
        <v>10</v>
      </c>
      <c r="BD925">
        <v>10</v>
      </c>
      <c r="BE925">
        <v>10</v>
      </c>
      <c r="BF925">
        <v>10</v>
      </c>
      <c r="BG925">
        <v>10</v>
      </c>
      <c r="BH925">
        <v>20</v>
      </c>
      <c r="BI925" s="9">
        <f>AVERAGE(keyword_stats[[#This Row],[Searches: Apr 2015]:[Searches: Mar 2016]])</f>
        <v>15.833333333333334</v>
      </c>
      <c r="BJ925" s="9">
        <f>AVERAGE(keyword_stats[[#This Row],[Searches: Apr 2016]:[Searches: Mar 2017]])</f>
        <v>20</v>
      </c>
      <c r="BK925" s="9">
        <f>AVERAGE(keyword_stats[[#This Row],[Searches: Apr 2017]:[Searches: Mar 2018]])</f>
        <v>21.666666666666668</v>
      </c>
      <c r="BL925" s="9">
        <f>AVERAGE(keyword_stats[[#This Row],[Searches: Apr 2018]:[Searches: Mar 2019]])</f>
        <v>20</v>
      </c>
      <c r="BM925" s="9">
        <f>SUM(keyword_stats[[#This Row],[Searches: Apr 2018]:[Searches: Mar 2019]])</f>
        <v>240</v>
      </c>
      <c r="BN925" s="9">
        <f>keyword_stats[[#This Row],[R1]]-keyword_stats[[#This Row],[R4]]</f>
        <v>4.1666666666666661</v>
      </c>
      <c r="BO925" s="9" t="str">
        <f>INDEX('keyword-forecasts'!G:K,MATCH(keyword_stats[[#This Row],[Keyword]],'keyword-forecasts'!K:K,0),1)</f>
        <v>Figi Kąpielowe</v>
      </c>
    </row>
    <row r="926" spans="1:67" x14ac:dyDescent="0.25">
      <c r="A926" t="s">
        <v>1040</v>
      </c>
      <c r="B926" t="s">
        <v>15</v>
      </c>
      <c r="D926" s="8">
        <v>30</v>
      </c>
      <c r="E926" t="s">
        <v>17</v>
      </c>
      <c r="F926">
        <v>100</v>
      </c>
      <c r="G926">
        <v>0.31</v>
      </c>
      <c r="H926">
        <v>1.17</v>
      </c>
      <c r="M926">
        <v>10</v>
      </c>
      <c r="N926">
        <v>20</v>
      </c>
      <c r="O926">
        <v>40</v>
      </c>
      <c r="P926">
        <v>40</v>
      </c>
      <c r="Q926">
        <v>30</v>
      </c>
      <c r="R926">
        <v>10</v>
      </c>
      <c r="S926">
        <v>10</v>
      </c>
      <c r="T926">
        <v>10</v>
      </c>
      <c r="U926">
        <v>10</v>
      </c>
      <c r="V926">
        <v>10</v>
      </c>
      <c r="W926">
        <v>20</v>
      </c>
      <c r="X926">
        <v>20</v>
      </c>
      <c r="Y926">
        <v>20</v>
      </c>
      <c r="Z926">
        <v>30</v>
      </c>
      <c r="AA926">
        <v>50</v>
      </c>
      <c r="AB926">
        <v>40</v>
      </c>
      <c r="AC926">
        <v>10</v>
      </c>
      <c r="AD926">
        <v>10</v>
      </c>
      <c r="AE926">
        <v>10</v>
      </c>
      <c r="AF926">
        <v>10</v>
      </c>
      <c r="AG926">
        <v>10</v>
      </c>
      <c r="AH926">
        <v>10</v>
      </c>
      <c r="AI926">
        <v>10</v>
      </c>
      <c r="AJ926">
        <v>10</v>
      </c>
      <c r="AK926">
        <v>10</v>
      </c>
      <c r="AL926">
        <v>30</v>
      </c>
      <c r="AM926">
        <v>50</v>
      </c>
      <c r="AN926">
        <v>30</v>
      </c>
      <c r="AO926">
        <v>20</v>
      </c>
      <c r="AP926">
        <v>10</v>
      </c>
      <c r="AQ926">
        <v>10</v>
      </c>
      <c r="AR926">
        <v>10</v>
      </c>
      <c r="AS926">
        <v>10</v>
      </c>
      <c r="AT926">
        <v>30</v>
      </c>
      <c r="AU926">
        <v>10</v>
      </c>
      <c r="AV926">
        <v>20</v>
      </c>
      <c r="AW926">
        <v>30</v>
      </c>
      <c r="AX926">
        <v>40</v>
      </c>
      <c r="AY926">
        <v>50</v>
      </c>
      <c r="AZ926">
        <v>50</v>
      </c>
      <c r="BA926">
        <v>50</v>
      </c>
      <c r="BB926">
        <v>10</v>
      </c>
      <c r="BC926">
        <v>10</v>
      </c>
      <c r="BD926">
        <v>10</v>
      </c>
      <c r="BE926">
        <v>10</v>
      </c>
      <c r="BF926">
        <v>30</v>
      </c>
      <c r="BG926">
        <v>30</v>
      </c>
      <c r="BH926">
        <v>40</v>
      </c>
      <c r="BI926" s="9">
        <f>AVERAGE(keyword_stats[[#This Row],[Searches: Apr 2015]:[Searches: Mar 2016]])</f>
        <v>19.166666666666668</v>
      </c>
      <c r="BJ926" s="9">
        <f>AVERAGE(keyword_stats[[#This Row],[Searches: Apr 2016]:[Searches: Mar 2017]])</f>
        <v>18.333333333333332</v>
      </c>
      <c r="BK926" s="9">
        <f>AVERAGE(keyword_stats[[#This Row],[Searches: Apr 2017]:[Searches: Mar 2018]])</f>
        <v>20</v>
      </c>
      <c r="BL926" s="9">
        <f>AVERAGE(keyword_stats[[#This Row],[Searches: Apr 2018]:[Searches: Mar 2019]])</f>
        <v>30</v>
      </c>
      <c r="BM926" s="9">
        <f>SUM(keyword_stats[[#This Row],[Searches: Apr 2018]:[Searches: Mar 2019]])</f>
        <v>360</v>
      </c>
      <c r="BN926" s="9">
        <f>keyword_stats[[#This Row],[R1]]-keyword_stats[[#This Row],[R4]]</f>
        <v>10.833333333333332</v>
      </c>
      <c r="BO926" s="9" t="str">
        <f>INDEX('keyword-forecasts'!G:K,MATCH(keyword_stats[[#This Row],[Keyword]],'keyword-forecasts'!K:K,0),1)</f>
        <v>Stroje Kąpielowe</v>
      </c>
    </row>
    <row r="927" spans="1:67" x14ac:dyDescent="0.25">
      <c r="A927" t="s">
        <v>1041</v>
      </c>
      <c r="B927" t="s">
        <v>15</v>
      </c>
      <c r="D927" s="8">
        <v>30</v>
      </c>
      <c r="E927" t="s">
        <v>17</v>
      </c>
      <c r="F927">
        <v>99</v>
      </c>
      <c r="G927">
        <v>0.31</v>
      </c>
      <c r="H927">
        <v>1.17</v>
      </c>
      <c r="M927">
        <v>50</v>
      </c>
      <c r="N927">
        <v>70</v>
      </c>
      <c r="O927">
        <v>70</v>
      </c>
      <c r="P927">
        <v>70</v>
      </c>
      <c r="Q927">
        <v>50</v>
      </c>
      <c r="R927">
        <v>10</v>
      </c>
      <c r="S927">
        <v>10</v>
      </c>
      <c r="T927">
        <v>20</v>
      </c>
      <c r="U927">
        <v>10</v>
      </c>
      <c r="V927">
        <v>30</v>
      </c>
      <c r="W927">
        <v>20</v>
      </c>
      <c r="X927">
        <v>40</v>
      </c>
      <c r="Y927">
        <v>40</v>
      </c>
      <c r="Z927">
        <v>50</v>
      </c>
      <c r="AA927">
        <v>70</v>
      </c>
      <c r="AB927">
        <v>90</v>
      </c>
      <c r="AC927">
        <v>30</v>
      </c>
      <c r="AD927">
        <v>10</v>
      </c>
      <c r="AE927">
        <v>20</v>
      </c>
      <c r="AF927">
        <v>10</v>
      </c>
      <c r="AG927">
        <v>10</v>
      </c>
      <c r="AH927">
        <v>20</v>
      </c>
      <c r="AI927">
        <v>50</v>
      </c>
      <c r="AJ927">
        <v>20</v>
      </c>
      <c r="AK927">
        <v>30</v>
      </c>
      <c r="AL927">
        <v>50</v>
      </c>
      <c r="AM927">
        <v>50</v>
      </c>
      <c r="AN927">
        <v>90</v>
      </c>
      <c r="AO927">
        <v>30</v>
      </c>
      <c r="AP927">
        <v>10</v>
      </c>
      <c r="AQ927">
        <v>10</v>
      </c>
      <c r="AR927">
        <v>20</v>
      </c>
      <c r="AS927">
        <v>10</v>
      </c>
      <c r="AT927">
        <v>20</v>
      </c>
      <c r="AU927">
        <v>20</v>
      </c>
      <c r="AV927">
        <v>20</v>
      </c>
      <c r="AW927">
        <v>30</v>
      </c>
      <c r="AX927">
        <v>50</v>
      </c>
      <c r="AY927">
        <v>70</v>
      </c>
      <c r="AZ927">
        <v>90</v>
      </c>
      <c r="BA927">
        <v>40</v>
      </c>
      <c r="BB927">
        <v>10</v>
      </c>
      <c r="BC927">
        <v>10</v>
      </c>
      <c r="BD927">
        <v>20</v>
      </c>
      <c r="BE927">
        <v>10</v>
      </c>
      <c r="BF927">
        <v>20</v>
      </c>
      <c r="BG927">
        <v>10</v>
      </c>
      <c r="BH927">
        <v>20</v>
      </c>
      <c r="BI927" s="9">
        <f>AVERAGE(keyword_stats[[#This Row],[Searches: Apr 2015]:[Searches: Mar 2016]])</f>
        <v>37.5</v>
      </c>
      <c r="BJ927" s="9">
        <f>AVERAGE(keyword_stats[[#This Row],[Searches: Apr 2016]:[Searches: Mar 2017]])</f>
        <v>35</v>
      </c>
      <c r="BK927" s="9">
        <f>AVERAGE(keyword_stats[[#This Row],[Searches: Apr 2017]:[Searches: Mar 2018]])</f>
        <v>30</v>
      </c>
      <c r="BL927" s="9">
        <f>AVERAGE(keyword_stats[[#This Row],[Searches: Apr 2018]:[Searches: Mar 2019]])</f>
        <v>31.666666666666668</v>
      </c>
      <c r="BM927" s="9">
        <f>SUM(keyword_stats[[#This Row],[Searches: Apr 2018]:[Searches: Mar 2019]])</f>
        <v>380</v>
      </c>
      <c r="BN927" s="9">
        <f>keyword_stats[[#This Row],[R1]]-keyword_stats[[#This Row],[R4]]</f>
        <v>-5.8333333333333321</v>
      </c>
      <c r="BO927" s="9" t="str">
        <f>INDEX('keyword-forecasts'!G:K,MATCH(keyword_stats[[#This Row],[Keyword]],'keyword-forecasts'!K:K,0),1)</f>
        <v>Stroje Kąpielowe</v>
      </c>
    </row>
    <row r="928" spans="1:67" x14ac:dyDescent="0.25">
      <c r="A928" t="s">
        <v>1042</v>
      </c>
      <c r="B928" t="s">
        <v>15</v>
      </c>
      <c r="D928" s="8">
        <v>210</v>
      </c>
      <c r="E928" t="s">
        <v>17</v>
      </c>
      <c r="F928">
        <v>100</v>
      </c>
      <c r="G928">
        <v>0.38</v>
      </c>
      <c r="H928">
        <v>0.92</v>
      </c>
      <c r="M928">
        <v>170</v>
      </c>
      <c r="N928">
        <v>260</v>
      </c>
      <c r="O928">
        <v>390</v>
      </c>
      <c r="P928">
        <v>480</v>
      </c>
      <c r="Q928">
        <v>210</v>
      </c>
      <c r="R928">
        <v>50</v>
      </c>
      <c r="S928">
        <v>30</v>
      </c>
      <c r="T928">
        <v>110</v>
      </c>
      <c r="U928">
        <v>110</v>
      </c>
      <c r="V928">
        <v>140</v>
      </c>
      <c r="W928">
        <v>210</v>
      </c>
      <c r="X928">
        <v>260</v>
      </c>
      <c r="Y928">
        <v>320</v>
      </c>
      <c r="Z928">
        <v>390</v>
      </c>
      <c r="AA928">
        <v>480</v>
      </c>
      <c r="AB928">
        <v>480</v>
      </c>
      <c r="AC928">
        <v>260</v>
      </c>
      <c r="AD928">
        <v>70</v>
      </c>
      <c r="AE928">
        <v>30</v>
      </c>
      <c r="AF928">
        <v>40</v>
      </c>
      <c r="AG928">
        <v>50</v>
      </c>
      <c r="AH928">
        <v>110</v>
      </c>
      <c r="AI928">
        <v>140</v>
      </c>
      <c r="AJ928">
        <v>170</v>
      </c>
      <c r="AK928">
        <v>210</v>
      </c>
      <c r="AL928">
        <v>390</v>
      </c>
      <c r="AM928">
        <v>480</v>
      </c>
      <c r="AN928">
        <v>480</v>
      </c>
      <c r="AO928">
        <v>260</v>
      </c>
      <c r="AP928">
        <v>40</v>
      </c>
      <c r="AQ928">
        <v>40</v>
      </c>
      <c r="AR928">
        <v>40</v>
      </c>
      <c r="AS928">
        <v>40</v>
      </c>
      <c r="AT928">
        <v>110</v>
      </c>
      <c r="AU928">
        <v>110</v>
      </c>
      <c r="AV928">
        <v>140</v>
      </c>
      <c r="AW928">
        <v>260</v>
      </c>
      <c r="AX928">
        <v>320</v>
      </c>
      <c r="AY928">
        <v>390</v>
      </c>
      <c r="AZ928">
        <v>390</v>
      </c>
      <c r="BA928">
        <v>260</v>
      </c>
      <c r="BB928">
        <v>70</v>
      </c>
      <c r="BC928">
        <v>50</v>
      </c>
      <c r="BD928">
        <v>110</v>
      </c>
      <c r="BE928">
        <v>70</v>
      </c>
      <c r="BF928">
        <v>110</v>
      </c>
      <c r="BG928">
        <v>140</v>
      </c>
      <c r="BH928">
        <v>110</v>
      </c>
      <c r="BI928" s="9">
        <f>AVERAGE(keyword_stats[[#This Row],[Searches: Apr 2015]:[Searches: Mar 2016]])</f>
        <v>201.66666666666666</v>
      </c>
      <c r="BJ928" s="9">
        <f>AVERAGE(keyword_stats[[#This Row],[Searches: Apr 2016]:[Searches: Mar 2017]])</f>
        <v>211.66666666666666</v>
      </c>
      <c r="BK928" s="9">
        <f>AVERAGE(keyword_stats[[#This Row],[Searches: Apr 2017]:[Searches: Mar 2018]])</f>
        <v>195</v>
      </c>
      <c r="BL928" s="9">
        <f>AVERAGE(keyword_stats[[#This Row],[Searches: Apr 2018]:[Searches: Mar 2019]])</f>
        <v>190</v>
      </c>
      <c r="BM928" s="9">
        <f>SUM(keyword_stats[[#This Row],[Searches: Apr 2018]:[Searches: Mar 2019]])</f>
        <v>2280</v>
      </c>
      <c r="BN928" s="9">
        <f>keyword_stats[[#This Row],[R1]]-keyword_stats[[#This Row],[R4]]</f>
        <v>-11.666666666666657</v>
      </c>
      <c r="BO928" s="9" t="str">
        <f>INDEX('keyword-forecasts'!G:K,MATCH(keyword_stats[[#This Row],[Keyword]],'keyword-forecasts'!K:K,0),1)</f>
        <v>Stroje Kąpielowe</v>
      </c>
    </row>
    <row r="929" spans="1:67" x14ac:dyDescent="0.25">
      <c r="A929" t="s">
        <v>1043</v>
      </c>
      <c r="B929" t="s">
        <v>15</v>
      </c>
      <c r="D929" s="8">
        <v>880</v>
      </c>
      <c r="E929" t="s">
        <v>17</v>
      </c>
      <c r="F929">
        <v>100</v>
      </c>
      <c r="G929">
        <v>0.27</v>
      </c>
      <c r="H929">
        <v>0.91</v>
      </c>
      <c r="M929">
        <v>260</v>
      </c>
      <c r="N929">
        <v>480</v>
      </c>
      <c r="O929">
        <v>1000</v>
      </c>
      <c r="P929">
        <v>1000</v>
      </c>
      <c r="Q929">
        <v>880</v>
      </c>
      <c r="R929">
        <v>210</v>
      </c>
      <c r="S929">
        <v>110</v>
      </c>
      <c r="T929">
        <v>170</v>
      </c>
      <c r="U929">
        <v>170</v>
      </c>
      <c r="V929">
        <v>260</v>
      </c>
      <c r="W929">
        <v>170</v>
      </c>
      <c r="X929">
        <v>260</v>
      </c>
      <c r="Y929">
        <v>590</v>
      </c>
      <c r="Z929">
        <v>1000</v>
      </c>
      <c r="AA929">
        <v>1900</v>
      </c>
      <c r="AB929">
        <v>2400</v>
      </c>
      <c r="AC929">
        <v>1000</v>
      </c>
      <c r="AD929">
        <v>480</v>
      </c>
      <c r="AE929">
        <v>170</v>
      </c>
      <c r="AF929">
        <v>110</v>
      </c>
      <c r="AG929">
        <v>70</v>
      </c>
      <c r="AH929">
        <v>210</v>
      </c>
      <c r="AI929">
        <v>260</v>
      </c>
      <c r="AJ929">
        <v>390</v>
      </c>
      <c r="AK929">
        <v>590</v>
      </c>
      <c r="AL929">
        <v>1000</v>
      </c>
      <c r="AM929">
        <v>1900</v>
      </c>
      <c r="AN929">
        <v>2400</v>
      </c>
      <c r="AO929">
        <v>1300</v>
      </c>
      <c r="AP929">
        <v>260</v>
      </c>
      <c r="AQ929">
        <v>170</v>
      </c>
      <c r="AR929">
        <v>210</v>
      </c>
      <c r="AS929">
        <v>170</v>
      </c>
      <c r="AT929">
        <v>390</v>
      </c>
      <c r="AU929">
        <v>390</v>
      </c>
      <c r="AV929">
        <v>480</v>
      </c>
      <c r="AW929">
        <v>880</v>
      </c>
      <c r="AX929">
        <v>1600</v>
      </c>
      <c r="AY929">
        <v>1900</v>
      </c>
      <c r="AZ929">
        <v>2900</v>
      </c>
      <c r="BA929">
        <v>1600</v>
      </c>
      <c r="BB929">
        <v>390</v>
      </c>
      <c r="BC929">
        <v>210</v>
      </c>
      <c r="BD929">
        <v>260</v>
      </c>
      <c r="BE929">
        <v>210</v>
      </c>
      <c r="BF929">
        <v>480</v>
      </c>
      <c r="BG929">
        <v>480</v>
      </c>
      <c r="BH929">
        <v>590</v>
      </c>
      <c r="BI929" s="9">
        <f>AVERAGE(keyword_stats[[#This Row],[Searches: Apr 2015]:[Searches: Mar 2016]])</f>
        <v>414.16666666666669</v>
      </c>
      <c r="BJ929" s="9">
        <f>AVERAGE(keyword_stats[[#This Row],[Searches: Apr 2016]:[Searches: Mar 2017]])</f>
        <v>715</v>
      </c>
      <c r="BK929" s="9">
        <f>AVERAGE(keyword_stats[[#This Row],[Searches: Apr 2017]:[Searches: Mar 2018]])</f>
        <v>771.66666666666663</v>
      </c>
      <c r="BL929" s="9">
        <f>AVERAGE(keyword_stats[[#This Row],[Searches: Apr 2018]:[Searches: Mar 2019]])</f>
        <v>958.33333333333337</v>
      </c>
      <c r="BM929" s="9">
        <f>SUM(keyword_stats[[#This Row],[Searches: Apr 2018]:[Searches: Mar 2019]])</f>
        <v>11500</v>
      </c>
      <c r="BN929" s="9">
        <f>keyword_stats[[#This Row],[R1]]-keyword_stats[[#This Row],[R4]]</f>
        <v>544.16666666666674</v>
      </c>
      <c r="BO929" s="9" t="str">
        <f>INDEX('keyword-forecasts'!G:K,MATCH(keyword_stats[[#This Row],[Keyword]],'keyword-forecasts'!K:K,0),1)</f>
        <v>Stroje Kąpielowe</v>
      </c>
    </row>
    <row r="930" spans="1:67" x14ac:dyDescent="0.25">
      <c r="A930" t="s">
        <v>1044</v>
      </c>
      <c r="B930" t="s">
        <v>15</v>
      </c>
      <c r="D930" s="8">
        <v>50</v>
      </c>
      <c r="E930" t="s">
        <v>17</v>
      </c>
      <c r="F930">
        <v>100</v>
      </c>
      <c r="G930">
        <v>0.25</v>
      </c>
      <c r="H930">
        <v>0.68</v>
      </c>
      <c r="M930">
        <v>40</v>
      </c>
      <c r="N930">
        <v>40</v>
      </c>
      <c r="O930">
        <v>50</v>
      </c>
      <c r="P930">
        <v>70</v>
      </c>
      <c r="Q930">
        <v>50</v>
      </c>
      <c r="R930">
        <v>20</v>
      </c>
      <c r="S930">
        <v>30</v>
      </c>
      <c r="T930">
        <v>90</v>
      </c>
      <c r="U930">
        <v>90</v>
      </c>
      <c r="V930">
        <v>110</v>
      </c>
      <c r="W930">
        <v>170</v>
      </c>
      <c r="X930">
        <v>140</v>
      </c>
      <c r="Y930">
        <v>170</v>
      </c>
      <c r="Z930">
        <v>170</v>
      </c>
      <c r="AA930">
        <v>210</v>
      </c>
      <c r="AB930">
        <v>210</v>
      </c>
      <c r="AC930">
        <v>170</v>
      </c>
      <c r="AD930">
        <v>50</v>
      </c>
      <c r="AE930">
        <v>50</v>
      </c>
      <c r="AF930">
        <v>50</v>
      </c>
      <c r="AG930">
        <v>40</v>
      </c>
      <c r="AH930">
        <v>40</v>
      </c>
      <c r="AI930">
        <v>30</v>
      </c>
      <c r="AJ930">
        <v>30</v>
      </c>
      <c r="AK930">
        <v>40</v>
      </c>
      <c r="AL930">
        <v>30</v>
      </c>
      <c r="AM930">
        <v>40</v>
      </c>
      <c r="AN930">
        <v>90</v>
      </c>
      <c r="AO930">
        <v>70</v>
      </c>
      <c r="AP930">
        <v>50</v>
      </c>
      <c r="AQ930">
        <v>50</v>
      </c>
      <c r="AR930">
        <v>30</v>
      </c>
      <c r="AS930">
        <v>20</v>
      </c>
      <c r="AT930">
        <v>70</v>
      </c>
      <c r="AU930">
        <v>50</v>
      </c>
      <c r="AV930">
        <v>40</v>
      </c>
      <c r="AW930">
        <v>40</v>
      </c>
      <c r="AX930">
        <v>70</v>
      </c>
      <c r="AY930">
        <v>70</v>
      </c>
      <c r="AZ930">
        <v>110</v>
      </c>
      <c r="BA930">
        <v>90</v>
      </c>
      <c r="BB930">
        <v>40</v>
      </c>
      <c r="BC930">
        <v>30</v>
      </c>
      <c r="BD930">
        <v>30</v>
      </c>
      <c r="BE930">
        <v>30</v>
      </c>
      <c r="BF930">
        <v>40</v>
      </c>
      <c r="BG930">
        <v>40</v>
      </c>
      <c r="BH930">
        <v>40</v>
      </c>
      <c r="BI930" s="9">
        <f>AVERAGE(keyword_stats[[#This Row],[Searches: Apr 2015]:[Searches: Mar 2016]])</f>
        <v>75</v>
      </c>
      <c r="BJ930" s="9">
        <f>AVERAGE(keyword_stats[[#This Row],[Searches: Apr 2016]:[Searches: Mar 2017]])</f>
        <v>101.66666666666667</v>
      </c>
      <c r="BK930" s="9">
        <f>AVERAGE(keyword_stats[[#This Row],[Searches: Apr 2017]:[Searches: Mar 2018]])</f>
        <v>48.333333333333336</v>
      </c>
      <c r="BL930" s="9">
        <f>AVERAGE(keyword_stats[[#This Row],[Searches: Apr 2018]:[Searches: Mar 2019]])</f>
        <v>52.5</v>
      </c>
      <c r="BM930" s="9">
        <f>SUM(keyword_stats[[#This Row],[Searches: Apr 2018]:[Searches: Mar 2019]])</f>
        <v>630</v>
      </c>
      <c r="BN930" s="9">
        <f>keyword_stats[[#This Row],[R1]]-keyword_stats[[#This Row],[R4]]</f>
        <v>-22.5</v>
      </c>
      <c r="BO930" s="9" t="str">
        <f>INDEX('keyword-forecasts'!G:K,MATCH(keyword_stats[[#This Row],[Keyword]],'keyword-forecasts'!K:K,0),1)</f>
        <v>Stroje Kąpielowe</v>
      </c>
    </row>
    <row r="931" spans="1:67" x14ac:dyDescent="0.25">
      <c r="A931" t="s">
        <v>1045</v>
      </c>
      <c r="B931" t="s">
        <v>15</v>
      </c>
      <c r="D931" s="8">
        <v>40</v>
      </c>
      <c r="E931" t="s">
        <v>17</v>
      </c>
      <c r="F931">
        <v>100</v>
      </c>
      <c r="G931">
        <v>0.17</v>
      </c>
      <c r="H931">
        <v>0.92</v>
      </c>
      <c r="M931">
        <v>30</v>
      </c>
      <c r="N931">
        <v>30</v>
      </c>
      <c r="O931">
        <v>50</v>
      </c>
      <c r="P931">
        <v>50</v>
      </c>
      <c r="Q931">
        <v>20</v>
      </c>
      <c r="R931">
        <v>10</v>
      </c>
      <c r="S931">
        <v>10</v>
      </c>
      <c r="T931">
        <v>10</v>
      </c>
      <c r="U931">
        <v>10</v>
      </c>
      <c r="V931">
        <v>10</v>
      </c>
      <c r="W931">
        <v>10</v>
      </c>
      <c r="X931">
        <v>10</v>
      </c>
      <c r="Y931">
        <v>10</v>
      </c>
      <c r="Z931">
        <v>40</v>
      </c>
      <c r="AA931">
        <v>70</v>
      </c>
      <c r="AB931">
        <v>70</v>
      </c>
      <c r="AC931">
        <v>20</v>
      </c>
      <c r="AD931">
        <v>10</v>
      </c>
      <c r="AE931">
        <v>10</v>
      </c>
      <c r="AF931">
        <v>10</v>
      </c>
      <c r="AG931">
        <v>10</v>
      </c>
      <c r="AH931">
        <v>20</v>
      </c>
      <c r="AI931">
        <v>20</v>
      </c>
      <c r="AJ931">
        <v>20</v>
      </c>
      <c r="AK931">
        <v>30</v>
      </c>
      <c r="AL931">
        <v>40</v>
      </c>
      <c r="AM931">
        <v>70</v>
      </c>
      <c r="AN931">
        <v>70</v>
      </c>
      <c r="AO931">
        <v>40</v>
      </c>
      <c r="AP931">
        <v>10</v>
      </c>
      <c r="AQ931">
        <v>10</v>
      </c>
      <c r="AR931">
        <v>10</v>
      </c>
      <c r="AS931">
        <v>10</v>
      </c>
      <c r="AT931">
        <v>20</v>
      </c>
      <c r="AU931">
        <v>20</v>
      </c>
      <c r="AV931">
        <v>20</v>
      </c>
      <c r="AW931">
        <v>30</v>
      </c>
      <c r="AX931">
        <v>40</v>
      </c>
      <c r="AY931">
        <v>70</v>
      </c>
      <c r="AZ931">
        <v>90</v>
      </c>
      <c r="BA931">
        <v>50</v>
      </c>
      <c r="BB931">
        <v>30</v>
      </c>
      <c r="BC931">
        <v>30</v>
      </c>
      <c r="BD931">
        <v>30</v>
      </c>
      <c r="BE931">
        <v>40</v>
      </c>
      <c r="BF931">
        <v>50</v>
      </c>
      <c r="BG931">
        <v>40</v>
      </c>
      <c r="BH931">
        <v>30</v>
      </c>
      <c r="BI931" s="9">
        <f>AVERAGE(keyword_stats[[#This Row],[Searches: Apr 2015]:[Searches: Mar 2016]])</f>
        <v>20.833333333333332</v>
      </c>
      <c r="BJ931" s="9">
        <f>AVERAGE(keyword_stats[[#This Row],[Searches: Apr 2016]:[Searches: Mar 2017]])</f>
        <v>25.833333333333332</v>
      </c>
      <c r="BK931" s="9">
        <f>AVERAGE(keyword_stats[[#This Row],[Searches: Apr 2017]:[Searches: Mar 2018]])</f>
        <v>29.166666666666668</v>
      </c>
      <c r="BL931" s="9">
        <f>AVERAGE(keyword_stats[[#This Row],[Searches: Apr 2018]:[Searches: Mar 2019]])</f>
        <v>44.166666666666664</v>
      </c>
      <c r="BM931" s="9">
        <f>SUM(keyword_stats[[#This Row],[Searches: Apr 2018]:[Searches: Mar 2019]])</f>
        <v>530</v>
      </c>
      <c r="BN931" s="9">
        <f>keyword_stats[[#This Row],[R1]]-keyword_stats[[#This Row],[R4]]</f>
        <v>23.333333333333332</v>
      </c>
      <c r="BO931" s="9" t="str">
        <f>INDEX('keyword-forecasts'!G:K,MATCH(keyword_stats[[#This Row],[Keyword]],'keyword-forecasts'!K:K,0),1)</f>
        <v>Stroje Kąpielowe</v>
      </c>
    </row>
    <row r="932" spans="1:67" x14ac:dyDescent="0.25">
      <c r="A932" t="s">
        <v>1046</v>
      </c>
      <c r="B932" t="s">
        <v>15</v>
      </c>
      <c r="D932" s="8">
        <v>40</v>
      </c>
      <c r="E932" t="s">
        <v>17</v>
      </c>
      <c r="F932">
        <v>84</v>
      </c>
      <c r="G932">
        <v>0.28999999999999998</v>
      </c>
      <c r="H932">
        <v>0.8</v>
      </c>
      <c r="M932">
        <v>30</v>
      </c>
      <c r="N932">
        <v>50</v>
      </c>
      <c r="O932">
        <v>70</v>
      </c>
      <c r="P932">
        <v>70</v>
      </c>
      <c r="Q932">
        <v>40</v>
      </c>
      <c r="R932">
        <v>10</v>
      </c>
      <c r="S932">
        <v>10</v>
      </c>
      <c r="T932">
        <v>50</v>
      </c>
      <c r="U932">
        <v>50</v>
      </c>
      <c r="V932">
        <v>20</v>
      </c>
      <c r="W932">
        <v>90</v>
      </c>
      <c r="X932">
        <v>170</v>
      </c>
      <c r="Y932">
        <v>170</v>
      </c>
      <c r="Z932">
        <v>170</v>
      </c>
      <c r="AA932">
        <v>210</v>
      </c>
      <c r="AB932">
        <v>210</v>
      </c>
      <c r="AC932">
        <v>170</v>
      </c>
      <c r="AD932">
        <v>140</v>
      </c>
      <c r="AE932">
        <v>170</v>
      </c>
      <c r="AF932">
        <v>170</v>
      </c>
      <c r="AG932">
        <v>140</v>
      </c>
      <c r="AH932">
        <v>40</v>
      </c>
      <c r="AI932">
        <v>10</v>
      </c>
      <c r="AJ932">
        <v>20</v>
      </c>
      <c r="AK932">
        <v>30</v>
      </c>
      <c r="AL932">
        <v>30</v>
      </c>
      <c r="AM932">
        <v>70</v>
      </c>
      <c r="AN932">
        <v>90</v>
      </c>
      <c r="AO932">
        <v>20</v>
      </c>
      <c r="AP932">
        <v>20</v>
      </c>
      <c r="AQ932">
        <v>10</v>
      </c>
      <c r="AR932">
        <v>10</v>
      </c>
      <c r="AS932">
        <v>10</v>
      </c>
      <c r="AT932">
        <v>30</v>
      </c>
      <c r="AU932">
        <v>10</v>
      </c>
      <c r="AV932">
        <v>10</v>
      </c>
      <c r="AW932">
        <v>30</v>
      </c>
      <c r="AX932">
        <v>50</v>
      </c>
      <c r="AY932">
        <v>90</v>
      </c>
      <c r="AZ932">
        <v>110</v>
      </c>
      <c r="BA932">
        <v>90</v>
      </c>
      <c r="BB932">
        <v>30</v>
      </c>
      <c r="BC932">
        <v>10</v>
      </c>
      <c r="BD932">
        <v>20</v>
      </c>
      <c r="BE932">
        <v>10</v>
      </c>
      <c r="BF932">
        <v>10</v>
      </c>
      <c r="BG932">
        <v>30</v>
      </c>
      <c r="BH932">
        <v>40</v>
      </c>
      <c r="BI932" s="9">
        <f>AVERAGE(keyword_stats[[#This Row],[Searches: Apr 2015]:[Searches: Mar 2016]])</f>
        <v>55</v>
      </c>
      <c r="BJ932" s="9">
        <f>AVERAGE(keyword_stats[[#This Row],[Searches: Apr 2016]:[Searches: Mar 2017]])</f>
        <v>135</v>
      </c>
      <c r="BK932" s="9">
        <f>AVERAGE(keyword_stats[[#This Row],[Searches: Apr 2017]:[Searches: Mar 2018]])</f>
        <v>28.333333333333332</v>
      </c>
      <c r="BL932" s="9">
        <f>AVERAGE(keyword_stats[[#This Row],[Searches: Apr 2018]:[Searches: Mar 2019]])</f>
        <v>43.333333333333336</v>
      </c>
      <c r="BM932" s="9">
        <f>SUM(keyword_stats[[#This Row],[Searches: Apr 2018]:[Searches: Mar 2019]])</f>
        <v>520</v>
      </c>
      <c r="BN932" s="9">
        <f>keyword_stats[[#This Row],[R1]]-keyword_stats[[#This Row],[R4]]</f>
        <v>-11.666666666666664</v>
      </c>
      <c r="BO932" s="9" t="str">
        <f>INDEX('keyword-forecasts'!G:K,MATCH(keyword_stats[[#This Row],[Keyword]],'keyword-forecasts'!K:K,0),1)</f>
        <v>Stroje Kąpielowe</v>
      </c>
    </row>
    <row r="933" spans="1:67" x14ac:dyDescent="0.25">
      <c r="A933" t="s">
        <v>1048</v>
      </c>
      <c r="B933" t="s">
        <v>15</v>
      </c>
      <c r="D933" s="8">
        <v>70</v>
      </c>
      <c r="E933" t="s">
        <v>17</v>
      </c>
      <c r="F933">
        <v>100</v>
      </c>
      <c r="G933">
        <v>0.3</v>
      </c>
      <c r="H933">
        <v>1.05</v>
      </c>
      <c r="M933">
        <v>10</v>
      </c>
      <c r="N933">
        <v>20</v>
      </c>
      <c r="O933">
        <v>30</v>
      </c>
      <c r="P933">
        <v>50</v>
      </c>
      <c r="Q933">
        <v>20</v>
      </c>
      <c r="R933">
        <v>0</v>
      </c>
      <c r="S933">
        <v>10</v>
      </c>
      <c r="T933">
        <v>0</v>
      </c>
      <c r="U933">
        <v>10</v>
      </c>
      <c r="V933">
        <v>10</v>
      </c>
      <c r="W933">
        <v>10</v>
      </c>
      <c r="X933">
        <v>10</v>
      </c>
      <c r="Y933">
        <v>10</v>
      </c>
      <c r="Z933">
        <v>40</v>
      </c>
      <c r="AA933">
        <v>30</v>
      </c>
      <c r="AB933">
        <v>90</v>
      </c>
      <c r="AC933">
        <v>20</v>
      </c>
      <c r="AD933">
        <v>20</v>
      </c>
      <c r="AE933">
        <v>10</v>
      </c>
      <c r="AF933">
        <v>10</v>
      </c>
      <c r="AG933">
        <v>10</v>
      </c>
      <c r="AH933">
        <v>10</v>
      </c>
      <c r="AI933">
        <v>10</v>
      </c>
      <c r="AJ933">
        <v>20</v>
      </c>
      <c r="AK933">
        <v>20</v>
      </c>
      <c r="AL933">
        <v>50</v>
      </c>
      <c r="AM933">
        <v>70</v>
      </c>
      <c r="AN933">
        <v>90</v>
      </c>
      <c r="AO933">
        <v>50</v>
      </c>
      <c r="AP933">
        <v>10</v>
      </c>
      <c r="AQ933">
        <v>10</v>
      </c>
      <c r="AR933">
        <v>10</v>
      </c>
      <c r="AS933">
        <v>10</v>
      </c>
      <c r="AT933">
        <v>30</v>
      </c>
      <c r="AU933">
        <v>10</v>
      </c>
      <c r="AV933">
        <v>10</v>
      </c>
      <c r="AW933">
        <v>30</v>
      </c>
      <c r="AX933">
        <v>70</v>
      </c>
      <c r="AY933">
        <v>170</v>
      </c>
      <c r="AZ933">
        <v>210</v>
      </c>
      <c r="BA933">
        <v>90</v>
      </c>
      <c r="BB933">
        <v>30</v>
      </c>
      <c r="BC933">
        <v>10</v>
      </c>
      <c r="BD933">
        <v>10</v>
      </c>
      <c r="BE933">
        <v>20</v>
      </c>
      <c r="BF933">
        <v>30</v>
      </c>
      <c r="BG933">
        <v>40</v>
      </c>
      <c r="BH933">
        <v>30</v>
      </c>
      <c r="BI933" s="9">
        <f>AVERAGE(keyword_stats[[#This Row],[Searches: Apr 2015]:[Searches: Mar 2016]])</f>
        <v>15</v>
      </c>
      <c r="BJ933" s="9">
        <f>AVERAGE(keyword_stats[[#This Row],[Searches: Apr 2016]:[Searches: Mar 2017]])</f>
        <v>23.333333333333332</v>
      </c>
      <c r="BK933" s="9">
        <f>AVERAGE(keyword_stats[[#This Row],[Searches: Apr 2017]:[Searches: Mar 2018]])</f>
        <v>30.833333333333332</v>
      </c>
      <c r="BL933" s="9">
        <f>AVERAGE(keyword_stats[[#This Row],[Searches: Apr 2018]:[Searches: Mar 2019]])</f>
        <v>61.666666666666664</v>
      </c>
      <c r="BM933" s="9">
        <f>SUM(keyword_stats[[#This Row],[Searches: Apr 2018]:[Searches: Mar 2019]])</f>
        <v>740</v>
      </c>
      <c r="BN933" s="9">
        <f>keyword_stats[[#This Row],[R1]]-keyword_stats[[#This Row],[R4]]</f>
        <v>46.666666666666664</v>
      </c>
      <c r="BO933" s="9" t="str">
        <f>INDEX('keyword-forecasts'!G:K,MATCH(keyword_stats[[#This Row],[Keyword]],'keyword-forecasts'!K:K,0),1)</f>
        <v>Stroje Kąpielowe</v>
      </c>
    </row>
    <row r="934" spans="1:67" x14ac:dyDescent="0.25">
      <c r="A934" t="s">
        <v>1047</v>
      </c>
      <c r="B934" t="s">
        <v>15</v>
      </c>
      <c r="D934" s="8">
        <v>20</v>
      </c>
      <c r="E934" t="s">
        <v>17</v>
      </c>
      <c r="F934">
        <v>100</v>
      </c>
      <c r="G934">
        <v>0.25</v>
      </c>
      <c r="H934">
        <v>0.91</v>
      </c>
      <c r="M934">
        <v>20</v>
      </c>
      <c r="N934">
        <v>30</v>
      </c>
      <c r="O934">
        <v>50</v>
      </c>
      <c r="P934">
        <v>70</v>
      </c>
      <c r="Q934">
        <v>50</v>
      </c>
      <c r="R934">
        <v>30</v>
      </c>
      <c r="S934">
        <v>40</v>
      </c>
      <c r="T934">
        <v>70</v>
      </c>
      <c r="U934">
        <v>90</v>
      </c>
      <c r="V934">
        <v>110</v>
      </c>
      <c r="W934">
        <v>170</v>
      </c>
      <c r="X934">
        <v>170</v>
      </c>
      <c r="Y934">
        <v>170</v>
      </c>
      <c r="Z934">
        <v>170</v>
      </c>
      <c r="AA934">
        <v>170</v>
      </c>
      <c r="AB934">
        <v>210</v>
      </c>
      <c r="AC934">
        <v>170</v>
      </c>
      <c r="AD934">
        <v>50</v>
      </c>
      <c r="AE934">
        <v>70</v>
      </c>
      <c r="AF934">
        <v>90</v>
      </c>
      <c r="AG934">
        <v>70</v>
      </c>
      <c r="AH934">
        <v>50</v>
      </c>
      <c r="AI934">
        <v>50</v>
      </c>
      <c r="AJ934">
        <v>40</v>
      </c>
      <c r="AK934">
        <v>20</v>
      </c>
      <c r="AL934">
        <v>50</v>
      </c>
      <c r="AM934">
        <v>30</v>
      </c>
      <c r="AN934">
        <v>40</v>
      </c>
      <c r="AO934">
        <v>30</v>
      </c>
      <c r="AP934">
        <v>20</v>
      </c>
      <c r="AQ934">
        <v>10</v>
      </c>
      <c r="AR934">
        <v>30</v>
      </c>
      <c r="AS934">
        <v>10</v>
      </c>
      <c r="AT934">
        <v>30</v>
      </c>
      <c r="AU934">
        <v>20</v>
      </c>
      <c r="AV934">
        <v>10</v>
      </c>
      <c r="AW934">
        <v>20</v>
      </c>
      <c r="AX934">
        <v>40</v>
      </c>
      <c r="AY934">
        <v>20</v>
      </c>
      <c r="AZ934">
        <v>50</v>
      </c>
      <c r="BA934">
        <v>30</v>
      </c>
      <c r="BB934">
        <v>10</v>
      </c>
      <c r="BC934">
        <v>10</v>
      </c>
      <c r="BD934">
        <v>20</v>
      </c>
      <c r="BE934">
        <v>10</v>
      </c>
      <c r="BF934">
        <v>30</v>
      </c>
      <c r="BG934">
        <v>20</v>
      </c>
      <c r="BH934">
        <v>30</v>
      </c>
      <c r="BI934" s="9">
        <f>AVERAGE(keyword_stats[[#This Row],[Searches: Apr 2015]:[Searches: Mar 2016]])</f>
        <v>75</v>
      </c>
      <c r="BJ934" s="9">
        <f>AVERAGE(keyword_stats[[#This Row],[Searches: Apr 2016]:[Searches: Mar 2017]])</f>
        <v>109.16666666666667</v>
      </c>
      <c r="BK934" s="9">
        <f>AVERAGE(keyword_stats[[#This Row],[Searches: Apr 2017]:[Searches: Mar 2018]])</f>
        <v>25</v>
      </c>
      <c r="BL934" s="9">
        <f>AVERAGE(keyword_stats[[#This Row],[Searches: Apr 2018]:[Searches: Mar 2019]])</f>
        <v>24.166666666666668</v>
      </c>
      <c r="BM934" s="9">
        <f>SUM(keyword_stats[[#This Row],[Searches: Apr 2018]:[Searches: Mar 2019]])</f>
        <v>290</v>
      </c>
      <c r="BN934" s="9">
        <f>keyword_stats[[#This Row],[R1]]-keyword_stats[[#This Row],[R4]]</f>
        <v>-50.833333333333329</v>
      </c>
      <c r="BO934" s="9" t="str">
        <f>INDEX('keyword-forecasts'!G:K,MATCH(keyword_stats[[#This Row],[Keyword]],'keyword-forecasts'!K:K,0),1)</f>
        <v>Stroje Kąpielowe</v>
      </c>
    </row>
    <row r="935" spans="1:67" x14ac:dyDescent="0.25">
      <c r="A935" t="s">
        <v>1049</v>
      </c>
      <c r="B935" t="s">
        <v>15</v>
      </c>
      <c r="D935" s="8">
        <v>10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10</v>
      </c>
      <c r="X935">
        <v>50</v>
      </c>
      <c r="Y935">
        <v>210</v>
      </c>
      <c r="Z935">
        <v>720</v>
      </c>
      <c r="AA935">
        <v>480</v>
      </c>
      <c r="AB935">
        <v>140</v>
      </c>
      <c r="AC935">
        <v>40</v>
      </c>
      <c r="AD935">
        <v>10</v>
      </c>
      <c r="AE935">
        <v>10</v>
      </c>
      <c r="AF935">
        <v>10</v>
      </c>
      <c r="AG935">
        <v>10</v>
      </c>
      <c r="AH935">
        <v>10</v>
      </c>
      <c r="AI935">
        <v>10</v>
      </c>
      <c r="AJ935">
        <v>10</v>
      </c>
      <c r="AK935">
        <v>10</v>
      </c>
      <c r="AL935">
        <v>10</v>
      </c>
      <c r="AM935">
        <v>10</v>
      </c>
      <c r="AN935">
        <v>10</v>
      </c>
      <c r="AO935">
        <v>10</v>
      </c>
      <c r="AP935">
        <v>0</v>
      </c>
      <c r="AQ935">
        <v>0</v>
      </c>
      <c r="AR935">
        <v>10</v>
      </c>
      <c r="AS935">
        <v>0</v>
      </c>
      <c r="AT935">
        <v>10</v>
      </c>
      <c r="AU935">
        <v>0</v>
      </c>
      <c r="AV935">
        <v>10</v>
      </c>
      <c r="AW935">
        <v>10</v>
      </c>
      <c r="AX935">
        <v>10</v>
      </c>
      <c r="AY935">
        <v>10</v>
      </c>
      <c r="AZ935">
        <v>10</v>
      </c>
      <c r="BA935">
        <v>10</v>
      </c>
      <c r="BB935">
        <v>0</v>
      </c>
      <c r="BC935">
        <v>0</v>
      </c>
      <c r="BD935">
        <v>0</v>
      </c>
      <c r="BE935">
        <v>0</v>
      </c>
      <c r="BF935">
        <v>10</v>
      </c>
      <c r="BG935">
        <v>0</v>
      </c>
      <c r="BH935">
        <v>0</v>
      </c>
      <c r="BI935" s="9">
        <f>AVERAGE(keyword_stats[[#This Row],[Searches: Apr 2015]:[Searches: Mar 2016]])</f>
        <v>5</v>
      </c>
      <c r="BJ935" s="9">
        <f>AVERAGE(keyword_stats[[#This Row],[Searches: Apr 2016]:[Searches: Mar 2017]])</f>
        <v>138.33333333333334</v>
      </c>
      <c r="BK935" s="9">
        <f>AVERAGE(keyword_stats[[#This Row],[Searches: Apr 2017]:[Searches: Mar 2018]])</f>
        <v>6.666666666666667</v>
      </c>
      <c r="BL935" s="9">
        <f>AVERAGE(keyword_stats[[#This Row],[Searches: Apr 2018]:[Searches: Mar 2019]])</f>
        <v>5</v>
      </c>
      <c r="BM935" s="9">
        <f>SUM(keyword_stats[[#This Row],[Searches: Apr 2018]:[Searches: Mar 2019]])</f>
        <v>60</v>
      </c>
      <c r="BN935" s="9">
        <f>keyword_stats[[#This Row],[R1]]-keyword_stats[[#This Row],[R4]]</f>
        <v>0</v>
      </c>
      <c r="BO935" s="9" t="str">
        <f>INDEX('keyword-forecasts'!G:K,MATCH(keyword_stats[[#This Row],[Keyword]],'keyword-forecasts'!K:K,0),1)</f>
        <v>Kąpielowe H&amp;m</v>
      </c>
    </row>
    <row r="936" spans="1:67" x14ac:dyDescent="0.25">
      <c r="A936" t="s">
        <v>1050</v>
      </c>
      <c r="B936" t="s">
        <v>15</v>
      </c>
      <c r="D936" s="8">
        <v>30</v>
      </c>
      <c r="E936" t="s">
        <v>17</v>
      </c>
      <c r="F936">
        <v>100</v>
      </c>
      <c r="G936">
        <v>0.18</v>
      </c>
      <c r="H936">
        <v>0.89</v>
      </c>
      <c r="M936">
        <v>10</v>
      </c>
      <c r="N936">
        <v>10</v>
      </c>
      <c r="O936">
        <v>70</v>
      </c>
      <c r="P936">
        <v>30</v>
      </c>
      <c r="Q936">
        <v>10</v>
      </c>
      <c r="R936">
        <v>10</v>
      </c>
      <c r="S936">
        <v>10</v>
      </c>
      <c r="T936">
        <v>0</v>
      </c>
      <c r="U936">
        <v>10</v>
      </c>
      <c r="V936">
        <v>10</v>
      </c>
      <c r="W936">
        <v>10</v>
      </c>
      <c r="X936">
        <v>10</v>
      </c>
      <c r="Y936">
        <v>20</v>
      </c>
      <c r="Z936">
        <v>110</v>
      </c>
      <c r="AA936">
        <v>70</v>
      </c>
      <c r="AB936">
        <v>50</v>
      </c>
      <c r="AC936">
        <v>10</v>
      </c>
      <c r="AD936">
        <v>0</v>
      </c>
      <c r="AE936">
        <v>10</v>
      </c>
      <c r="AF936">
        <v>10</v>
      </c>
      <c r="AG936">
        <v>10</v>
      </c>
      <c r="AH936">
        <v>10</v>
      </c>
      <c r="AI936">
        <v>10</v>
      </c>
      <c r="AJ936">
        <v>20</v>
      </c>
      <c r="AK936">
        <v>50</v>
      </c>
      <c r="AL936">
        <v>90</v>
      </c>
      <c r="AM936">
        <v>140</v>
      </c>
      <c r="AN936">
        <v>140</v>
      </c>
      <c r="AO936">
        <v>40</v>
      </c>
      <c r="AP936">
        <v>10</v>
      </c>
      <c r="AQ936">
        <v>10</v>
      </c>
      <c r="AR936">
        <v>10</v>
      </c>
      <c r="AS936">
        <v>10</v>
      </c>
      <c r="AT936">
        <v>10</v>
      </c>
      <c r="AU936">
        <v>10</v>
      </c>
      <c r="AV936">
        <v>30</v>
      </c>
      <c r="AW936">
        <v>40</v>
      </c>
      <c r="AX936">
        <v>70</v>
      </c>
      <c r="AY936">
        <v>50</v>
      </c>
      <c r="AZ936">
        <v>70</v>
      </c>
      <c r="BA936">
        <v>30</v>
      </c>
      <c r="BB936">
        <v>10</v>
      </c>
      <c r="BC936">
        <v>10</v>
      </c>
      <c r="BD936">
        <v>10</v>
      </c>
      <c r="BE936">
        <v>0</v>
      </c>
      <c r="BF936">
        <v>20</v>
      </c>
      <c r="BG936">
        <v>20</v>
      </c>
      <c r="BH936">
        <v>30</v>
      </c>
      <c r="BI936" s="9">
        <f>AVERAGE(keyword_stats[[#This Row],[Searches: Apr 2015]:[Searches: Mar 2016]])</f>
        <v>15.833333333333334</v>
      </c>
      <c r="BJ936" s="9">
        <f>AVERAGE(keyword_stats[[#This Row],[Searches: Apr 2016]:[Searches: Mar 2017]])</f>
        <v>27.5</v>
      </c>
      <c r="BK936" s="9">
        <f>AVERAGE(keyword_stats[[#This Row],[Searches: Apr 2017]:[Searches: Mar 2018]])</f>
        <v>45.833333333333336</v>
      </c>
      <c r="BL936" s="9">
        <f>AVERAGE(keyword_stats[[#This Row],[Searches: Apr 2018]:[Searches: Mar 2019]])</f>
        <v>30</v>
      </c>
      <c r="BM936" s="9">
        <f>SUM(keyword_stats[[#This Row],[Searches: Apr 2018]:[Searches: Mar 2019]])</f>
        <v>360</v>
      </c>
      <c r="BN936" s="9">
        <f>keyword_stats[[#This Row],[R1]]-keyword_stats[[#This Row],[R4]]</f>
        <v>14.166666666666666</v>
      </c>
      <c r="BO936" s="9" t="str">
        <f>INDEX('keyword-forecasts'!G:K,MATCH(keyword_stats[[#This Row],[Keyword]],'keyword-forecasts'!K:K,0),1)</f>
        <v>Stroje Kąpielowe</v>
      </c>
    </row>
    <row r="937" spans="1:67" x14ac:dyDescent="0.25">
      <c r="A937" t="s">
        <v>1051</v>
      </c>
      <c r="B937" t="s">
        <v>15</v>
      </c>
      <c r="D937" s="8">
        <v>2400</v>
      </c>
      <c r="E937" t="s">
        <v>17</v>
      </c>
      <c r="F937">
        <v>91</v>
      </c>
      <c r="G937">
        <v>0.1</v>
      </c>
      <c r="H937">
        <v>0.66</v>
      </c>
      <c r="M937">
        <v>1000</v>
      </c>
      <c r="N937">
        <v>1600</v>
      </c>
      <c r="O937">
        <v>2400</v>
      </c>
      <c r="P937">
        <v>2400</v>
      </c>
      <c r="Q937">
        <v>880</v>
      </c>
      <c r="R937">
        <v>140</v>
      </c>
      <c r="S937">
        <v>140</v>
      </c>
      <c r="T937">
        <v>210</v>
      </c>
      <c r="U937">
        <v>170</v>
      </c>
      <c r="V937">
        <v>480</v>
      </c>
      <c r="W937">
        <v>590</v>
      </c>
      <c r="X937">
        <v>720</v>
      </c>
      <c r="Y937">
        <v>1000</v>
      </c>
      <c r="Z937">
        <v>1600</v>
      </c>
      <c r="AA937">
        <v>2400</v>
      </c>
      <c r="AB937">
        <v>2900</v>
      </c>
      <c r="AC937">
        <v>880</v>
      </c>
      <c r="AD937">
        <v>260</v>
      </c>
      <c r="AE937">
        <v>170</v>
      </c>
      <c r="AF937">
        <v>170</v>
      </c>
      <c r="AG937">
        <v>210</v>
      </c>
      <c r="AH937">
        <v>590</v>
      </c>
      <c r="AI937">
        <v>590</v>
      </c>
      <c r="AJ937">
        <v>1000</v>
      </c>
      <c r="AK937">
        <v>1600</v>
      </c>
      <c r="AL937">
        <v>2900</v>
      </c>
      <c r="AM937">
        <v>4400</v>
      </c>
      <c r="AN937">
        <v>3600</v>
      </c>
      <c r="AO937">
        <v>1600</v>
      </c>
      <c r="AP937">
        <v>320</v>
      </c>
      <c r="AQ937">
        <v>260</v>
      </c>
      <c r="AR937">
        <v>260</v>
      </c>
      <c r="AS937">
        <v>210</v>
      </c>
      <c r="AT937">
        <v>590</v>
      </c>
      <c r="AU937">
        <v>720</v>
      </c>
      <c r="AV937">
        <v>1000</v>
      </c>
      <c r="AW937">
        <v>1900</v>
      </c>
      <c r="AX937">
        <v>3600</v>
      </c>
      <c r="AY937">
        <v>5400</v>
      </c>
      <c r="AZ937">
        <v>6600</v>
      </c>
      <c r="BA937">
        <v>3600</v>
      </c>
      <c r="BB937">
        <v>1000</v>
      </c>
      <c r="BC937">
        <v>590</v>
      </c>
      <c r="BD937">
        <v>720</v>
      </c>
      <c r="BE937">
        <v>590</v>
      </c>
      <c r="BF937">
        <v>1600</v>
      </c>
      <c r="BG937">
        <v>1600</v>
      </c>
      <c r="BH937">
        <v>2400</v>
      </c>
      <c r="BI937" s="9">
        <f>AVERAGE(keyword_stats[[#This Row],[Searches: Apr 2015]:[Searches: Mar 2016]])</f>
        <v>894.16666666666663</v>
      </c>
      <c r="BJ937" s="9">
        <f>AVERAGE(keyword_stats[[#This Row],[Searches: Apr 2016]:[Searches: Mar 2017]])</f>
        <v>980.83333333333337</v>
      </c>
      <c r="BK937" s="9">
        <f>AVERAGE(keyword_stats[[#This Row],[Searches: Apr 2017]:[Searches: Mar 2018]])</f>
        <v>1455</v>
      </c>
      <c r="BL937" s="9">
        <f>AVERAGE(keyword_stats[[#This Row],[Searches: Apr 2018]:[Searches: Mar 2019]])</f>
        <v>2466.6666666666665</v>
      </c>
      <c r="BM937" s="9">
        <f>SUM(keyword_stats[[#This Row],[Searches: Apr 2018]:[Searches: Mar 2019]])</f>
        <v>29600</v>
      </c>
      <c r="BN937" s="9">
        <f>keyword_stats[[#This Row],[R1]]-keyword_stats[[#This Row],[R4]]</f>
        <v>1572.5</v>
      </c>
      <c r="BO937" s="9" t="str">
        <f>INDEX('keyword-forecasts'!G:K,MATCH(keyword_stats[[#This Row],[Keyword]],'keyword-forecasts'!K:K,0),1)</f>
        <v>Stroje Kąpielowe</v>
      </c>
    </row>
    <row r="938" spans="1:67" x14ac:dyDescent="0.25">
      <c r="A938" t="s">
        <v>1052</v>
      </c>
      <c r="B938" t="s">
        <v>15</v>
      </c>
      <c r="D938" s="8">
        <v>70</v>
      </c>
      <c r="E938" t="s">
        <v>17</v>
      </c>
      <c r="F938">
        <v>100</v>
      </c>
      <c r="G938">
        <v>0.81</v>
      </c>
      <c r="H938">
        <v>1.62</v>
      </c>
      <c r="M938">
        <v>90</v>
      </c>
      <c r="N938">
        <v>110</v>
      </c>
      <c r="O938">
        <v>110</v>
      </c>
      <c r="P938">
        <v>90</v>
      </c>
      <c r="Q938">
        <v>20</v>
      </c>
      <c r="R938">
        <v>10</v>
      </c>
      <c r="S938">
        <v>10</v>
      </c>
      <c r="T938">
        <v>10</v>
      </c>
      <c r="U938">
        <v>10</v>
      </c>
      <c r="V938">
        <v>20</v>
      </c>
      <c r="W938">
        <v>70</v>
      </c>
      <c r="X938">
        <v>40</v>
      </c>
      <c r="Y938">
        <v>90</v>
      </c>
      <c r="Z938">
        <v>140</v>
      </c>
      <c r="AA938">
        <v>170</v>
      </c>
      <c r="AB938">
        <v>90</v>
      </c>
      <c r="AC938">
        <v>90</v>
      </c>
      <c r="AD938">
        <v>90</v>
      </c>
      <c r="AE938">
        <v>110</v>
      </c>
      <c r="AF938">
        <v>90</v>
      </c>
      <c r="AG938">
        <v>90</v>
      </c>
      <c r="AH938">
        <v>140</v>
      </c>
      <c r="AI938">
        <v>140</v>
      </c>
      <c r="AJ938">
        <v>140</v>
      </c>
      <c r="AK938">
        <v>170</v>
      </c>
      <c r="AL938">
        <v>260</v>
      </c>
      <c r="AM938">
        <v>320</v>
      </c>
      <c r="AN938">
        <v>170</v>
      </c>
      <c r="AO938">
        <v>90</v>
      </c>
      <c r="AP938">
        <v>50</v>
      </c>
      <c r="AQ938">
        <v>70</v>
      </c>
      <c r="AR938">
        <v>40</v>
      </c>
      <c r="AS938">
        <v>50</v>
      </c>
      <c r="AT938">
        <v>50</v>
      </c>
      <c r="AU938">
        <v>50</v>
      </c>
      <c r="AV938">
        <v>50</v>
      </c>
      <c r="AW938">
        <v>90</v>
      </c>
      <c r="AX938">
        <v>170</v>
      </c>
      <c r="AY938">
        <v>140</v>
      </c>
      <c r="AZ938">
        <v>70</v>
      </c>
      <c r="BA938">
        <v>10</v>
      </c>
      <c r="BB938">
        <v>10</v>
      </c>
      <c r="BC938">
        <v>10</v>
      </c>
      <c r="BD938">
        <v>10</v>
      </c>
      <c r="BE938">
        <v>10</v>
      </c>
      <c r="BF938">
        <v>40</v>
      </c>
      <c r="BG938">
        <v>50</v>
      </c>
      <c r="BH938">
        <v>110</v>
      </c>
      <c r="BI938" s="9">
        <f>AVERAGE(keyword_stats[[#This Row],[Searches: Apr 2015]:[Searches: Mar 2016]])</f>
        <v>49.166666666666664</v>
      </c>
      <c r="BJ938" s="9">
        <f>AVERAGE(keyword_stats[[#This Row],[Searches: Apr 2016]:[Searches: Mar 2017]])</f>
        <v>115</v>
      </c>
      <c r="BK938" s="9">
        <f>AVERAGE(keyword_stats[[#This Row],[Searches: Apr 2017]:[Searches: Mar 2018]])</f>
        <v>114.16666666666667</v>
      </c>
      <c r="BL938" s="9">
        <f>AVERAGE(keyword_stats[[#This Row],[Searches: Apr 2018]:[Searches: Mar 2019]])</f>
        <v>60</v>
      </c>
      <c r="BM938" s="9">
        <f>SUM(keyword_stats[[#This Row],[Searches: Apr 2018]:[Searches: Mar 2019]])</f>
        <v>720</v>
      </c>
      <c r="BN938" s="9">
        <f>keyword_stats[[#This Row],[R1]]-keyword_stats[[#This Row],[R4]]</f>
        <v>10.833333333333336</v>
      </c>
      <c r="BO938" s="9" t="str">
        <f>INDEX('keyword-forecasts'!G:K,MATCH(keyword_stats[[#This Row],[Keyword]],'keyword-forecasts'!K:K,0),1)</f>
        <v>Stroje Kąpielowe</v>
      </c>
    </row>
    <row r="939" spans="1:67" x14ac:dyDescent="0.25">
      <c r="A939" t="s">
        <v>1053</v>
      </c>
      <c r="B939" t="s">
        <v>15</v>
      </c>
      <c r="D939" s="8">
        <v>720</v>
      </c>
      <c r="E939" t="s">
        <v>17</v>
      </c>
      <c r="F939">
        <v>100</v>
      </c>
      <c r="G939">
        <v>0.25</v>
      </c>
      <c r="H939">
        <v>0.99</v>
      </c>
      <c r="M939">
        <v>210</v>
      </c>
      <c r="N939">
        <v>390</v>
      </c>
      <c r="O939">
        <v>390</v>
      </c>
      <c r="P939">
        <v>390</v>
      </c>
      <c r="Q939">
        <v>140</v>
      </c>
      <c r="R939">
        <v>50</v>
      </c>
      <c r="S939">
        <v>50</v>
      </c>
      <c r="T939">
        <v>50</v>
      </c>
      <c r="U939">
        <v>70</v>
      </c>
      <c r="V939">
        <v>170</v>
      </c>
      <c r="W939">
        <v>260</v>
      </c>
      <c r="X939">
        <v>210</v>
      </c>
      <c r="Y939">
        <v>320</v>
      </c>
      <c r="Z939">
        <v>390</v>
      </c>
      <c r="AA939">
        <v>720</v>
      </c>
      <c r="AB939">
        <v>720</v>
      </c>
      <c r="AC939">
        <v>320</v>
      </c>
      <c r="AD939">
        <v>70</v>
      </c>
      <c r="AE939">
        <v>70</v>
      </c>
      <c r="AF939">
        <v>140</v>
      </c>
      <c r="AG939">
        <v>140</v>
      </c>
      <c r="AH939">
        <v>480</v>
      </c>
      <c r="AI939">
        <v>320</v>
      </c>
      <c r="AJ939">
        <v>480</v>
      </c>
      <c r="AK939">
        <v>590</v>
      </c>
      <c r="AL939">
        <v>1000</v>
      </c>
      <c r="AM939">
        <v>1300</v>
      </c>
      <c r="AN939">
        <v>1300</v>
      </c>
      <c r="AO939">
        <v>590</v>
      </c>
      <c r="AP939">
        <v>170</v>
      </c>
      <c r="AQ939">
        <v>140</v>
      </c>
      <c r="AR939">
        <v>170</v>
      </c>
      <c r="AS939">
        <v>140</v>
      </c>
      <c r="AT939">
        <v>590</v>
      </c>
      <c r="AU939">
        <v>880</v>
      </c>
      <c r="AV939">
        <v>590</v>
      </c>
      <c r="AW939">
        <v>880</v>
      </c>
      <c r="AX939">
        <v>1300</v>
      </c>
      <c r="AY939">
        <v>1600</v>
      </c>
      <c r="AZ939">
        <v>1300</v>
      </c>
      <c r="BA939">
        <v>880</v>
      </c>
      <c r="BB939">
        <v>260</v>
      </c>
      <c r="BC939">
        <v>210</v>
      </c>
      <c r="BD939">
        <v>170</v>
      </c>
      <c r="BE939">
        <v>110</v>
      </c>
      <c r="BF939">
        <v>260</v>
      </c>
      <c r="BG939">
        <v>390</v>
      </c>
      <c r="BH939">
        <v>480</v>
      </c>
      <c r="BI939" s="9">
        <f>AVERAGE(keyword_stats[[#This Row],[Searches: Apr 2015]:[Searches: Mar 2016]])</f>
        <v>198.33333333333334</v>
      </c>
      <c r="BJ939" s="9">
        <f>AVERAGE(keyword_stats[[#This Row],[Searches: Apr 2016]:[Searches: Mar 2017]])</f>
        <v>347.5</v>
      </c>
      <c r="BK939" s="9">
        <f>AVERAGE(keyword_stats[[#This Row],[Searches: Apr 2017]:[Searches: Mar 2018]])</f>
        <v>621.66666666666663</v>
      </c>
      <c r="BL939" s="9">
        <f>AVERAGE(keyword_stats[[#This Row],[Searches: Apr 2018]:[Searches: Mar 2019]])</f>
        <v>653.33333333333337</v>
      </c>
      <c r="BM939" s="9">
        <f>SUM(keyword_stats[[#This Row],[Searches: Apr 2018]:[Searches: Mar 2019]])</f>
        <v>7840</v>
      </c>
      <c r="BN939" s="9">
        <f>keyword_stats[[#This Row],[R1]]-keyword_stats[[#This Row],[R4]]</f>
        <v>455</v>
      </c>
      <c r="BO939" s="9" t="str">
        <f>INDEX('keyword-forecasts'!G:K,MATCH(keyword_stats[[#This Row],[Keyword]],'keyword-forecasts'!K:K,0),1)</f>
        <v>Intimissimi</v>
      </c>
    </row>
    <row r="940" spans="1:67" x14ac:dyDescent="0.25">
      <c r="A940" t="s">
        <v>1054</v>
      </c>
      <c r="B940" t="s">
        <v>15</v>
      </c>
      <c r="D940" s="8">
        <v>10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90</v>
      </c>
      <c r="Z940">
        <v>480</v>
      </c>
      <c r="AA940">
        <v>390</v>
      </c>
      <c r="AB940">
        <v>110</v>
      </c>
      <c r="AC940">
        <v>30</v>
      </c>
      <c r="AD940">
        <v>30</v>
      </c>
      <c r="AE940">
        <v>40</v>
      </c>
      <c r="AF940">
        <v>10</v>
      </c>
      <c r="AG940">
        <v>10</v>
      </c>
      <c r="AH940">
        <v>10</v>
      </c>
      <c r="AI940">
        <v>10</v>
      </c>
      <c r="AJ940">
        <v>10</v>
      </c>
      <c r="AK940">
        <v>10</v>
      </c>
      <c r="AL940">
        <v>10</v>
      </c>
      <c r="AM940">
        <v>10</v>
      </c>
      <c r="AN940">
        <v>10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10</v>
      </c>
      <c r="AV940">
        <v>0</v>
      </c>
      <c r="AW940">
        <v>0</v>
      </c>
      <c r="AX940">
        <v>10</v>
      </c>
      <c r="AY940">
        <v>10</v>
      </c>
      <c r="AZ940">
        <v>10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v>0</v>
      </c>
      <c r="BH940">
        <v>0</v>
      </c>
      <c r="BI940" s="9">
        <f>AVERAGE(keyword_stats[[#This Row],[Searches: Apr 2015]:[Searches: Mar 2016]])</f>
        <v>0</v>
      </c>
      <c r="BJ940" s="9">
        <f>AVERAGE(keyword_stats[[#This Row],[Searches: Apr 2016]:[Searches: Mar 2017]])</f>
        <v>101.66666666666667</v>
      </c>
      <c r="BK940" s="9">
        <f>AVERAGE(keyword_stats[[#This Row],[Searches: Apr 2017]:[Searches: Mar 2018]])</f>
        <v>4.166666666666667</v>
      </c>
      <c r="BL940" s="9">
        <f>AVERAGE(keyword_stats[[#This Row],[Searches: Apr 2018]:[Searches: Mar 2019]])</f>
        <v>2.5</v>
      </c>
      <c r="BM940" s="9">
        <f>SUM(keyword_stats[[#This Row],[Searches: Apr 2018]:[Searches: Mar 2019]])</f>
        <v>30</v>
      </c>
      <c r="BN940" s="9">
        <f>keyword_stats[[#This Row],[R1]]-keyword_stats[[#This Row],[R4]]</f>
        <v>2.5</v>
      </c>
      <c r="BO940" s="9" t="str">
        <f>INDEX('keyword-forecasts'!G:K,MATCH(keyword_stats[[#This Row],[Keyword]],'keyword-forecasts'!K:K,0),1)</f>
        <v>Intimissimi</v>
      </c>
    </row>
    <row r="941" spans="1:67" x14ac:dyDescent="0.25">
      <c r="A941" t="s">
        <v>1055</v>
      </c>
      <c r="B941" t="s">
        <v>15</v>
      </c>
      <c r="D941" s="8">
        <v>20</v>
      </c>
      <c r="E941" t="s">
        <v>17</v>
      </c>
      <c r="F941">
        <v>100</v>
      </c>
      <c r="G941">
        <v>1.28</v>
      </c>
      <c r="H941">
        <v>5.13</v>
      </c>
      <c r="M941">
        <v>30</v>
      </c>
      <c r="N941">
        <v>50</v>
      </c>
      <c r="O941">
        <v>90</v>
      </c>
      <c r="P941">
        <v>70</v>
      </c>
      <c r="Q941">
        <v>30</v>
      </c>
      <c r="R941">
        <v>10</v>
      </c>
      <c r="S941">
        <v>10</v>
      </c>
      <c r="T941">
        <v>20</v>
      </c>
      <c r="U941">
        <v>10</v>
      </c>
      <c r="V941">
        <v>10</v>
      </c>
      <c r="W941">
        <v>20</v>
      </c>
      <c r="X941">
        <v>20</v>
      </c>
      <c r="Y941">
        <v>40</v>
      </c>
      <c r="Z941">
        <v>50</v>
      </c>
      <c r="AA941">
        <v>90</v>
      </c>
      <c r="AB941">
        <v>70</v>
      </c>
      <c r="AC941">
        <v>20</v>
      </c>
      <c r="AD941">
        <v>10</v>
      </c>
      <c r="AE941">
        <v>10</v>
      </c>
      <c r="AF941">
        <v>10</v>
      </c>
      <c r="AG941">
        <v>10</v>
      </c>
      <c r="AH941">
        <v>10</v>
      </c>
      <c r="AI941">
        <v>20</v>
      </c>
      <c r="AJ941">
        <v>20</v>
      </c>
      <c r="AK941">
        <v>50</v>
      </c>
      <c r="AL941">
        <v>70</v>
      </c>
      <c r="AM941">
        <v>70</v>
      </c>
      <c r="AN941">
        <v>40</v>
      </c>
      <c r="AO941">
        <v>10</v>
      </c>
      <c r="AP941">
        <v>10</v>
      </c>
      <c r="AQ941">
        <v>10</v>
      </c>
      <c r="AR941">
        <v>10</v>
      </c>
      <c r="AS941">
        <v>10</v>
      </c>
      <c r="AT941">
        <v>10</v>
      </c>
      <c r="AU941">
        <v>10</v>
      </c>
      <c r="AV941">
        <v>10</v>
      </c>
      <c r="AW941">
        <v>40</v>
      </c>
      <c r="AX941">
        <v>70</v>
      </c>
      <c r="AY941">
        <v>50</v>
      </c>
      <c r="AZ941">
        <v>40</v>
      </c>
      <c r="BA941">
        <v>20</v>
      </c>
      <c r="BB941">
        <v>10</v>
      </c>
      <c r="BC941">
        <v>10</v>
      </c>
      <c r="BD941">
        <v>10</v>
      </c>
      <c r="BE941">
        <v>0</v>
      </c>
      <c r="BF941">
        <v>10</v>
      </c>
      <c r="BG941">
        <v>10</v>
      </c>
      <c r="BH941">
        <v>10</v>
      </c>
      <c r="BI941" s="9">
        <f>AVERAGE(keyword_stats[[#This Row],[Searches: Apr 2015]:[Searches: Mar 2016]])</f>
        <v>30.833333333333332</v>
      </c>
      <c r="BJ941" s="9">
        <f>AVERAGE(keyword_stats[[#This Row],[Searches: Apr 2016]:[Searches: Mar 2017]])</f>
        <v>30</v>
      </c>
      <c r="BK941" s="9">
        <f>AVERAGE(keyword_stats[[#This Row],[Searches: Apr 2017]:[Searches: Mar 2018]])</f>
        <v>25.833333333333332</v>
      </c>
      <c r="BL941" s="9">
        <f>AVERAGE(keyword_stats[[#This Row],[Searches: Apr 2018]:[Searches: Mar 2019]])</f>
        <v>23.333333333333332</v>
      </c>
      <c r="BM941" s="9">
        <f>SUM(keyword_stats[[#This Row],[Searches: Apr 2018]:[Searches: Mar 2019]])</f>
        <v>280</v>
      </c>
      <c r="BN941" s="9">
        <f>keyword_stats[[#This Row],[R1]]-keyword_stats[[#This Row],[R4]]</f>
        <v>-7.5</v>
      </c>
      <c r="BO941" s="9" t="str">
        <f>INDEX('keyword-forecasts'!G:K,MATCH(keyword_stats[[#This Row],[Keyword]],'keyword-forecasts'!K:K,0),1)</f>
        <v>Stroje Kąpielowe</v>
      </c>
    </row>
    <row r="942" spans="1:67" x14ac:dyDescent="0.25">
      <c r="A942" t="s">
        <v>1056</v>
      </c>
      <c r="B942" t="s">
        <v>15</v>
      </c>
      <c r="D942" s="8">
        <v>14800</v>
      </c>
      <c r="E942" t="s">
        <v>17</v>
      </c>
      <c r="F942">
        <v>100</v>
      </c>
      <c r="G942">
        <v>0.5</v>
      </c>
      <c r="H942">
        <v>2.23</v>
      </c>
      <c r="M942">
        <v>5400</v>
      </c>
      <c r="N942">
        <v>8100</v>
      </c>
      <c r="O942">
        <v>9900</v>
      </c>
      <c r="P942">
        <v>9900</v>
      </c>
      <c r="Q942">
        <v>5400</v>
      </c>
      <c r="R942">
        <v>1900</v>
      </c>
      <c r="S942">
        <v>1600</v>
      </c>
      <c r="T942">
        <v>2400</v>
      </c>
      <c r="U942">
        <v>1900</v>
      </c>
      <c r="V942">
        <v>6600</v>
      </c>
      <c r="W942">
        <v>8100</v>
      </c>
      <c r="X942">
        <v>5400</v>
      </c>
      <c r="Y942">
        <v>8100</v>
      </c>
      <c r="Z942">
        <v>9900</v>
      </c>
      <c r="AA942">
        <v>12100</v>
      </c>
      <c r="AB942">
        <v>14800</v>
      </c>
      <c r="AC942">
        <v>5400</v>
      </c>
      <c r="AD942">
        <v>3600</v>
      </c>
      <c r="AE942">
        <v>3600</v>
      </c>
      <c r="AF942">
        <v>3600</v>
      </c>
      <c r="AG942">
        <v>3600</v>
      </c>
      <c r="AH942">
        <v>8100</v>
      </c>
      <c r="AI942">
        <v>8100</v>
      </c>
      <c r="AJ942">
        <v>8100</v>
      </c>
      <c r="AK942">
        <v>8100</v>
      </c>
      <c r="AL942">
        <v>12100</v>
      </c>
      <c r="AM942">
        <v>18100</v>
      </c>
      <c r="AN942">
        <v>14800</v>
      </c>
      <c r="AO942">
        <v>8100</v>
      </c>
      <c r="AP942">
        <v>4400</v>
      </c>
      <c r="AQ942">
        <v>4400</v>
      </c>
      <c r="AR942">
        <v>3600</v>
      </c>
      <c r="AS942">
        <v>2400</v>
      </c>
      <c r="AT942">
        <v>9900</v>
      </c>
      <c r="AU942">
        <v>8100</v>
      </c>
      <c r="AV942">
        <v>8100</v>
      </c>
      <c r="AW942">
        <v>12100</v>
      </c>
      <c r="AX942">
        <v>18100</v>
      </c>
      <c r="AY942">
        <v>18100</v>
      </c>
      <c r="AZ942">
        <v>18100</v>
      </c>
      <c r="BA942">
        <v>12100</v>
      </c>
      <c r="BB942">
        <v>5400</v>
      </c>
      <c r="BC942">
        <v>4400</v>
      </c>
      <c r="BD942">
        <v>5400</v>
      </c>
      <c r="BE942">
        <v>5400</v>
      </c>
      <c r="BF942">
        <v>22200</v>
      </c>
      <c r="BG942">
        <v>22200</v>
      </c>
      <c r="BH942">
        <v>22200</v>
      </c>
      <c r="BI942" s="9">
        <f>AVERAGE(keyword_stats[[#This Row],[Searches: Apr 2015]:[Searches: Mar 2016]])</f>
        <v>5550</v>
      </c>
      <c r="BJ942" s="9">
        <f>AVERAGE(keyword_stats[[#This Row],[Searches: Apr 2016]:[Searches: Mar 2017]])</f>
        <v>7416.666666666667</v>
      </c>
      <c r="BK942" s="9">
        <f>AVERAGE(keyword_stats[[#This Row],[Searches: Apr 2017]:[Searches: Mar 2018]])</f>
        <v>8508.3333333333339</v>
      </c>
      <c r="BL942" s="9">
        <f>AVERAGE(keyword_stats[[#This Row],[Searches: Apr 2018]:[Searches: Mar 2019]])</f>
        <v>13808.333333333334</v>
      </c>
      <c r="BM942" s="9">
        <f>SUM(keyword_stats[[#This Row],[Searches: Apr 2018]:[Searches: Mar 2019]])</f>
        <v>165700</v>
      </c>
      <c r="BN942" s="9">
        <f>keyword_stats[[#This Row],[R1]]-keyword_stats[[#This Row],[R4]]</f>
        <v>8258.3333333333339</v>
      </c>
      <c r="BO942" s="9" t="str">
        <f>INDEX('keyword-forecasts'!G:K,MATCH(keyword_stats[[#This Row],[Keyword]],'keyword-forecasts'!K:K,0),1)</f>
        <v>Stroje Jednoczęściowe</v>
      </c>
    </row>
    <row r="943" spans="1:67" x14ac:dyDescent="0.25">
      <c r="A943" t="s">
        <v>1057</v>
      </c>
      <c r="B943" t="s">
        <v>15</v>
      </c>
      <c r="D943" s="8">
        <v>10</v>
      </c>
      <c r="M943">
        <v>10</v>
      </c>
      <c r="N943">
        <v>20</v>
      </c>
      <c r="O943">
        <v>20</v>
      </c>
      <c r="P943">
        <v>10</v>
      </c>
      <c r="Q943">
        <v>10</v>
      </c>
      <c r="R943">
        <v>0</v>
      </c>
      <c r="S943">
        <v>10</v>
      </c>
      <c r="T943">
        <v>10</v>
      </c>
      <c r="U943">
        <v>0</v>
      </c>
      <c r="V943">
        <v>10</v>
      </c>
      <c r="W943">
        <v>10</v>
      </c>
      <c r="X943">
        <v>10</v>
      </c>
      <c r="Y943">
        <v>10</v>
      </c>
      <c r="Z943">
        <v>0</v>
      </c>
      <c r="AA943">
        <v>10</v>
      </c>
      <c r="AB943">
        <v>0</v>
      </c>
      <c r="AC943">
        <v>10</v>
      </c>
      <c r="AD943">
        <v>0</v>
      </c>
      <c r="AE943">
        <v>10</v>
      </c>
      <c r="AF943">
        <v>0</v>
      </c>
      <c r="AG943">
        <v>10</v>
      </c>
      <c r="AH943">
        <v>10</v>
      </c>
      <c r="AI943">
        <v>10</v>
      </c>
      <c r="AJ943">
        <v>10</v>
      </c>
      <c r="AK943">
        <v>10</v>
      </c>
      <c r="AL943">
        <v>0</v>
      </c>
      <c r="AM943">
        <v>10</v>
      </c>
      <c r="AN943">
        <v>10</v>
      </c>
      <c r="AO943">
        <v>10</v>
      </c>
      <c r="AP943">
        <v>0</v>
      </c>
      <c r="AQ943">
        <v>10</v>
      </c>
      <c r="AR943">
        <v>0</v>
      </c>
      <c r="AS943">
        <v>10</v>
      </c>
      <c r="AT943">
        <v>10</v>
      </c>
      <c r="AU943">
        <v>0</v>
      </c>
      <c r="AV943">
        <v>0</v>
      </c>
      <c r="AW943">
        <v>10</v>
      </c>
      <c r="AX943">
        <v>10</v>
      </c>
      <c r="AY943">
        <v>10</v>
      </c>
      <c r="AZ943">
        <v>10</v>
      </c>
      <c r="BA943">
        <v>10</v>
      </c>
      <c r="BB943">
        <v>10</v>
      </c>
      <c r="BC943">
        <v>10</v>
      </c>
      <c r="BD943">
        <v>20</v>
      </c>
      <c r="BE943">
        <v>30</v>
      </c>
      <c r="BF943">
        <v>20</v>
      </c>
      <c r="BG943">
        <v>10</v>
      </c>
      <c r="BH943">
        <v>0</v>
      </c>
      <c r="BI943" s="9">
        <f>AVERAGE(keyword_stats[[#This Row],[Searches: Apr 2015]:[Searches: Mar 2016]])</f>
        <v>10</v>
      </c>
      <c r="BJ943" s="9">
        <f>AVERAGE(keyword_stats[[#This Row],[Searches: Apr 2016]:[Searches: Mar 2017]])</f>
        <v>6.666666666666667</v>
      </c>
      <c r="BK943" s="9">
        <f>AVERAGE(keyword_stats[[#This Row],[Searches: Apr 2017]:[Searches: Mar 2018]])</f>
        <v>5.833333333333333</v>
      </c>
      <c r="BL943" s="9">
        <f>AVERAGE(keyword_stats[[#This Row],[Searches: Apr 2018]:[Searches: Mar 2019]])</f>
        <v>12.5</v>
      </c>
      <c r="BM943" s="9">
        <f>SUM(keyword_stats[[#This Row],[Searches: Apr 2018]:[Searches: Mar 2019]])</f>
        <v>150</v>
      </c>
      <c r="BN943" s="9">
        <f>keyword_stats[[#This Row],[R1]]-keyword_stats[[#This Row],[R4]]</f>
        <v>2.5</v>
      </c>
      <c r="BO943" s="9" t="str">
        <f>INDEX('keyword-forecasts'!G:K,MATCH(keyword_stats[[#This Row],[Keyword]],'keyword-forecasts'!K:K,0),1)</f>
        <v>Stroje Jednoczęściowe</v>
      </c>
    </row>
    <row r="944" spans="1:67" x14ac:dyDescent="0.25">
      <c r="A944" t="s">
        <v>1058</v>
      </c>
      <c r="B944" t="s">
        <v>15</v>
      </c>
      <c r="D944" s="8">
        <v>10</v>
      </c>
      <c r="M944">
        <v>140</v>
      </c>
      <c r="N944">
        <v>320</v>
      </c>
      <c r="O944">
        <v>880</v>
      </c>
      <c r="P944">
        <v>1600</v>
      </c>
      <c r="Q944">
        <v>260</v>
      </c>
      <c r="R944">
        <v>30</v>
      </c>
      <c r="S944">
        <v>50</v>
      </c>
      <c r="T944">
        <v>170</v>
      </c>
      <c r="U944">
        <v>210</v>
      </c>
      <c r="V944">
        <v>170</v>
      </c>
      <c r="W944">
        <v>50</v>
      </c>
      <c r="X944">
        <v>70</v>
      </c>
      <c r="Y944">
        <v>70</v>
      </c>
      <c r="Z944">
        <v>10</v>
      </c>
      <c r="AA944">
        <v>10</v>
      </c>
      <c r="AB944">
        <v>20</v>
      </c>
      <c r="AC944">
        <v>10</v>
      </c>
      <c r="AD944">
        <v>10</v>
      </c>
      <c r="AE944">
        <v>10</v>
      </c>
      <c r="AF944">
        <v>10</v>
      </c>
      <c r="AG944">
        <v>10</v>
      </c>
      <c r="AH944">
        <v>10</v>
      </c>
      <c r="AI944">
        <v>10</v>
      </c>
      <c r="AJ944">
        <v>0</v>
      </c>
      <c r="AK944">
        <v>10</v>
      </c>
      <c r="AL944">
        <v>0</v>
      </c>
      <c r="AM944">
        <v>10</v>
      </c>
      <c r="AN944">
        <v>10</v>
      </c>
      <c r="AO944">
        <v>10</v>
      </c>
      <c r="AP944">
        <v>0</v>
      </c>
      <c r="AQ944">
        <v>0</v>
      </c>
      <c r="AR944">
        <v>10</v>
      </c>
      <c r="AS944">
        <v>10</v>
      </c>
      <c r="AT944">
        <v>10</v>
      </c>
      <c r="AU944">
        <v>10</v>
      </c>
      <c r="AV944">
        <v>0</v>
      </c>
      <c r="AW944">
        <v>10</v>
      </c>
      <c r="AX944">
        <v>10</v>
      </c>
      <c r="AY944">
        <v>10</v>
      </c>
      <c r="AZ944">
        <v>10</v>
      </c>
      <c r="BA944">
        <v>10</v>
      </c>
      <c r="BB944">
        <v>10</v>
      </c>
      <c r="BC944">
        <v>10</v>
      </c>
      <c r="BD944">
        <v>20</v>
      </c>
      <c r="BE944">
        <v>30</v>
      </c>
      <c r="BF944">
        <v>20</v>
      </c>
      <c r="BG944">
        <v>10</v>
      </c>
      <c r="BH944">
        <v>0</v>
      </c>
      <c r="BI944" s="9">
        <f>AVERAGE(keyword_stats[[#This Row],[Searches: Apr 2015]:[Searches: Mar 2016]])</f>
        <v>329.16666666666669</v>
      </c>
      <c r="BJ944" s="9">
        <f>AVERAGE(keyword_stats[[#This Row],[Searches: Apr 2016]:[Searches: Mar 2017]])</f>
        <v>15</v>
      </c>
      <c r="BK944" s="9">
        <f>AVERAGE(keyword_stats[[#This Row],[Searches: Apr 2017]:[Searches: Mar 2018]])</f>
        <v>6.666666666666667</v>
      </c>
      <c r="BL944" s="9">
        <f>AVERAGE(keyword_stats[[#This Row],[Searches: Apr 2018]:[Searches: Mar 2019]])</f>
        <v>12.5</v>
      </c>
      <c r="BM944" s="9">
        <f>SUM(keyword_stats[[#This Row],[Searches: Apr 2018]:[Searches: Mar 2019]])</f>
        <v>150</v>
      </c>
      <c r="BN944" s="9">
        <f>keyword_stats[[#This Row],[R1]]-keyword_stats[[#This Row],[R4]]</f>
        <v>-316.66666666666669</v>
      </c>
      <c r="BO944" s="9" t="str">
        <f>INDEX('keyword-forecasts'!G:K,MATCH(keyword_stats[[#This Row],[Keyword]],'keyword-forecasts'!K:K,0),1)</f>
        <v>Kąpielowe 2015</v>
      </c>
    </row>
    <row r="945" spans="1:67" x14ac:dyDescent="0.25">
      <c r="A945" t="s">
        <v>1059</v>
      </c>
      <c r="B945" t="s">
        <v>15</v>
      </c>
      <c r="D945" s="8">
        <v>10</v>
      </c>
      <c r="E945" t="s">
        <v>18</v>
      </c>
      <c r="F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10</v>
      </c>
      <c r="S945">
        <v>10</v>
      </c>
      <c r="T945">
        <v>10</v>
      </c>
      <c r="U945">
        <v>10</v>
      </c>
      <c r="V945">
        <v>20</v>
      </c>
      <c r="W945">
        <v>50</v>
      </c>
      <c r="X945">
        <v>110</v>
      </c>
      <c r="Y945">
        <v>320</v>
      </c>
      <c r="Z945">
        <v>590</v>
      </c>
      <c r="AA945">
        <v>1300</v>
      </c>
      <c r="AB945">
        <v>1600</v>
      </c>
      <c r="AC945">
        <v>590</v>
      </c>
      <c r="AD945">
        <v>260</v>
      </c>
      <c r="AE945">
        <v>210</v>
      </c>
      <c r="AF945">
        <v>210</v>
      </c>
      <c r="AG945">
        <v>140</v>
      </c>
      <c r="AH945">
        <v>140</v>
      </c>
      <c r="AI945">
        <v>70</v>
      </c>
      <c r="AJ945">
        <v>40</v>
      </c>
      <c r="AK945">
        <v>40</v>
      </c>
      <c r="AL945">
        <v>20</v>
      </c>
      <c r="AM945">
        <v>30</v>
      </c>
      <c r="AN945">
        <v>20</v>
      </c>
      <c r="AO945">
        <v>10</v>
      </c>
      <c r="AP945">
        <v>10</v>
      </c>
      <c r="AQ945">
        <v>0</v>
      </c>
      <c r="AR945">
        <v>10</v>
      </c>
      <c r="AS945">
        <v>10</v>
      </c>
      <c r="AT945">
        <v>0</v>
      </c>
      <c r="AU945">
        <v>10</v>
      </c>
      <c r="AV945">
        <v>10</v>
      </c>
      <c r="AW945">
        <v>0</v>
      </c>
      <c r="AX945">
        <v>10</v>
      </c>
      <c r="AY945">
        <v>0</v>
      </c>
      <c r="AZ945">
        <v>0</v>
      </c>
      <c r="BA945">
        <v>0</v>
      </c>
      <c r="BB945">
        <v>10</v>
      </c>
      <c r="BC945">
        <v>0</v>
      </c>
      <c r="BD945">
        <v>10</v>
      </c>
      <c r="BE945">
        <v>10</v>
      </c>
      <c r="BF945">
        <v>10</v>
      </c>
      <c r="BG945">
        <v>10</v>
      </c>
      <c r="BH945">
        <v>10</v>
      </c>
      <c r="BI945" s="9">
        <f>AVERAGE(keyword_stats[[#This Row],[Searches: Apr 2015]:[Searches: Mar 2016]])</f>
        <v>18.333333333333332</v>
      </c>
      <c r="BJ945" s="9">
        <f>AVERAGE(keyword_stats[[#This Row],[Searches: Apr 2016]:[Searches: Mar 2017]])</f>
        <v>455.83333333333331</v>
      </c>
      <c r="BK945" s="9">
        <f>AVERAGE(keyword_stats[[#This Row],[Searches: Apr 2017]:[Searches: Mar 2018]])</f>
        <v>14.166666666666666</v>
      </c>
      <c r="BL945" s="9">
        <f>AVERAGE(keyword_stats[[#This Row],[Searches: Apr 2018]:[Searches: Mar 2019]])</f>
        <v>5.833333333333333</v>
      </c>
      <c r="BM945" s="9">
        <f>SUM(keyword_stats[[#This Row],[Searches: Apr 2018]:[Searches: Mar 2019]])</f>
        <v>70</v>
      </c>
      <c r="BN945" s="9">
        <f>keyword_stats[[#This Row],[R1]]-keyword_stats[[#This Row],[R4]]</f>
        <v>-12.5</v>
      </c>
      <c r="BO945" s="9" t="str">
        <f>INDEX('keyword-forecasts'!G:K,MATCH(keyword_stats[[#This Row],[Keyword]],'keyword-forecasts'!K:K,0),1)</f>
        <v>Kąpielowe 2016</v>
      </c>
    </row>
    <row r="946" spans="1:67" x14ac:dyDescent="0.25">
      <c r="A946" t="s">
        <v>1060</v>
      </c>
      <c r="B946" t="s">
        <v>15</v>
      </c>
      <c r="D946" s="8">
        <v>40</v>
      </c>
      <c r="E946" t="s">
        <v>17</v>
      </c>
      <c r="F946">
        <v>100</v>
      </c>
      <c r="G946">
        <v>0.56000000000000005</v>
      </c>
      <c r="H946">
        <v>1.69</v>
      </c>
      <c r="M946">
        <v>10</v>
      </c>
      <c r="N946">
        <v>20</v>
      </c>
      <c r="O946">
        <v>20</v>
      </c>
      <c r="P946">
        <v>70</v>
      </c>
      <c r="Q946">
        <v>20</v>
      </c>
      <c r="R946">
        <v>10</v>
      </c>
      <c r="S946">
        <v>0</v>
      </c>
      <c r="T946">
        <v>10</v>
      </c>
      <c r="U946">
        <v>10</v>
      </c>
      <c r="V946">
        <v>10</v>
      </c>
      <c r="W946">
        <v>10</v>
      </c>
      <c r="X946">
        <v>10</v>
      </c>
      <c r="Y946">
        <v>10</v>
      </c>
      <c r="Z946">
        <v>30</v>
      </c>
      <c r="AA946">
        <v>20</v>
      </c>
      <c r="AB946">
        <v>30</v>
      </c>
      <c r="AC946">
        <v>20</v>
      </c>
      <c r="AD946">
        <v>0</v>
      </c>
      <c r="AE946">
        <v>10</v>
      </c>
      <c r="AF946">
        <v>10</v>
      </c>
      <c r="AG946">
        <v>10</v>
      </c>
      <c r="AH946">
        <v>10</v>
      </c>
      <c r="AI946">
        <v>10</v>
      </c>
      <c r="AJ946">
        <v>10</v>
      </c>
      <c r="AK946">
        <v>10</v>
      </c>
      <c r="AL946">
        <v>20</v>
      </c>
      <c r="AM946">
        <v>30</v>
      </c>
      <c r="AN946">
        <v>50</v>
      </c>
      <c r="AO946">
        <v>30</v>
      </c>
      <c r="AP946">
        <v>10</v>
      </c>
      <c r="AQ946">
        <v>10</v>
      </c>
      <c r="AR946">
        <v>10</v>
      </c>
      <c r="AS946">
        <v>10</v>
      </c>
      <c r="AT946">
        <v>20</v>
      </c>
      <c r="AU946">
        <v>10</v>
      </c>
      <c r="AV946">
        <v>20</v>
      </c>
      <c r="AW946">
        <v>30</v>
      </c>
      <c r="AX946">
        <v>50</v>
      </c>
      <c r="AY946">
        <v>90</v>
      </c>
      <c r="AZ946">
        <v>140</v>
      </c>
      <c r="BA946">
        <v>90</v>
      </c>
      <c r="BB946">
        <v>10</v>
      </c>
      <c r="BC946">
        <v>10</v>
      </c>
      <c r="BD946">
        <v>10</v>
      </c>
      <c r="BE946">
        <v>10</v>
      </c>
      <c r="BF946">
        <v>50</v>
      </c>
      <c r="BG946">
        <v>30</v>
      </c>
      <c r="BH946">
        <v>40</v>
      </c>
      <c r="BI946" s="9">
        <f>AVERAGE(keyword_stats[[#This Row],[Searches: Apr 2015]:[Searches: Mar 2016]])</f>
        <v>16.666666666666668</v>
      </c>
      <c r="BJ946" s="9">
        <f>AVERAGE(keyword_stats[[#This Row],[Searches: Apr 2016]:[Searches: Mar 2017]])</f>
        <v>14.166666666666666</v>
      </c>
      <c r="BK946" s="9">
        <f>AVERAGE(keyword_stats[[#This Row],[Searches: Apr 2017]:[Searches: Mar 2018]])</f>
        <v>19.166666666666668</v>
      </c>
      <c r="BL946" s="9">
        <f>AVERAGE(keyword_stats[[#This Row],[Searches: Apr 2018]:[Searches: Mar 2019]])</f>
        <v>46.666666666666664</v>
      </c>
      <c r="BM946" s="9">
        <f>SUM(keyword_stats[[#This Row],[Searches: Apr 2018]:[Searches: Mar 2019]])</f>
        <v>560</v>
      </c>
      <c r="BN946" s="9">
        <f>keyword_stats[[#This Row],[R1]]-keyword_stats[[#This Row],[R4]]</f>
        <v>29.999999999999996</v>
      </c>
      <c r="BO946" s="9" t="str">
        <f>INDEX('keyword-forecasts'!G:K,MATCH(keyword_stats[[#This Row],[Keyword]],'keyword-forecasts'!K:K,0),1)</f>
        <v>Bez Ramiączek</v>
      </c>
    </row>
    <row r="947" spans="1:67" x14ac:dyDescent="0.25">
      <c r="A947" t="s">
        <v>1061</v>
      </c>
      <c r="B947" t="s">
        <v>15</v>
      </c>
      <c r="D947" s="8">
        <v>90</v>
      </c>
      <c r="E947" t="s">
        <v>17</v>
      </c>
      <c r="F947">
        <v>100</v>
      </c>
      <c r="G947">
        <v>0.39</v>
      </c>
      <c r="H947">
        <v>1.53</v>
      </c>
      <c r="M947">
        <v>10</v>
      </c>
      <c r="N947">
        <v>20</v>
      </c>
      <c r="O947">
        <v>20</v>
      </c>
      <c r="P947">
        <v>30</v>
      </c>
      <c r="Q947">
        <v>10</v>
      </c>
      <c r="R947">
        <v>10</v>
      </c>
      <c r="S947">
        <v>10</v>
      </c>
      <c r="T947">
        <v>20</v>
      </c>
      <c r="U947">
        <v>10</v>
      </c>
      <c r="V947">
        <v>30</v>
      </c>
      <c r="W947">
        <v>40</v>
      </c>
      <c r="X947">
        <v>30</v>
      </c>
      <c r="Y947">
        <v>40</v>
      </c>
      <c r="Z947">
        <v>50</v>
      </c>
      <c r="AA947">
        <v>50</v>
      </c>
      <c r="AB947">
        <v>50</v>
      </c>
      <c r="AC947">
        <v>30</v>
      </c>
      <c r="AD947">
        <v>20</v>
      </c>
      <c r="AE947">
        <v>10</v>
      </c>
      <c r="AF947">
        <v>20</v>
      </c>
      <c r="AG947">
        <v>30</v>
      </c>
      <c r="AH947">
        <v>70</v>
      </c>
      <c r="AI947">
        <v>70</v>
      </c>
      <c r="AJ947">
        <v>90</v>
      </c>
      <c r="AK947">
        <v>40</v>
      </c>
      <c r="AL947">
        <v>90</v>
      </c>
      <c r="AM947">
        <v>140</v>
      </c>
      <c r="AN947">
        <v>110</v>
      </c>
      <c r="AO947">
        <v>90</v>
      </c>
      <c r="AP947">
        <v>30</v>
      </c>
      <c r="AQ947">
        <v>30</v>
      </c>
      <c r="AR947">
        <v>20</v>
      </c>
      <c r="AS947">
        <v>30</v>
      </c>
      <c r="AT947">
        <v>70</v>
      </c>
      <c r="AU947">
        <v>40</v>
      </c>
      <c r="AV947">
        <v>50</v>
      </c>
      <c r="AW947">
        <v>50</v>
      </c>
      <c r="AX947">
        <v>90</v>
      </c>
      <c r="AY947">
        <v>170</v>
      </c>
      <c r="AZ947">
        <v>170</v>
      </c>
      <c r="BA947">
        <v>110</v>
      </c>
      <c r="BB947">
        <v>40</v>
      </c>
      <c r="BC947">
        <v>30</v>
      </c>
      <c r="BD947">
        <v>40</v>
      </c>
      <c r="BE947">
        <v>70</v>
      </c>
      <c r="BF947">
        <v>140</v>
      </c>
      <c r="BG947">
        <v>90</v>
      </c>
      <c r="BH947">
        <v>50</v>
      </c>
      <c r="BI947" s="9">
        <f>AVERAGE(keyword_stats[[#This Row],[Searches: Apr 2015]:[Searches: Mar 2016]])</f>
        <v>20</v>
      </c>
      <c r="BJ947" s="9">
        <f>AVERAGE(keyword_stats[[#This Row],[Searches: Apr 2016]:[Searches: Mar 2017]])</f>
        <v>44.166666666666664</v>
      </c>
      <c r="BK947" s="9">
        <f>AVERAGE(keyword_stats[[#This Row],[Searches: Apr 2017]:[Searches: Mar 2018]])</f>
        <v>61.666666666666664</v>
      </c>
      <c r="BL947" s="9">
        <f>AVERAGE(keyword_stats[[#This Row],[Searches: Apr 2018]:[Searches: Mar 2019]])</f>
        <v>87.5</v>
      </c>
      <c r="BM947" s="9">
        <f>SUM(keyword_stats[[#This Row],[Searches: Apr 2018]:[Searches: Mar 2019]])</f>
        <v>1050</v>
      </c>
      <c r="BN947" s="9">
        <f>keyword_stats[[#This Row],[R1]]-keyword_stats[[#This Row],[R4]]</f>
        <v>67.5</v>
      </c>
      <c r="BO947" s="9" t="str">
        <f>INDEX('keyword-forecasts'!G:K,MATCH(keyword_stats[[#This Row],[Keyword]],'keyword-forecasts'!K:K,0),1)</f>
        <v>Czarne Stroje</v>
      </c>
    </row>
    <row r="948" spans="1:67" x14ac:dyDescent="0.25">
      <c r="A948" t="s">
        <v>1062</v>
      </c>
      <c r="B948" t="s">
        <v>15</v>
      </c>
      <c r="D948" s="8">
        <v>70</v>
      </c>
      <c r="E948" t="s">
        <v>17</v>
      </c>
      <c r="F948">
        <v>100</v>
      </c>
      <c r="G948">
        <v>0.39</v>
      </c>
      <c r="H948">
        <v>1.35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10</v>
      </c>
      <c r="V948">
        <v>0</v>
      </c>
      <c r="W948">
        <v>0</v>
      </c>
      <c r="X948">
        <v>0</v>
      </c>
      <c r="Y948">
        <v>0</v>
      </c>
      <c r="Z948">
        <v>10</v>
      </c>
      <c r="AA948">
        <v>10</v>
      </c>
      <c r="AB948">
        <v>10</v>
      </c>
      <c r="AC948">
        <v>10</v>
      </c>
      <c r="AD948">
        <v>10</v>
      </c>
      <c r="AE948">
        <v>10</v>
      </c>
      <c r="AF948">
        <v>10</v>
      </c>
      <c r="AG948">
        <v>10</v>
      </c>
      <c r="AH948">
        <v>40</v>
      </c>
      <c r="AI948">
        <v>10</v>
      </c>
      <c r="AJ948">
        <v>20</v>
      </c>
      <c r="AK948">
        <v>10</v>
      </c>
      <c r="AL948">
        <v>40</v>
      </c>
      <c r="AM948">
        <v>30</v>
      </c>
      <c r="AN948">
        <v>10</v>
      </c>
      <c r="AO948">
        <v>20</v>
      </c>
      <c r="AP948">
        <v>20</v>
      </c>
      <c r="AQ948">
        <v>10</v>
      </c>
      <c r="AR948">
        <v>10</v>
      </c>
      <c r="AS948">
        <v>10</v>
      </c>
      <c r="AT948">
        <v>70</v>
      </c>
      <c r="AU948">
        <v>50</v>
      </c>
      <c r="AV948">
        <v>50</v>
      </c>
      <c r="AW948">
        <v>50</v>
      </c>
      <c r="AX948">
        <v>90</v>
      </c>
      <c r="AY948">
        <v>110</v>
      </c>
      <c r="AZ948">
        <v>140</v>
      </c>
      <c r="BA948">
        <v>50</v>
      </c>
      <c r="BB948">
        <v>10</v>
      </c>
      <c r="BC948">
        <v>10</v>
      </c>
      <c r="BD948">
        <v>10</v>
      </c>
      <c r="BE948">
        <v>30</v>
      </c>
      <c r="BF948">
        <v>70</v>
      </c>
      <c r="BG948">
        <v>40</v>
      </c>
      <c r="BH948">
        <v>70</v>
      </c>
      <c r="BI948" s="9">
        <f>AVERAGE(keyword_stats[[#This Row],[Searches: Apr 2015]:[Searches: Mar 2016]])</f>
        <v>0.83333333333333337</v>
      </c>
      <c r="BJ948" s="9">
        <f>AVERAGE(keyword_stats[[#This Row],[Searches: Apr 2016]:[Searches: Mar 2017]])</f>
        <v>12.5</v>
      </c>
      <c r="BK948" s="9">
        <f>AVERAGE(keyword_stats[[#This Row],[Searches: Apr 2017]:[Searches: Mar 2018]])</f>
        <v>27.5</v>
      </c>
      <c r="BL948" s="9">
        <f>AVERAGE(keyword_stats[[#This Row],[Searches: Apr 2018]:[Searches: Mar 2019]])</f>
        <v>56.666666666666664</v>
      </c>
      <c r="BM948" s="9">
        <f>SUM(keyword_stats[[#This Row],[Searches: Apr 2018]:[Searches: Mar 2019]])</f>
        <v>680</v>
      </c>
      <c r="BN948" s="9">
        <f>keyword_stats[[#This Row],[R1]]-keyword_stats[[#This Row],[R4]]</f>
        <v>55.833333333333329</v>
      </c>
      <c r="BO948" s="9" t="str">
        <f>INDEX('keyword-forecasts'!G:K,MATCH(keyword_stats[[#This Row],[Keyword]],'keyword-forecasts'!K:K,0),1)</f>
        <v>Stroje Jednoczęściowe</v>
      </c>
    </row>
    <row r="949" spans="1:67" x14ac:dyDescent="0.25">
      <c r="A949" t="s">
        <v>1063</v>
      </c>
      <c r="B949" t="s">
        <v>15</v>
      </c>
      <c r="D949" s="8">
        <v>50</v>
      </c>
      <c r="E949" t="s">
        <v>17</v>
      </c>
      <c r="F949">
        <v>100</v>
      </c>
      <c r="G949">
        <v>0.4</v>
      </c>
      <c r="H949">
        <v>1.57</v>
      </c>
      <c r="M949">
        <v>40</v>
      </c>
      <c r="N949">
        <v>30</v>
      </c>
      <c r="O949">
        <v>50</v>
      </c>
      <c r="P949">
        <v>70</v>
      </c>
      <c r="Q949">
        <v>30</v>
      </c>
      <c r="R949">
        <v>30</v>
      </c>
      <c r="S949">
        <v>10</v>
      </c>
      <c r="T949">
        <v>10</v>
      </c>
      <c r="U949">
        <v>10</v>
      </c>
      <c r="V949">
        <v>50</v>
      </c>
      <c r="W949">
        <v>70</v>
      </c>
      <c r="X949">
        <v>50</v>
      </c>
      <c r="Y949">
        <v>50</v>
      </c>
      <c r="Z949">
        <v>30</v>
      </c>
      <c r="AA949">
        <v>30</v>
      </c>
      <c r="AB949">
        <v>20</v>
      </c>
      <c r="AC949">
        <v>10</v>
      </c>
      <c r="AD949">
        <v>30</v>
      </c>
      <c r="AE949">
        <v>20</v>
      </c>
      <c r="AF949">
        <v>20</v>
      </c>
      <c r="AG949">
        <v>20</v>
      </c>
      <c r="AH949">
        <v>50</v>
      </c>
      <c r="AI949">
        <v>30</v>
      </c>
      <c r="AJ949">
        <v>40</v>
      </c>
      <c r="AK949">
        <v>40</v>
      </c>
      <c r="AL949">
        <v>30</v>
      </c>
      <c r="AM949">
        <v>40</v>
      </c>
      <c r="AN949">
        <v>50</v>
      </c>
      <c r="AO949">
        <v>20</v>
      </c>
      <c r="AP949">
        <v>50</v>
      </c>
      <c r="AQ949">
        <v>30</v>
      </c>
      <c r="AR949">
        <v>20</v>
      </c>
      <c r="AS949">
        <v>20</v>
      </c>
      <c r="AT949">
        <v>70</v>
      </c>
      <c r="AU949">
        <v>50</v>
      </c>
      <c r="AV949">
        <v>20</v>
      </c>
      <c r="AW949">
        <v>10</v>
      </c>
      <c r="AX949">
        <v>20</v>
      </c>
      <c r="AY949">
        <v>30</v>
      </c>
      <c r="AZ949">
        <v>30</v>
      </c>
      <c r="BA949">
        <v>30</v>
      </c>
      <c r="BB949">
        <v>40</v>
      </c>
      <c r="BC949">
        <v>20</v>
      </c>
      <c r="BD949">
        <v>50</v>
      </c>
      <c r="BE949">
        <v>40</v>
      </c>
      <c r="BF949">
        <v>170</v>
      </c>
      <c r="BG949">
        <v>140</v>
      </c>
      <c r="BH949">
        <v>110</v>
      </c>
      <c r="BI949" s="9">
        <f>AVERAGE(keyword_stats[[#This Row],[Searches: Apr 2015]:[Searches: Mar 2016]])</f>
        <v>37.5</v>
      </c>
      <c r="BJ949" s="9">
        <f>AVERAGE(keyword_stats[[#This Row],[Searches: Apr 2016]:[Searches: Mar 2017]])</f>
        <v>29.166666666666668</v>
      </c>
      <c r="BK949" s="9">
        <f>AVERAGE(keyword_stats[[#This Row],[Searches: Apr 2017]:[Searches: Mar 2018]])</f>
        <v>36.666666666666664</v>
      </c>
      <c r="BL949" s="9">
        <f>AVERAGE(keyword_stats[[#This Row],[Searches: Apr 2018]:[Searches: Mar 2019]])</f>
        <v>57.5</v>
      </c>
      <c r="BM949" s="9">
        <f>SUM(keyword_stats[[#This Row],[Searches: Apr 2018]:[Searches: Mar 2019]])</f>
        <v>690</v>
      </c>
      <c r="BN949" s="9">
        <f>keyword_stats[[#This Row],[R1]]-keyword_stats[[#This Row],[R4]]</f>
        <v>20</v>
      </c>
      <c r="BO949" s="9" t="str">
        <f>INDEX('keyword-forecasts'!G:K,MATCH(keyword_stats[[#This Row],[Keyword]],'keyword-forecasts'!K:K,0),1)</f>
        <v>Stroje Jednoczęściowe</v>
      </c>
    </row>
    <row r="950" spans="1:67" x14ac:dyDescent="0.25">
      <c r="A950" t="s">
        <v>1064</v>
      </c>
      <c r="B950" t="s">
        <v>15</v>
      </c>
      <c r="D950" s="8">
        <v>40</v>
      </c>
      <c r="E950" t="s">
        <v>17</v>
      </c>
      <c r="F950">
        <v>100</v>
      </c>
      <c r="G950">
        <v>0.35</v>
      </c>
      <c r="H950">
        <v>1.49</v>
      </c>
      <c r="M950">
        <v>10</v>
      </c>
      <c r="N950">
        <v>30</v>
      </c>
      <c r="O950">
        <v>10</v>
      </c>
      <c r="P950">
        <v>10</v>
      </c>
      <c r="Q950">
        <v>10</v>
      </c>
      <c r="R950">
        <v>10</v>
      </c>
      <c r="S950">
        <v>10</v>
      </c>
      <c r="T950">
        <v>10</v>
      </c>
      <c r="U950">
        <v>10</v>
      </c>
      <c r="V950">
        <v>10</v>
      </c>
      <c r="W950">
        <v>20</v>
      </c>
      <c r="X950">
        <v>10</v>
      </c>
      <c r="Y950">
        <v>20</v>
      </c>
      <c r="Z950">
        <v>20</v>
      </c>
      <c r="AA950">
        <v>10</v>
      </c>
      <c r="AB950">
        <v>30</v>
      </c>
      <c r="AC950">
        <v>20</v>
      </c>
      <c r="AD950">
        <v>20</v>
      </c>
      <c r="AE950">
        <v>10</v>
      </c>
      <c r="AF950">
        <v>10</v>
      </c>
      <c r="AG950">
        <v>20</v>
      </c>
      <c r="AH950">
        <v>50</v>
      </c>
      <c r="AI950">
        <v>30</v>
      </c>
      <c r="AJ950">
        <v>40</v>
      </c>
      <c r="AK950">
        <v>40</v>
      </c>
      <c r="AL950">
        <v>30</v>
      </c>
      <c r="AM950">
        <v>20</v>
      </c>
      <c r="AN950">
        <v>40</v>
      </c>
      <c r="AO950">
        <v>30</v>
      </c>
      <c r="AP950">
        <v>70</v>
      </c>
      <c r="AQ950">
        <v>20</v>
      </c>
      <c r="AR950">
        <v>30</v>
      </c>
      <c r="AS950">
        <v>10</v>
      </c>
      <c r="AT950">
        <v>30</v>
      </c>
      <c r="AU950">
        <v>30</v>
      </c>
      <c r="AV950">
        <v>30</v>
      </c>
      <c r="AW950">
        <v>30</v>
      </c>
      <c r="AX950">
        <v>40</v>
      </c>
      <c r="AY950">
        <v>40</v>
      </c>
      <c r="AZ950">
        <v>40</v>
      </c>
      <c r="BA950">
        <v>30</v>
      </c>
      <c r="BB950">
        <v>50</v>
      </c>
      <c r="BC950">
        <v>30</v>
      </c>
      <c r="BD950">
        <v>30</v>
      </c>
      <c r="BE950">
        <v>20</v>
      </c>
      <c r="BF950">
        <v>30</v>
      </c>
      <c r="BG950">
        <v>50</v>
      </c>
      <c r="BH950">
        <v>90</v>
      </c>
      <c r="BI950" s="9">
        <f>AVERAGE(keyword_stats[[#This Row],[Searches: Apr 2015]:[Searches: Mar 2016]])</f>
        <v>12.5</v>
      </c>
      <c r="BJ950" s="9">
        <f>AVERAGE(keyword_stats[[#This Row],[Searches: Apr 2016]:[Searches: Mar 2017]])</f>
        <v>23.333333333333332</v>
      </c>
      <c r="BK950" s="9">
        <f>AVERAGE(keyword_stats[[#This Row],[Searches: Apr 2017]:[Searches: Mar 2018]])</f>
        <v>31.666666666666668</v>
      </c>
      <c r="BL950" s="9">
        <f>AVERAGE(keyword_stats[[#This Row],[Searches: Apr 2018]:[Searches: Mar 2019]])</f>
        <v>40</v>
      </c>
      <c r="BM950" s="9">
        <f>SUM(keyword_stats[[#This Row],[Searches: Apr 2018]:[Searches: Mar 2019]])</f>
        <v>480</v>
      </c>
      <c r="BN950" s="9">
        <f>keyword_stats[[#This Row],[R1]]-keyword_stats[[#This Row],[R4]]</f>
        <v>27.5</v>
      </c>
      <c r="BO950" s="9" t="str">
        <f>INDEX('keyword-forecasts'!G:K,MATCH(keyword_stats[[#This Row],[Keyword]],'keyword-forecasts'!K:K,0),1)</f>
        <v>Stroje Jednoczęściowe</v>
      </c>
    </row>
    <row r="951" spans="1:67" x14ac:dyDescent="0.25">
      <c r="A951" t="s">
        <v>1065</v>
      </c>
      <c r="B951" t="s">
        <v>15</v>
      </c>
      <c r="D951" s="8">
        <v>20</v>
      </c>
      <c r="E951" t="s">
        <v>17</v>
      </c>
      <c r="F951">
        <v>100</v>
      </c>
      <c r="M951">
        <v>10</v>
      </c>
      <c r="N951">
        <v>10</v>
      </c>
      <c r="O951">
        <v>10</v>
      </c>
      <c r="P951">
        <v>10</v>
      </c>
      <c r="Q951">
        <v>10</v>
      </c>
      <c r="R951">
        <v>10</v>
      </c>
      <c r="S951">
        <v>10</v>
      </c>
      <c r="T951">
        <v>10</v>
      </c>
      <c r="U951">
        <v>10</v>
      </c>
      <c r="V951">
        <v>0</v>
      </c>
      <c r="W951">
        <v>10</v>
      </c>
      <c r="X951">
        <v>10</v>
      </c>
      <c r="Y951">
        <v>10</v>
      </c>
      <c r="Z951">
        <v>10</v>
      </c>
      <c r="AA951">
        <v>30</v>
      </c>
      <c r="AB951">
        <v>20</v>
      </c>
      <c r="AC951">
        <v>10</v>
      </c>
      <c r="AD951">
        <v>10</v>
      </c>
      <c r="AE951">
        <v>10</v>
      </c>
      <c r="AF951">
        <v>10</v>
      </c>
      <c r="AG951">
        <v>10</v>
      </c>
      <c r="AH951">
        <v>10</v>
      </c>
      <c r="AI951">
        <v>10</v>
      </c>
      <c r="AJ951">
        <v>10</v>
      </c>
      <c r="AK951">
        <v>20</v>
      </c>
      <c r="AL951">
        <v>30</v>
      </c>
      <c r="AM951">
        <v>20</v>
      </c>
      <c r="AN951">
        <v>10</v>
      </c>
      <c r="AO951">
        <v>10</v>
      </c>
      <c r="AP951">
        <v>10</v>
      </c>
      <c r="AQ951">
        <v>10</v>
      </c>
      <c r="AR951">
        <v>10</v>
      </c>
      <c r="AS951">
        <v>10</v>
      </c>
      <c r="AT951">
        <v>10</v>
      </c>
      <c r="AU951">
        <v>10</v>
      </c>
      <c r="AV951">
        <v>10</v>
      </c>
      <c r="AW951">
        <v>10</v>
      </c>
      <c r="AX951">
        <v>40</v>
      </c>
      <c r="AY951">
        <v>50</v>
      </c>
      <c r="AZ951">
        <v>50</v>
      </c>
      <c r="BA951">
        <v>10</v>
      </c>
      <c r="BB951">
        <v>10</v>
      </c>
      <c r="BC951">
        <v>10</v>
      </c>
      <c r="BD951">
        <v>10</v>
      </c>
      <c r="BE951">
        <v>10</v>
      </c>
      <c r="BF951">
        <v>20</v>
      </c>
      <c r="BG951">
        <v>30</v>
      </c>
      <c r="BH951">
        <v>10</v>
      </c>
      <c r="BI951" s="9">
        <f>AVERAGE(keyword_stats[[#This Row],[Searches: Apr 2015]:[Searches: Mar 2016]])</f>
        <v>9.1666666666666661</v>
      </c>
      <c r="BJ951" s="9">
        <f>AVERAGE(keyword_stats[[#This Row],[Searches: Apr 2016]:[Searches: Mar 2017]])</f>
        <v>12.5</v>
      </c>
      <c r="BK951" s="9">
        <f>AVERAGE(keyword_stats[[#This Row],[Searches: Apr 2017]:[Searches: Mar 2018]])</f>
        <v>13.333333333333334</v>
      </c>
      <c r="BL951" s="9">
        <f>AVERAGE(keyword_stats[[#This Row],[Searches: Apr 2018]:[Searches: Mar 2019]])</f>
        <v>21.666666666666668</v>
      </c>
      <c r="BM951" s="9">
        <f>SUM(keyword_stats[[#This Row],[Searches: Apr 2018]:[Searches: Mar 2019]])</f>
        <v>260</v>
      </c>
      <c r="BN951" s="9">
        <f>keyword_stats[[#This Row],[R1]]-keyword_stats[[#This Row],[R4]]</f>
        <v>12.500000000000002</v>
      </c>
      <c r="BO951" s="9" t="str">
        <f>INDEX('keyword-forecasts'!G:K,MATCH(keyword_stats[[#This Row],[Keyword]],'keyword-forecasts'!K:K,0),1)</f>
        <v>Stroje Jednoczęściowe</v>
      </c>
    </row>
    <row r="952" spans="1:67" x14ac:dyDescent="0.25">
      <c r="A952" t="s">
        <v>1066</v>
      </c>
      <c r="B952" t="s">
        <v>15</v>
      </c>
      <c r="D952" s="8">
        <v>720</v>
      </c>
      <c r="E952" t="s">
        <v>17</v>
      </c>
      <c r="F952">
        <v>100</v>
      </c>
      <c r="G952">
        <v>0.56000000000000005</v>
      </c>
      <c r="H952">
        <v>2.11</v>
      </c>
      <c r="M952">
        <v>210</v>
      </c>
      <c r="N952">
        <v>260</v>
      </c>
      <c r="O952">
        <v>390</v>
      </c>
      <c r="P952">
        <v>590</v>
      </c>
      <c r="Q952">
        <v>320</v>
      </c>
      <c r="R952">
        <v>90</v>
      </c>
      <c r="S952">
        <v>70</v>
      </c>
      <c r="T952">
        <v>70</v>
      </c>
      <c r="U952">
        <v>110</v>
      </c>
      <c r="V952">
        <v>320</v>
      </c>
      <c r="W952">
        <v>390</v>
      </c>
      <c r="X952">
        <v>210</v>
      </c>
      <c r="Y952">
        <v>320</v>
      </c>
      <c r="Z952">
        <v>480</v>
      </c>
      <c r="AA952">
        <v>720</v>
      </c>
      <c r="AB952">
        <v>720</v>
      </c>
      <c r="AC952">
        <v>260</v>
      </c>
      <c r="AD952">
        <v>170</v>
      </c>
      <c r="AE952">
        <v>210</v>
      </c>
      <c r="AF952">
        <v>260</v>
      </c>
      <c r="AG952">
        <v>210</v>
      </c>
      <c r="AH952">
        <v>720</v>
      </c>
      <c r="AI952">
        <v>720</v>
      </c>
      <c r="AJ952">
        <v>590</v>
      </c>
      <c r="AK952">
        <v>720</v>
      </c>
      <c r="AL952">
        <v>1000</v>
      </c>
      <c r="AM952">
        <v>1900</v>
      </c>
      <c r="AN952">
        <v>1300</v>
      </c>
      <c r="AO952">
        <v>480</v>
      </c>
      <c r="AP952">
        <v>210</v>
      </c>
      <c r="AQ952">
        <v>170</v>
      </c>
      <c r="AR952">
        <v>260</v>
      </c>
      <c r="AS952">
        <v>170</v>
      </c>
      <c r="AT952">
        <v>720</v>
      </c>
      <c r="AU952">
        <v>480</v>
      </c>
      <c r="AV952">
        <v>390</v>
      </c>
      <c r="AW952">
        <v>590</v>
      </c>
      <c r="AX952">
        <v>880</v>
      </c>
      <c r="AY952">
        <v>1000</v>
      </c>
      <c r="AZ952">
        <v>1000</v>
      </c>
      <c r="BA952">
        <v>720</v>
      </c>
      <c r="BB952">
        <v>260</v>
      </c>
      <c r="BC952">
        <v>170</v>
      </c>
      <c r="BD952">
        <v>210</v>
      </c>
      <c r="BE952">
        <v>260</v>
      </c>
      <c r="BF952">
        <v>880</v>
      </c>
      <c r="BG952">
        <v>880</v>
      </c>
      <c r="BH952">
        <v>880</v>
      </c>
      <c r="BI952" s="9">
        <f>AVERAGE(keyword_stats[[#This Row],[Searches: Apr 2015]:[Searches: Mar 2016]])</f>
        <v>252.5</v>
      </c>
      <c r="BJ952" s="9">
        <f>AVERAGE(keyword_stats[[#This Row],[Searches: Apr 2016]:[Searches: Mar 2017]])</f>
        <v>448.33333333333331</v>
      </c>
      <c r="BK952" s="9">
        <f>AVERAGE(keyword_stats[[#This Row],[Searches: Apr 2017]:[Searches: Mar 2018]])</f>
        <v>650</v>
      </c>
      <c r="BL952" s="9">
        <f>AVERAGE(keyword_stats[[#This Row],[Searches: Apr 2018]:[Searches: Mar 2019]])</f>
        <v>644.16666666666663</v>
      </c>
      <c r="BM952" s="9">
        <f>SUM(keyword_stats[[#This Row],[Searches: Apr 2018]:[Searches: Mar 2019]])</f>
        <v>7730</v>
      </c>
      <c r="BN952" s="9">
        <f>keyword_stats[[#This Row],[R1]]-keyword_stats[[#This Row],[R4]]</f>
        <v>391.66666666666663</v>
      </c>
      <c r="BO952" s="9" t="str">
        <f>INDEX('keyword-forecasts'!G:K,MATCH(keyword_stats[[#This Row],[Keyword]],'keyword-forecasts'!K:K,0),1)</f>
        <v>Puszystych</v>
      </c>
    </row>
    <row r="953" spans="1:67" x14ac:dyDescent="0.25">
      <c r="A953" t="s">
        <v>1067</v>
      </c>
      <c r="B953" t="s">
        <v>15</v>
      </c>
      <c r="D953" s="8">
        <v>70</v>
      </c>
      <c r="E953" t="s">
        <v>17</v>
      </c>
      <c r="F953">
        <v>83</v>
      </c>
      <c r="G953">
        <v>0.1</v>
      </c>
      <c r="H953">
        <v>1</v>
      </c>
      <c r="M953">
        <v>10</v>
      </c>
      <c r="N953">
        <v>30</v>
      </c>
      <c r="O953">
        <v>40</v>
      </c>
      <c r="P953">
        <v>20</v>
      </c>
      <c r="Q953">
        <v>20</v>
      </c>
      <c r="R953">
        <v>10</v>
      </c>
      <c r="S953">
        <v>10</v>
      </c>
      <c r="T953">
        <v>10</v>
      </c>
      <c r="U953">
        <v>10</v>
      </c>
      <c r="V953">
        <v>10</v>
      </c>
      <c r="W953">
        <v>20</v>
      </c>
      <c r="X953">
        <v>20</v>
      </c>
      <c r="Y953">
        <v>20</v>
      </c>
      <c r="Z953">
        <v>40</v>
      </c>
      <c r="AA953">
        <v>50</v>
      </c>
      <c r="AB953">
        <v>70</v>
      </c>
      <c r="AC953">
        <v>30</v>
      </c>
      <c r="AD953">
        <v>20</v>
      </c>
      <c r="AE953">
        <v>20</v>
      </c>
      <c r="AF953">
        <v>10</v>
      </c>
      <c r="AG953">
        <v>10</v>
      </c>
      <c r="AH953">
        <v>30</v>
      </c>
      <c r="AI953">
        <v>30</v>
      </c>
      <c r="AJ953">
        <v>40</v>
      </c>
      <c r="AK953">
        <v>40</v>
      </c>
      <c r="AL953">
        <v>70</v>
      </c>
      <c r="AM953">
        <v>170</v>
      </c>
      <c r="AN953">
        <v>170</v>
      </c>
      <c r="AO953">
        <v>50</v>
      </c>
      <c r="AP953">
        <v>40</v>
      </c>
      <c r="AQ953">
        <v>40</v>
      </c>
      <c r="AR953">
        <v>20</v>
      </c>
      <c r="AS953">
        <v>10</v>
      </c>
      <c r="AT953">
        <v>30</v>
      </c>
      <c r="AU953">
        <v>30</v>
      </c>
      <c r="AV953">
        <v>50</v>
      </c>
      <c r="AW953">
        <v>50</v>
      </c>
      <c r="AX953">
        <v>110</v>
      </c>
      <c r="AY953">
        <v>140</v>
      </c>
      <c r="AZ953">
        <v>170</v>
      </c>
      <c r="BA953">
        <v>90</v>
      </c>
      <c r="BB953">
        <v>40</v>
      </c>
      <c r="BC953">
        <v>30</v>
      </c>
      <c r="BD953">
        <v>20</v>
      </c>
      <c r="BE953">
        <v>10</v>
      </c>
      <c r="BF953">
        <v>90</v>
      </c>
      <c r="BG953">
        <v>70</v>
      </c>
      <c r="BH953">
        <v>110</v>
      </c>
      <c r="BI953" s="9">
        <f>AVERAGE(keyword_stats[[#This Row],[Searches: Apr 2015]:[Searches: Mar 2016]])</f>
        <v>17.5</v>
      </c>
      <c r="BJ953" s="9">
        <f>AVERAGE(keyword_stats[[#This Row],[Searches: Apr 2016]:[Searches: Mar 2017]])</f>
        <v>30.833333333333332</v>
      </c>
      <c r="BK953" s="9">
        <f>AVERAGE(keyword_stats[[#This Row],[Searches: Apr 2017]:[Searches: Mar 2018]])</f>
        <v>60</v>
      </c>
      <c r="BL953" s="9">
        <f>AVERAGE(keyword_stats[[#This Row],[Searches: Apr 2018]:[Searches: Mar 2019]])</f>
        <v>77.5</v>
      </c>
      <c r="BM953" s="9">
        <f>SUM(keyword_stats[[#This Row],[Searches: Apr 2018]:[Searches: Mar 2019]])</f>
        <v>930</v>
      </c>
      <c r="BN953" s="9">
        <f>keyword_stats[[#This Row],[R1]]-keyword_stats[[#This Row],[R4]]</f>
        <v>60</v>
      </c>
      <c r="BO953" s="9" t="str">
        <f>INDEX('keyword-forecasts'!G:K,MATCH(keyword_stats[[#This Row],[Keyword]],'keyword-forecasts'!K:K,0),1)</f>
        <v>Hm Stroje</v>
      </c>
    </row>
    <row r="954" spans="1:67" x14ac:dyDescent="0.25">
      <c r="A954" t="s">
        <v>1068</v>
      </c>
      <c r="B954" t="s">
        <v>15</v>
      </c>
      <c r="D954" s="8">
        <v>10</v>
      </c>
      <c r="E954" t="s">
        <v>17</v>
      </c>
      <c r="F954">
        <v>100</v>
      </c>
      <c r="G954">
        <v>0.48</v>
      </c>
      <c r="H954">
        <v>1.17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10</v>
      </c>
      <c r="AD954">
        <v>10</v>
      </c>
      <c r="AE954">
        <v>10</v>
      </c>
      <c r="AF954">
        <v>10</v>
      </c>
      <c r="AG954">
        <v>10</v>
      </c>
      <c r="AH954">
        <v>10</v>
      </c>
      <c r="AI954">
        <v>10</v>
      </c>
      <c r="AJ954">
        <v>10</v>
      </c>
      <c r="AK954">
        <v>10</v>
      </c>
      <c r="AL954">
        <v>10</v>
      </c>
      <c r="AM954">
        <v>20</v>
      </c>
      <c r="AN954">
        <v>10</v>
      </c>
      <c r="AO954">
        <v>10</v>
      </c>
      <c r="AP954">
        <v>10</v>
      </c>
      <c r="AQ954">
        <v>10</v>
      </c>
      <c r="AR954">
        <v>10</v>
      </c>
      <c r="AS954">
        <v>10</v>
      </c>
      <c r="AT954">
        <v>10</v>
      </c>
      <c r="AU954">
        <v>10</v>
      </c>
      <c r="AV954">
        <v>30</v>
      </c>
      <c r="AW954">
        <v>10</v>
      </c>
      <c r="AX954">
        <v>10</v>
      </c>
      <c r="AY954">
        <v>40</v>
      </c>
      <c r="AZ954">
        <v>10</v>
      </c>
      <c r="BA954">
        <v>20</v>
      </c>
      <c r="BB954">
        <v>10</v>
      </c>
      <c r="BC954">
        <v>10</v>
      </c>
      <c r="BD954">
        <v>10</v>
      </c>
      <c r="BE954">
        <v>10</v>
      </c>
      <c r="BF954">
        <v>10</v>
      </c>
      <c r="BG954">
        <v>10</v>
      </c>
      <c r="BH954">
        <v>20</v>
      </c>
      <c r="BI954" s="9">
        <f>AVERAGE(keyword_stats[[#This Row],[Searches: Apr 2015]:[Searches: Mar 2016]])</f>
        <v>0</v>
      </c>
      <c r="BJ954" s="9">
        <f>AVERAGE(keyword_stats[[#This Row],[Searches: Apr 2016]:[Searches: Mar 2017]])</f>
        <v>6.666666666666667</v>
      </c>
      <c r="BK954" s="9">
        <f>AVERAGE(keyword_stats[[#This Row],[Searches: Apr 2017]:[Searches: Mar 2018]])</f>
        <v>12.5</v>
      </c>
      <c r="BL954" s="9">
        <f>AVERAGE(keyword_stats[[#This Row],[Searches: Apr 2018]:[Searches: Mar 2019]])</f>
        <v>14.166666666666666</v>
      </c>
      <c r="BM954" s="9">
        <f>SUM(keyword_stats[[#This Row],[Searches: Apr 2018]:[Searches: Mar 2019]])</f>
        <v>170</v>
      </c>
      <c r="BN954" s="9">
        <f>keyword_stats[[#This Row],[R1]]-keyword_stats[[#This Row],[R4]]</f>
        <v>14.166666666666666</v>
      </c>
      <c r="BO954" s="9" t="str">
        <f>INDEX('keyword-forecasts'!G:K,MATCH(keyword_stats[[#This Row],[Keyword]],'keyword-forecasts'!K:K,0),1)</f>
        <v>Stroje Jednoczęściowe</v>
      </c>
    </row>
    <row r="955" spans="1:67" x14ac:dyDescent="0.25">
      <c r="A955" t="s">
        <v>1069</v>
      </c>
      <c r="B955" t="s">
        <v>15</v>
      </c>
      <c r="D955" s="8">
        <v>10</v>
      </c>
      <c r="E955" t="s">
        <v>17</v>
      </c>
      <c r="F955">
        <v>100</v>
      </c>
      <c r="G955">
        <v>0.23</v>
      </c>
      <c r="H955">
        <v>1.21</v>
      </c>
      <c r="M955">
        <v>10</v>
      </c>
      <c r="N955">
        <v>20</v>
      </c>
      <c r="O955">
        <v>10</v>
      </c>
      <c r="P955">
        <v>10</v>
      </c>
      <c r="Q955">
        <v>10</v>
      </c>
      <c r="R955">
        <v>10</v>
      </c>
      <c r="S955">
        <v>10</v>
      </c>
      <c r="T955">
        <v>10</v>
      </c>
      <c r="U955">
        <v>10</v>
      </c>
      <c r="V955">
        <v>10</v>
      </c>
      <c r="W955">
        <v>10</v>
      </c>
      <c r="X955">
        <v>10</v>
      </c>
      <c r="Y955">
        <v>10</v>
      </c>
      <c r="Z955">
        <v>10</v>
      </c>
      <c r="AA955">
        <v>20</v>
      </c>
      <c r="AB955">
        <v>20</v>
      </c>
      <c r="AC955">
        <v>20</v>
      </c>
      <c r="AD955">
        <v>10</v>
      </c>
      <c r="AE955">
        <v>10</v>
      </c>
      <c r="AF955">
        <v>10</v>
      </c>
      <c r="AG955">
        <v>10</v>
      </c>
      <c r="AH955">
        <v>10</v>
      </c>
      <c r="AI955">
        <v>10</v>
      </c>
      <c r="AJ955">
        <v>20</v>
      </c>
      <c r="AK955">
        <v>10</v>
      </c>
      <c r="AL955">
        <v>10</v>
      </c>
      <c r="AM955">
        <v>10</v>
      </c>
      <c r="AN955">
        <v>20</v>
      </c>
      <c r="AO955">
        <v>20</v>
      </c>
      <c r="AP955">
        <v>20</v>
      </c>
      <c r="AQ955">
        <v>20</v>
      </c>
      <c r="AR955">
        <v>10</v>
      </c>
      <c r="AS955">
        <v>10</v>
      </c>
      <c r="AT955">
        <v>10</v>
      </c>
      <c r="AU955">
        <v>10</v>
      </c>
      <c r="AV955">
        <v>10</v>
      </c>
      <c r="AW955">
        <v>10</v>
      </c>
      <c r="AX955">
        <v>10</v>
      </c>
      <c r="AY955">
        <v>20</v>
      </c>
      <c r="AZ955">
        <v>10</v>
      </c>
      <c r="BA955">
        <v>10</v>
      </c>
      <c r="BB955">
        <v>10</v>
      </c>
      <c r="BC955">
        <v>10</v>
      </c>
      <c r="BD955">
        <v>10</v>
      </c>
      <c r="BE955">
        <v>10</v>
      </c>
      <c r="BF955">
        <v>10</v>
      </c>
      <c r="BG955">
        <v>10</v>
      </c>
      <c r="BH955">
        <v>10</v>
      </c>
      <c r="BI955" s="9">
        <f>AVERAGE(keyword_stats[[#This Row],[Searches: Apr 2015]:[Searches: Mar 2016]])</f>
        <v>10.833333333333334</v>
      </c>
      <c r="BJ955" s="9">
        <f>AVERAGE(keyword_stats[[#This Row],[Searches: Apr 2016]:[Searches: Mar 2017]])</f>
        <v>13.333333333333334</v>
      </c>
      <c r="BK955" s="9">
        <f>AVERAGE(keyword_stats[[#This Row],[Searches: Apr 2017]:[Searches: Mar 2018]])</f>
        <v>13.333333333333334</v>
      </c>
      <c r="BL955" s="9">
        <f>AVERAGE(keyword_stats[[#This Row],[Searches: Apr 2018]:[Searches: Mar 2019]])</f>
        <v>10.833333333333334</v>
      </c>
      <c r="BM955" s="9">
        <f>SUM(keyword_stats[[#This Row],[Searches: Apr 2018]:[Searches: Mar 2019]])</f>
        <v>130</v>
      </c>
      <c r="BN955" s="9">
        <f>keyword_stats[[#This Row],[R1]]-keyword_stats[[#This Row],[R4]]</f>
        <v>0</v>
      </c>
      <c r="BO955" s="9" t="str">
        <f>INDEX('keyword-forecasts'!G:K,MATCH(keyword_stats[[#This Row],[Keyword]],'keyword-forecasts'!K:K,0),1)</f>
        <v>Stroje Jednoczęściowe</v>
      </c>
    </row>
    <row r="956" spans="1:67" x14ac:dyDescent="0.25">
      <c r="A956" t="s">
        <v>1070</v>
      </c>
      <c r="B956" t="s">
        <v>15</v>
      </c>
      <c r="D956" s="8">
        <v>30</v>
      </c>
      <c r="E956" t="s">
        <v>17</v>
      </c>
      <c r="F956">
        <v>100</v>
      </c>
      <c r="G956">
        <v>0.35</v>
      </c>
      <c r="H956">
        <v>0.92</v>
      </c>
      <c r="M956">
        <v>20</v>
      </c>
      <c r="N956">
        <v>40</v>
      </c>
      <c r="O956">
        <v>50</v>
      </c>
      <c r="P956">
        <v>50</v>
      </c>
      <c r="Q956">
        <v>20</v>
      </c>
      <c r="R956">
        <v>20</v>
      </c>
      <c r="S956">
        <v>10</v>
      </c>
      <c r="T956">
        <v>10</v>
      </c>
      <c r="U956">
        <v>10</v>
      </c>
      <c r="V956">
        <v>20</v>
      </c>
      <c r="W956">
        <v>10</v>
      </c>
      <c r="X956">
        <v>20</v>
      </c>
      <c r="Y956">
        <v>20</v>
      </c>
      <c r="Z956">
        <v>30</v>
      </c>
      <c r="AA956">
        <v>40</v>
      </c>
      <c r="AB956">
        <v>30</v>
      </c>
      <c r="AC956">
        <v>20</v>
      </c>
      <c r="AD956">
        <v>10</v>
      </c>
      <c r="AE956">
        <v>10</v>
      </c>
      <c r="AF956">
        <v>10</v>
      </c>
      <c r="AG956">
        <v>10</v>
      </c>
      <c r="AH956">
        <v>30</v>
      </c>
      <c r="AI956">
        <v>10</v>
      </c>
      <c r="AJ956">
        <v>20</v>
      </c>
      <c r="AK956">
        <v>30</v>
      </c>
      <c r="AL956">
        <v>30</v>
      </c>
      <c r="AM956">
        <v>40</v>
      </c>
      <c r="AN956">
        <v>50</v>
      </c>
      <c r="AO956">
        <v>10</v>
      </c>
      <c r="AP956">
        <v>10</v>
      </c>
      <c r="AQ956">
        <v>10</v>
      </c>
      <c r="AR956">
        <v>10</v>
      </c>
      <c r="AS956">
        <v>10</v>
      </c>
      <c r="AT956">
        <v>30</v>
      </c>
      <c r="AU956">
        <v>20</v>
      </c>
      <c r="AV956">
        <v>30</v>
      </c>
      <c r="AW956">
        <v>20</v>
      </c>
      <c r="AX956">
        <v>50</v>
      </c>
      <c r="AY956">
        <v>50</v>
      </c>
      <c r="AZ956">
        <v>50</v>
      </c>
      <c r="BA956">
        <v>30</v>
      </c>
      <c r="BB956">
        <v>10</v>
      </c>
      <c r="BC956">
        <v>20</v>
      </c>
      <c r="BD956">
        <v>10</v>
      </c>
      <c r="BE956">
        <v>10</v>
      </c>
      <c r="BF956">
        <v>40</v>
      </c>
      <c r="BG956">
        <v>50</v>
      </c>
      <c r="BH956">
        <v>50</v>
      </c>
      <c r="BI956" s="9">
        <f>AVERAGE(keyword_stats[[#This Row],[Searches: Apr 2015]:[Searches: Mar 2016]])</f>
        <v>23.333333333333332</v>
      </c>
      <c r="BJ956" s="9">
        <f>AVERAGE(keyword_stats[[#This Row],[Searches: Apr 2016]:[Searches: Mar 2017]])</f>
        <v>20</v>
      </c>
      <c r="BK956" s="9">
        <f>AVERAGE(keyword_stats[[#This Row],[Searches: Apr 2017]:[Searches: Mar 2018]])</f>
        <v>23.333333333333332</v>
      </c>
      <c r="BL956" s="9">
        <f>AVERAGE(keyword_stats[[#This Row],[Searches: Apr 2018]:[Searches: Mar 2019]])</f>
        <v>32.5</v>
      </c>
      <c r="BM956" s="9">
        <f>SUM(keyword_stats[[#This Row],[Searches: Apr 2018]:[Searches: Mar 2019]])</f>
        <v>390</v>
      </c>
      <c r="BN956" s="9">
        <f>keyword_stats[[#This Row],[R1]]-keyword_stats[[#This Row],[R4]]</f>
        <v>9.1666666666666679</v>
      </c>
      <c r="BO956" s="9" t="str">
        <f>INDEX('keyword-forecasts'!G:K,MATCH(keyword_stats[[#This Row],[Keyword]],'keyword-forecasts'!K:K,0),1)</f>
        <v>Młodzieżowe</v>
      </c>
    </row>
    <row r="957" spans="1:67" x14ac:dyDescent="0.25">
      <c r="A957" t="s">
        <v>1071</v>
      </c>
      <c r="B957" t="s">
        <v>15</v>
      </c>
      <c r="D957" s="8">
        <v>170</v>
      </c>
      <c r="E957" t="s">
        <v>17</v>
      </c>
      <c r="F957">
        <v>100</v>
      </c>
      <c r="G957">
        <v>0.57999999999999996</v>
      </c>
      <c r="H957">
        <v>2.02</v>
      </c>
      <c r="M957">
        <v>90</v>
      </c>
      <c r="N957">
        <v>70</v>
      </c>
      <c r="O957">
        <v>50</v>
      </c>
      <c r="P957">
        <v>50</v>
      </c>
      <c r="Q957">
        <v>70</v>
      </c>
      <c r="R957">
        <v>70</v>
      </c>
      <c r="S957">
        <v>70</v>
      </c>
      <c r="T957">
        <v>210</v>
      </c>
      <c r="U957">
        <v>140</v>
      </c>
      <c r="V957">
        <v>260</v>
      </c>
      <c r="W957">
        <v>210</v>
      </c>
      <c r="X957">
        <v>90</v>
      </c>
      <c r="Y957">
        <v>70</v>
      </c>
      <c r="Z957">
        <v>70</v>
      </c>
      <c r="AA957">
        <v>90</v>
      </c>
      <c r="AB957">
        <v>140</v>
      </c>
      <c r="AC957">
        <v>140</v>
      </c>
      <c r="AD957">
        <v>170</v>
      </c>
      <c r="AE957">
        <v>170</v>
      </c>
      <c r="AF957">
        <v>50</v>
      </c>
      <c r="AG957">
        <v>30</v>
      </c>
      <c r="AH957">
        <v>90</v>
      </c>
      <c r="AI957">
        <v>90</v>
      </c>
      <c r="AJ957">
        <v>70</v>
      </c>
      <c r="AK957">
        <v>30</v>
      </c>
      <c r="AL957">
        <v>40</v>
      </c>
      <c r="AM957">
        <v>50</v>
      </c>
      <c r="AN957">
        <v>40</v>
      </c>
      <c r="AO957">
        <v>50</v>
      </c>
      <c r="AP957">
        <v>70</v>
      </c>
      <c r="AQ957">
        <v>90</v>
      </c>
      <c r="AR957">
        <v>170</v>
      </c>
      <c r="AS957">
        <v>70</v>
      </c>
      <c r="AT957">
        <v>320</v>
      </c>
      <c r="AU957">
        <v>390</v>
      </c>
      <c r="AV957">
        <v>260</v>
      </c>
      <c r="AW957">
        <v>170</v>
      </c>
      <c r="AX957">
        <v>70</v>
      </c>
      <c r="AY957">
        <v>90</v>
      </c>
      <c r="AZ957">
        <v>90</v>
      </c>
      <c r="BA957">
        <v>90</v>
      </c>
      <c r="BB957">
        <v>110</v>
      </c>
      <c r="BC957">
        <v>140</v>
      </c>
      <c r="BD957">
        <v>260</v>
      </c>
      <c r="BE957">
        <v>210</v>
      </c>
      <c r="BF957">
        <v>390</v>
      </c>
      <c r="BG957">
        <v>210</v>
      </c>
      <c r="BH957">
        <v>210</v>
      </c>
      <c r="BI957" s="9">
        <f>AVERAGE(keyword_stats[[#This Row],[Searches: Apr 2015]:[Searches: Mar 2016]])</f>
        <v>115</v>
      </c>
      <c r="BJ957" s="9">
        <f>AVERAGE(keyword_stats[[#This Row],[Searches: Apr 2016]:[Searches: Mar 2017]])</f>
        <v>98.333333333333329</v>
      </c>
      <c r="BK957" s="9">
        <f>AVERAGE(keyword_stats[[#This Row],[Searches: Apr 2017]:[Searches: Mar 2018]])</f>
        <v>131.66666666666666</v>
      </c>
      <c r="BL957" s="9">
        <f>AVERAGE(keyword_stats[[#This Row],[Searches: Apr 2018]:[Searches: Mar 2019]])</f>
        <v>170</v>
      </c>
      <c r="BM957" s="9">
        <f>SUM(keyword_stats[[#This Row],[Searches: Apr 2018]:[Searches: Mar 2019]])</f>
        <v>2040</v>
      </c>
      <c r="BN957" s="9">
        <f>keyword_stats[[#This Row],[R1]]-keyword_stats[[#This Row],[R4]]</f>
        <v>55</v>
      </c>
      <c r="BO957" s="9" t="str">
        <f>INDEX('keyword-forecasts'!G:K,MATCH(keyword_stats[[#This Row],[Keyword]],'keyword-forecasts'!K:K,0),1)</f>
        <v>Stroje Jednoczęściowe</v>
      </c>
    </row>
    <row r="958" spans="1:67" x14ac:dyDescent="0.25">
      <c r="A958" t="s">
        <v>1072</v>
      </c>
      <c r="B958" t="s">
        <v>15</v>
      </c>
      <c r="D958" s="8">
        <v>10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30</v>
      </c>
      <c r="AB958">
        <v>20</v>
      </c>
      <c r="AC958">
        <v>10</v>
      </c>
      <c r="AD958">
        <v>10</v>
      </c>
      <c r="AE958">
        <v>10</v>
      </c>
      <c r="AF958">
        <v>0</v>
      </c>
      <c r="AG958">
        <v>10</v>
      </c>
      <c r="AH958">
        <v>10</v>
      </c>
      <c r="AI958">
        <v>10</v>
      </c>
      <c r="AJ958">
        <v>10</v>
      </c>
      <c r="AK958">
        <v>10</v>
      </c>
      <c r="AL958">
        <v>10</v>
      </c>
      <c r="AM958">
        <v>20</v>
      </c>
      <c r="AN958">
        <v>10</v>
      </c>
      <c r="AO958">
        <v>10</v>
      </c>
      <c r="AP958">
        <v>0</v>
      </c>
      <c r="AQ958">
        <v>0</v>
      </c>
      <c r="AR958">
        <v>0</v>
      </c>
      <c r="AS958">
        <v>0</v>
      </c>
      <c r="AT958">
        <v>10</v>
      </c>
      <c r="AU958">
        <v>10</v>
      </c>
      <c r="AV958">
        <v>0</v>
      </c>
      <c r="AW958">
        <v>10</v>
      </c>
      <c r="AX958">
        <v>10</v>
      </c>
      <c r="AY958">
        <v>10</v>
      </c>
      <c r="AZ958">
        <v>10</v>
      </c>
      <c r="BA958">
        <v>10</v>
      </c>
      <c r="BB958">
        <v>10</v>
      </c>
      <c r="BC958">
        <v>10</v>
      </c>
      <c r="BD958">
        <v>10</v>
      </c>
      <c r="BE958">
        <v>10</v>
      </c>
      <c r="BF958">
        <v>10</v>
      </c>
      <c r="BG958">
        <v>10</v>
      </c>
      <c r="BH958">
        <v>0</v>
      </c>
      <c r="BI958" s="9">
        <f>AVERAGE(keyword_stats[[#This Row],[Searches: Apr 2015]:[Searches: Mar 2016]])</f>
        <v>0</v>
      </c>
      <c r="BJ958" s="9">
        <f>AVERAGE(keyword_stats[[#This Row],[Searches: Apr 2016]:[Searches: Mar 2017]])</f>
        <v>10</v>
      </c>
      <c r="BK958" s="9">
        <f>AVERAGE(keyword_stats[[#This Row],[Searches: Apr 2017]:[Searches: Mar 2018]])</f>
        <v>6.666666666666667</v>
      </c>
      <c r="BL958" s="9">
        <f>AVERAGE(keyword_stats[[#This Row],[Searches: Apr 2018]:[Searches: Mar 2019]])</f>
        <v>9.1666666666666661</v>
      </c>
      <c r="BM958" s="9">
        <f>SUM(keyword_stats[[#This Row],[Searches: Apr 2018]:[Searches: Mar 2019]])</f>
        <v>110</v>
      </c>
      <c r="BN958" s="9">
        <f>keyword_stats[[#This Row],[R1]]-keyword_stats[[#This Row],[R4]]</f>
        <v>9.1666666666666661</v>
      </c>
      <c r="BO958" s="9" t="str">
        <f>INDEX('keyword-forecasts'!G:K,MATCH(keyword_stats[[#This Row],[Keyword]],'keyword-forecasts'!K:K,0),1)</f>
        <v>Stroje Jednoczęściowe</v>
      </c>
    </row>
    <row r="959" spans="1:67" x14ac:dyDescent="0.25">
      <c r="A959" t="s">
        <v>1073</v>
      </c>
      <c r="B959" t="s">
        <v>15</v>
      </c>
      <c r="D959" s="8">
        <v>10</v>
      </c>
      <c r="E959" t="s">
        <v>17</v>
      </c>
      <c r="F959">
        <v>100</v>
      </c>
      <c r="M959">
        <v>10</v>
      </c>
      <c r="N959">
        <v>10</v>
      </c>
      <c r="O959">
        <v>20</v>
      </c>
      <c r="P959">
        <v>30</v>
      </c>
      <c r="Q959">
        <v>10</v>
      </c>
      <c r="R959">
        <v>10</v>
      </c>
      <c r="S959">
        <v>10</v>
      </c>
      <c r="T959">
        <v>10</v>
      </c>
      <c r="U959">
        <v>10</v>
      </c>
      <c r="V959">
        <v>10</v>
      </c>
      <c r="W959">
        <v>10</v>
      </c>
      <c r="X959">
        <v>10</v>
      </c>
      <c r="Y959">
        <v>10</v>
      </c>
      <c r="Z959">
        <v>10</v>
      </c>
      <c r="AA959">
        <v>10</v>
      </c>
      <c r="AB959">
        <v>10</v>
      </c>
      <c r="AC959">
        <v>10</v>
      </c>
      <c r="AD959">
        <v>10</v>
      </c>
      <c r="AE959">
        <v>0</v>
      </c>
      <c r="AF959">
        <v>10</v>
      </c>
      <c r="AG959">
        <v>0</v>
      </c>
      <c r="AH959">
        <v>10</v>
      </c>
      <c r="AI959">
        <v>10</v>
      </c>
      <c r="AJ959">
        <v>10</v>
      </c>
      <c r="AK959">
        <v>10</v>
      </c>
      <c r="AL959">
        <v>10</v>
      </c>
      <c r="AM959">
        <v>10</v>
      </c>
      <c r="AN959">
        <v>10</v>
      </c>
      <c r="AO959">
        <v>10</v>
      </c>
      <c r="AP959">
        <v>10</v>
      </c>
      <c r="AQ959">
        <v>10</v>
      </c>
      <c r="AR959">
        <v>10</v>
      </c>
      <c r="AS959">
        <v>10</v>
      </c>
      <c r="AT959">
        <v>10</v>
      </c>
      <c r="AU959">
        <v>10</v>
      </c>
      <c r="AV959">
        <v>10</v>
      </c>
      <c r="AW959">
        <v>10</v>
      </c>
      <c r="AX959">
        <v>10</v>
      </c>
      <c r="AY959">
        <v>10</v>
      </c>
      <c r="AZ959">
        <v>10</v>
      </c>
      <c r="BA959">
        <v>20</v>
      </c>
      <c r="BB959">
        <v>10</v>
      </c>
      <c r="BC959">
        <v>10</v>
      </c>
      <c r="BD959">
        <v>10</v>
      </c>
      <c r="BE959">
        <v>10</v>
      </c>
      <c r="BF959">
        <v>0</v>
      </c>
      <c r="BG959">
        <v>10</v>
      </c>
      <c r="BH959">
        <v>10</v>
      </c>
      <c r="BI959" s="9">
        <f>AVERAGE(keyword_stats[[#This Row],[Searches: Apr 2015]:[Searches: Mar 2016]])</f>
        <v>12.5</v>
      </c>
      <c r="BJ959" s="9">
        <f>AVERAGE(keyword_stats[[#This Row],[Searches: Apr 2016]:[Searches: Mar 2017]])</f>
        <v>8.3333333333333339</v>
      </c>
      <c r="BK959" s="9">
        <f>AVERAGE(keyword_stats[[#This Row],[Searches: Apr 2017]:[Searches: Mar 2018]])</f>
        <v>10</v>
      </c>
      <c r="BL959" s="9">
        <f>AVERAGE(keyword_stats[[#This Row],[Searches: Apr 2018]:[Searches: Mar 2019]])</f>
        <v>10</v>
      </c>
      <c r="BM959" s="9">
        <f>SUM(keyword_stats[[#This Row],[Searches: Apr 2018]:[Searches: Mar 2019]])</f>
        <v>120</v>
      </c>
      <c r="BN959" s="9">
        <f>keyword_stats[[#This Row],[R1]]-keyword_stats[[#This Row],[R4]]</f>
        <v>-2.5</v>
      </c>
      <c r="BO959" s="9" t="str">
        <f>INDEX('keyword-forecasts'!G:K,MATCH(keyword_stats[[#This Row],[Keyword]],'keyword-forecasts'!K:K,0),1)</f>
        <v>Stroje Jednoczęściowe</v>
      </c>
    </row>
    <row r="960" spans="1:67" x14ac:dyDescent="0.25">
      <c r="A960" t="s">
        <v>1074</v>
      </c>
      <c r="B960" t="s">
        <v>15</v>
      </c>
      <c r="D960" s="8">
        <v>10</v>
      </c>
      <c r="E960" t="s">
        <v>17</v>
      </c>
      <c r="F960">
        <v>100</v>
      </c>
      <c r="G960">
        <v>0.38</v>
      </c>
      <c r="H960">
        <v>1.6</v>
      </c>
      <c r="M960">
        <v>10</v>
      </c>
      <c r="N960">
        <v>10</v>
      </c>
      <c r="O960">
        <v>20</v>
      </c>
      <c r="P960">
        <v>30</v>
      </c>
      <c r="Q960">
        <v>30</v>
      </c>
      <c r="R960">
        <v>10</v>
      </c>
      <c r="S960">
        <v>10</v>
      </c>
      <c r="T960">
        <v>10</v>
      </c>
      <c r="U960">
        <v>10</v>
      </c>
      <c r="V960">
        <v>10</v>
      </c>
      <c r="W960">
        <v>10</v>
      </c>
      <c r="X960">
        <v>10</v>
      </c>
      <c r="Y960">
        <v>10</v>
      </c>
      <c r="Z960">
        <v>10</v>
      </c>
      <c r="AA960">
        <v>10</v>
      </c>
      <c r="AB960">
        <v>20</v>
      </c>
      <c r="AC960">
        <v>10</v>
      </c>
      <c r="AD960">
        <v>10</v>
      </c>
      <c r="AE960">
        <v>0</v>
      </c>
      <c r="AF960">
        <v>10</v>
      </c>
      <c r="AG960">
        <v>10</v>
      </c>
      <c r="AH960">
        <v>10</v>
      </c>
      <c r="AI960">
        <v>10</v>
      </c>
      <c r="AJ960">
        <v>10</v>
      </c>
      <c r="AK960">
        <v>10</v>
      </c>
      <c r="AL960">
        <v>10</v>
      </c>
      <c r="AM960">
        <v>10</v>
      </c>
      <c r="AN960">
        <v>10</v>
      </c>
      <c r="AO960">
        <v>10</v>
      </c>
      <c r="AP960">
        <v>10</v>
      </c>
      <c r="AQ960">
        <v>10</v>
      </c>
      <c r="AR960">
        <v>10</v>
      </c>
      <c r="AS960">
        <v>0</v>
      </c>
      <c r="AT960">
        <v>10</v>
      </c>
      <c r="AU960">
        <v>10</v>
      </c>
      <c r="AV960">
        <v>10</v>
      </c>
      <c r="AW960">
        <v>10</v>
      </c>
      <c r="AX960">
        <v>10</v>
      </c>
      <c r="AY960">
        <v>10</v>
      </c>
      <c r="AZ960">
        <v>40</v>
      </c>
      <c r="BA960">
        <v>10</v>
      </c>
      <c r="BB960">
        <v>10</v>
      </c>
      <c r="BC960">
        <v>10</v>
      </c>
      <c r="BD960">
        <v>10</v>
      </c>
      <c r="BE960">
        <v>10</v>
      </c>
      <c r="BF960">
        <v>10</v>
      </c>
      <c r="BG960">
        <v>10</v>
      </c>
      <c r="BH960">
        <v>10</v>
      </c>
      <c r="BI960" s="9">
        <f>AVERAGE(keyword_stats[[#This Row],[Searches: Apr 2015]:[Searches: Mar 2016]])</f>
        <v>14.166666666666666</v>
      </c>
      <c r="BJ960" s="9">
        <f>AVERAGE(keyword_stats[[#This Row],[Searches: Apr 2016]:[Searches: Mar 2017]])</f>
        <v>10</v>
      </c>
      <c r="BK960" s="9">
        <f>AVERAGE(keyword_stats[[#This Row],[Searches: Apr 2017]:[Searches: Mar 2018]])</f>
        <v>9.1666666666666661</v>
      </c>
      <c r="BL960" s="9">
        <f>AVERAGE(keyword_stats[[#This Row],[Searches: Apr 2018]:[Searches: Mar 2019]])</f>
        <v>12.5</v>
      </c>
      <c r="BM960" s="9">
        <f>SUM(keyword_stats[[#This Row],[Searches: Apr 2018]:[Searches: Mar 2019]])</f>
        <v>150</v>
      </c>
      <c r="BN960" s="9">
        <f>keyword_stats[[#This Row],[R1]]-keyword_stats[[#This Row],[R4]]</f>
        <v>-1.6666666666666661</v>
      </c>
      <c r="BO960" s="9" t="str">
        <f>INDEX('keyword-forecasts'!G:K,MATCH(keyword_stats[[#This Row],[Keyword]],'keyword-forecasts'!K:K,0),1)</f>
        <v>Stroje Jednoczęściowe</v>
      </c>
    </row>
    <row r="961" spans="1:67" x14ac:dyDescent="0.25">
      <c r="A961" t="s">
        <v>1075</v>
      </c>
      <c r="B961" t="s">
        <v>15</v>
      </c>
      <c r="D961" s="8">
        <v>320</v>
      </c>
      <c r="E961" t="s">
        <v>17</v>
      </c>
      <c r="F961">
        <v>100</v>
      </c>
      <c r="G961">
        <v>0.39</v>
      </c>
      <c r="H961">
        <v>1.48</v>
      </c>
      <c r="M961">
        <v>390</v>
      </c>
      <c r="N961">
        <v>390</v>
      </c>
      <c r="O961">
        <v>480</v>
      </c>
      <c r="P961">
        <v>390</v>
      </c>
      <c r="Q961">
        <v>260</v>
      </c>
      <c r="R961">
        <v>70</v>
      </c>
      <c r="S961">
        <v>110</v>
      </c>
      <c r="T961">
        <v>110</v>
      </c>
      <c r="U961">
        <v>90</v>
      </c>
      <c r="V961">
        <v>320</v>
      </c>
      <c r="W961">
        <v>320</v>
      </c>
      <c r="X961">
        <v>260</v>
      </c>
      <c r="Y961">
        <v>390</v>
      </c>
      <c r="Z961">
        <v>390</v>
      </c>
      <c r="AA961">
        <v>390</v>
      </c>
      <c r="AB961">
        <v>480</v>
      </c>
      <c r="AC961">
        <v>260</v>
      </c>
      <c r="AD961">
        <v>210</v>
      </c>
      <c r="AE961">
        <v>170</v>
      </c>
      <c r="AF961">
        <v>210</v>
      </c>
      <c r="AG961">
        <v>210</v>
      </c>
      <c r="AH961">
        <v>590</v>
      </c>
      <c r="AI961">
        <v>390</v>
      </c>
      <c r="AJ961">
        <v>320</v>
      </c>
      <c r="AK961">
        <v>260</v>
      </c>
      <c r="AL961">
        <v>320</v>
      </c>
      <c r="AM961">
        <v>390</v>
      </c>
      <c r="AN961">
        <v>390</v>
      </c>
      <c r="AO961">
        <v>210</v>
      </c>
      <c r="AP961">
        <v>70</v>
      </c>
      <c r="AQ961">
        <v>90</v>
      </c>
      <c r="AR961">
        <v>90</v>
      </c>
      <c r="AS961">
        <v>90</v>
      </c>
      <c r="AT961">
        <v>210</v>
      </c>
      <c r="AU961">
        <v>210</v>
      </c>
      <c r="AV961">
        <v>210</v>
      </c>
      <c r="AW961">
        <v>170</v>
      </c>
      <c r="AX961">
        <v>390</v>
      </c>
      <c r="AY961">
        <v>720</v>
      </c>
      <c r="AZ961">
        <v>1000</v>
      </c>
      <c r="BA961">
        <v>210</v>
      </c>
      <c r="BB961">
        <v>70</v>
      </c>
      <c r="BC961">
        <v>90</v>
      </c>
      <c r="BD961">
        <v>140</v>
      </c>
      <c r="BE961">
        <v>110</v>
      </c>
      <c r="BF961">
        <v>390</v>
      </c>
      <c r="BG961">
        <v>320</v>
      </c>
      <c r="BH961">
        <v>320</v>
      </c>
      <c r="BI961" s="9">
        <f>AVERAGE(keyword_stats[[#This Row],[Searches: Apr 2015]:[Searches: Mar 2016]])</f>
        <v>265.83333333333331</v>
      </c>
      <c r="BJ961" s="9">
        <f>AVERAGE(keyword_stats[[#This Row],[Searches: Apr 2016]:[Searches: Mar 2017]])</f>
        <v>334.16666666666669</v>
      </c>
      <c r="BK961" s="9">
        <f>AVERAGE(keyword_stats[[#This Row],[Searches: Apr 2017]:[Searches: Mar 2018]])</f>
        <v>211.66666666666666</v>
      </c>
      <c r="BL961" s="9">
        <f>AVERAGE(keyword_stats[[#This Row],[Searches: Apr 2018]:[Searches: Mar 2019]])</f>
        <v>327.5</v>
      </c>
      <c r="BM961" s="9">
        <f>SUM(keyword_stats[[#This Row],[Searches: Apr 2018]:[Searches: Mar 2019]])</f>
        <v>3930</v>
      </c>
      <c r="BN961" s="9">
        <f>keyword_stats[[#This Row],[R1]]-keyword_stats[[#This Row],[R4]]</f>
        <v>61.666666666666686</v>
      </c>
      <c r="BO961" s="9" t="str">
        <f>INDEX('keyword-forecasts'!G:K,MATCH(keyword_stats[[#This Row],[Keyword]],'keyword-forecasts'!K:K,0),1)</f>
        <v>Kąpielowe Push Jednoczesciowe</v>
      </c>
    </row>
    <row r="962" spans="1:67" x14ac:dyDescent="0.25">
      <c r="A962" t="s">
        <v>1076</v>
      </c>
      <c r="B962" t="s">
        <v>15</v>
      </c>
      <c r="D962" s="8">
        <v>10</v>
      </c>
      <c r="M962">
        <v>10</v>
      </c>
      <c r="N962">
        <v>10</v>
      </c>
      <c r="O962">
        <v>10</v>
      </c>
      <c r="P962">
        <v>10</v>
      </c>
      <c r="Q962">
        <v>20</v>
      </c>
      <c r="R962">
        <v>10</v>
      </c>
      <c r="S962">
        <v>10</v>
      </c>
      <c r="T962">
        <v>20</v>
      </c>
      <c r="U962">
        <v>20</v>
      </c>
      <c r="V962">
        <v>30</v>
      </c>
      <c r="W962">
        <v>20</v>
      </c>
      <c r="X962">
        <v>10</v>
      </c>
      <c r="Y962">
        <v>10</v>
      </c>
      <c r="Z962">
        <v>10</v>
      </c>
      <c r="AA962">
        <v>10</v>
      </c>
      <c r="AB962">
        <v>20</v>
      </c>
      <c r="AC962">
        <v>10</v>
      </c>
      <c r="AD962">
        <v>10</v>
      </c>
      <c r="AE962">
        <v>10</v>
      </c>
      <c r="AF962">
        <v>10</v>
      </c>
      <c r="AG962">
        <v>0</v>
      </c>
      <c r="AH962">
        <v>10</v>
      </c>
      <c r="AI962">
        <v>10</v>
      </c>
      <c r="AJ962">
        <v>10</v>
      </c>
      <c r="AK962">
        <v>10</v>
      </c>
      <c r="AL962">
        <v>10</v>
      </c>
      <c r="AM962">
        <v>0</v>
      </c>
      <c r="AN962">
        <v>10</v>
      </c>
      <c r="AO962">
        <v>10</v>
      </c>
      <c r="AP962">
        <v>10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10</v>
      </c>
      <c r="AY962">
        <v>10</v>
      </c>
      <c r="AZ962">
        <v>0</v>
      </c>
      <c r="BA962">
        <v>10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 s="9">
        <f>AVERAGE(keyword_stats[[#This Row],[Searches: Apr 2015]:[Searches: Mar 2016]])</f>
        <v>15</v>
      </c>
      <c r="BJ962" s="9">
        <f>AVERAGE(keyword_stats[[#This Row],[Searches: Apr 2016]:[Searches: Mar 2017]])</f>
        <v>10</v>
      </c>
      <c r="BK962" s="9">
        <f>AVERAGE(keyword_stats[[#This Row],[Searches: Apr 2017]:[Searches: Mar 2018]])</f>
        <v>4.166666666666667</v>
      </c>
      <c r="BL962" s="9">
        <f>AVERAGE(keyword_stats[[#This Row],[Searches: Apr 2018]:[Searches: Mar 2019]])</f>
        <v>2.5</v>
      </c>
      <c r="BM962" s="9">
        <f>SUM(keyword_stats[[#This Row],[Searches: Apr 2018]:[Searches: Mar 2019]])</f>
        <v>30</v>
      </c>
      <c r="BN962" s="9">
        <f>keyword_stats[[#This Row],[R1]]-keyword_stats[[#This Row],[R4]]</f>
        <v>-12.5</v>
      </c>
      <c r="BO962" s="9" t="str">
        <f>INDEX('keyword-forecasts'!G:K,MATCH(keyword_stats[[#This Row],[Keyword]],'keyword-forecasts'!K:K,0),1)</f>
        <v>Kąpielowe 2015</v>
      </c>
    </row>
    <row r="963" spans="1:67" x14ac:dyDescent="0.25">
      <c r="A963" t="s">
        <v>1077</v>
      </c>
      <c r="B963" t="s">
        <v>15</v>
      </c>
      <c r="D963" s="8">
        <v>10</v>
      </c>
      <c r="E963" t="s">
        <v>17</v>
      </c>
      <c r="F963">
        <v>100</v>
      </c>
      <c r="G963">
        <v>0.73</v>
      </c>
      <c r="H963">
        <v>1.56</v>
      </c>
      <c r="M963">
        <v>10</v>
      </c>
      <c r="N963">
        <v>10</v>
      </c>
      <c r="O963">
        <v>10</v>
      </c>
      <c r="P963">
        <v>20</v>
      </c>
      <c r="Q963">
        <v>10</v>
      </c>
      <c r="R963">
        <v>10</v>
      </c>
      <c r="S963">
        <v>10</v>
      </c>
      <c r="T963">
        <v>10</v>
      </c>
      <c r="U963">
        <v>10</v>
      </c>
      <c r="V963">
        <v>10</v>
      </c>
      <c r="W963">
        <v>10</v>
      </c>
      <c r="X963">
        <v>10</v>
      </c>
      <c r="Y963">
        <v>10</v>
      </c>
      <c r="Z963">
        <v>10</v>
      </c>
      <c r="AA963">
        <v>10</v>
      </c>
      <c r="AB963">
        <v>20</v>
      </c>
      <c r="AC963">
        <v>10</v>
      </c>
      <c r="AD963">
        <v>10</v>
      </c>
      <c r="AE963">
        <v>10</v>
      </c>
      <c r="AF963">
        <v>10</v>
      </c>
      <c r="AG963">
        <v>0</v>
      </c>
      <c r="AH963">
        <v>10</v>
      </c>
      <c r="AI963">
        <v>10</v>
      </c>
      <c r="AJ963">
        <v>10</v>
      </c>
      <c r="AK963">
        <v>10</v>
      </c>
      <c r="AL963">
        <v>10</v>
      </c>
      <c r="AM963">
        <v>10</v>
      </c>
      <c r="AN963">
        <v>10</v>
      </c>
      <c r="AO963">
        <v>10</v>
      </c>
      <c r="AP963">
        <v>10</v>
      </c>
      <c r="AQ963">
        <v>0</v>
      </c>
      <c r="AR963">
        <v>10</v>
      </c>
      <c r="AS963">
        <v>10</v>
      </c>
      <c r="AT963">
        <v>10</v>
      </c>
      <c r="AU963">
        <v>10</v>
      </c>
      <c r="AV963">
        <v>10</v>
      </c>
      <c r="AW963">
        <v>10</v>
      </c>
      <c r="AX963">
        <v>10</v>
      </c>
      <c r="AY963">
        <v>30</v>
      </c>
      <c r="AZ963">
        <v>50</v>
      </c>
      <c r="BA963">
        <v>10</v>
      </c>
      <c r="BB963">
        <v>10</v>
      </c>
      <c r="BC963">
        <v>10</v>
      </c>
      <c r="BD963">
        <v>20</v>
      </c>
      <c r="BE963">
        <v>10</v>
      </c>
      <c r="BF963">
        <v>10</v>
      </c>
      <c r="BG963">
        <v>10</v>
      </c>
      <c r="BH963">
        <v>10</v>
      </c>
      <c r="BI963" s="9">
        <f>AVERAGE(keyword_stats[[#This Row],[Searches: Apr 2015]:[Searches: Mar 2016]])</f>
        <v>10.833333333333334</v>
      </c>
      <c r="BJ963" s="9">
        <f>AVERAGE(keyword_stats[[#This Row],[Searches: Apr 2016]:[Searches: Mar 2017]])</f>
        <v>10</v>
      </c>
      <c r="BK963" s="9">
        <f>AVERAGE(keyword_stats[[#This Row],[Searches: Apr 2017]:[Searches: Mar 2018]])</f>
        <v>9.1666666666666661</v>
      </c>
      <c r="BL963" s="9">
        <f>AVERAGE(keyword_stats[[#This Row],[Searches: Apr 2018]:[Searches: Mar 2019]])</f>
        <v>15.833333333333334</v>
      </c>
      <c r="BM963" s="9">
        <f>SUM(keyword_stats[[#This Row],[Searches: Apr 2018]:[Searches: Mar 2019]])</f>
        <v>190</v>
      </c>
      <c r="BN963" s="9">
        <f>keyword_stats[[#This Row],[R1]]-keyword_stats[[#This Row],[R4]]</f>
        <v>5</v>
      </c>
      <c r="BO963" s="9" t="str">
        <f>INDEX('keyword-forecasts'!G:K,MATCH(keyword_stats[[#This Row],[Keyword]],'keyword-forecasts'!K:K,0),1)</f>
        <v>Internetowy Stroje</v>
      </c>
    </row>
    <row r="964" spans="1:67" x14ac:dyDescent="0.25">
      <c r="A964" t="s">
        <v>1078</v>
      </c>
      <c r="B964" t="s">
        <v>15</v>
      </c>
      <c r="D964" s="8">
        <v>20</v>
      </c>
      <c r="E964" t="s">
        <v>17</v>
      </c>
      <c r="F964">
        <v>100</v>
      </c>
      <c r="G964">
        <v>0.38</v>
      </c>
      <c r="H964">
        <v>1.4</v>
      </c>
      <c r="M964">
        <v>10</v>
      </c>
      <c r="N964">
        <v>20</v>
      </c>
      <c r="O964">
        <v>10</v>
      </c>
      <c r="P964">
        <v>10</v>
      </c>
      <c r="Q964">
        <v>20</v>
      </c>
      <c r="R964">
        <v>10</v>
      </c>
      <c r="S964">
        <v>10</v>
      </c>
      <c r="T964">
        <v>20</v>
      </c>
      <c r="U964">
        <v>10</v>
      </c>
      <c r="V964">
        <v>10</v>
      </c>
      <c r="W964">
        <v>30</v>
      </c>
      <c r="X964">
        <v>20</v>
      </c>
      <c r="Y964">
        <v>10</v>
      </c>
      <c r="Z964">
        <v>10</v>
      </c>
      <c r="AA964">
        <v>10</v>
      </c>
      <c r="AB964">
        <v>20</v>
      </c>
      <c r="AC964">
        <v>20</v>
      </c>
      <c r="AD964">
        <v>10</v>
      </c>
      <c r="AE964">
        <v>10</v>
      </c>
      <c r="AF964">
        <v>10</v>
      </c>
      <c r="AG964">
        <v>20</v>
      </c>
      <c r="AH964">
        <v>10</v>
      </c>
      <c r="AI964">
        <v>10</v>
      </c>
      <c r="AJ964">
        <v>10</v>
      </c>
      <c r="AK964">
        <v>10</v>
      </c>
      <c r="AL964">
        <v>10</v>
      </c>
      <c r="AM964">
        <v>10</v>
      </c>
      <c r="AN964">
        <v>10</v>
      </c>
      <c r="AO964">
        <v>10</v>
      </c>
      <c r="AP964">
        <v>10</v>
      </c>
      <c r="AQ964">
        <v>10</v>
      </c>
      <c r="AR964">
        <v>10</v>
      </c>
      <c r="AS964">
        <v>10</v>
      </c>
      <c r="AT964">
        <v>10</v>
      </c>
      <c r="AU964">
        <v>10</v>
      </c>
      <c r="AV964">
        <v>10</v>
      </c>
      <c r="AW964">
        <v>10</v>
      </c>
      <c r="AX964">
        <v>10</v>
      </c>
      <c r="AY964">
        <v>10</v>
      </c>
      <c r="AZ964">
        <v>10</v>
      </c>
      <c r="BA964">
        <v>20</v>
      </c>
      <c r="BB964">
        <v>10</v>
      </c>
      <c r="BC964">
        <v>10</v>
      </c>
      <c r="BD964">
        <v>20</v>
      </c>
      <c r="BE964">
        <v>10</v>
      </c>
      <c r="BF964">
        <v>20</v>
      </c>
      <c r="BG964">
        <v>40</v>
      </c>
      <c r="BH964">
        <v>40</v>
      </c>
      <c r="BI964" s="9">
        <f>AVERAGE(keyword_stats[[#This Row],[Searches: Apr 2015]:[Searches: Mar 2016]])</f>
        <v>15</v>
      </c>
      <c r="BJ964" s="9">
        <f>AVERAGE(keyword_stats[[#This Row],[Searches: Apr 2016]:[Searches: Mar 2017]])</f>
        <v>12.5</v>
      </c>
      <c r="BK964" s="9">
        <f>AVERAGE(keyword_stats[[#This Row],[Searches: Apr 2017]:[Searches: Mar 2018]])</f>
        <v>10</v>
      </c>
      <c r="BL964" s="9">
        <f>AVERAGE(keyword_stats[[#This Row],[Searches: Apr 2018]:[Searches: Mar 2019]])</f>
        <v>17.5</v>
      </c>
      <c r="BM964" s="9">
        <f>SUM(keyword_stats[[#This Row],[Searches: Apr 2018]:[Searches: Mar 2019]])</f>
        <v>210</v>
      </c>
      <c r="BN964" s="9">
        <f>keyword_stats[[#This Row],[R1]]-keyword_stats[[#This Row],[R4]]</f>
        <v>2.5</v>
      </c>
      <c r="BO964" s="9" t="str">
        <f>INDEX('keyword-forecasts'!G:K,MATCH(keyword_stats[[#This Row],[Keyword]],'keyword-forecasts'!K:K,0),1)</f>
        <v>Stroje Jednoczęściowe</v>
      </c>
    </row>
    <row r="965" spans="1:67" x14ac:dyDescent="0.25">
      <c r="A965" t="s">
        <v>1079</v>
      </c>
      <c r="B965" t="s">
        <v>15</v>
      </c>
      <c r="D965" s="8">
        <v>210</v>
      </c>
      <c r="E965" t="s">
        <v>17</v>
      </c>
      <c r="F965">
        <v>100</v>
      </c>
      <c r="G965">
        <v>0.65</v>
      </c>
      <c r="H965">
        <v>1.93</v>
      </c>
      <c r="M965">
        <v>140</v>
      </c>
      <c r="N965">
        <v>70</v>
      </c>
      <c r="O965">
        <v>70</v>
      </c>
      <c r="P965">
        <v>70</v>
      </c>
      <c r="Q965">
        <v>90</v>
      </c>
      <c r="R965">
        <v>90</v>
      </c>
      <c r="S965">
        <v>90</v>
      </c>
      <c r="T965">
        <v>210</v>
      </c>
      <c r="U965">
        <v>170</v>
      </c>
      <c r="V965">
        <v>320</v>
      </c>
      <c r="W965">
        <v>210</v>
      </c>
      <c r="X965">
        <v>140</v>
      </c>
      <c r="Y965">
        <v>170</v>
      </c>
      <c r="Z965">
        <v>140</v>
      </c>
      <c r="AA965">
        <v>140</v>
      </c>
      <c r="AB965">
        <v>140</v>
      </c>
      <c r="AC965">
        <v>210</v>
      </c>
      <c r="AD965">
        <v>210</v>
      </c>
      <c r="AE965">
        <v>210</v>
      </c>
      <c r="AF965">
        <v>260</v>
      </c>
      <c r="AG965">
        <v>260</v>
      </c>
      <c r="AH965">
        <v>320</v>
      </c>
      <c r="AI965">
        <v>210</v>
      </c>
      <c r="AJ965">
        <v>170</v>
      </c>
      <c r="AK965">
        <v>210</v>
      </c>
      <c r="AL965">
        <v>260</v>
      </c>
      <c r="AM965">
        <v>210</v>
      </c>
      <c r="AN965">
        <v>320</v>
      </c>
      <c r="AO965">
        <v>210</v>
      </c>
      <c r="AP965">
        <v>210</v>
      </c>
      <c r="AQ965">
        <v>210</v>
      </c>
      <c r="AR965">
        <v>170</v>
      </c>
      <c r="AS965">
        <v>110</v>
      </c>
      <c r="AT965">
        <v>210</v>
      </c>
      <c r="AU965">
        <v>110</v>
      </c>
      <c r="AV965">
        <v>170</v>
      </c>
      <c r="AW965">
        <v>140</v>
      </c>
      <c r="AX965">
        <v>140</v>
      </c>
      <c r="AY965">
        <v>170</v>
      </c>
      <c r="AZ965">
        <v>170</v>
      </c>
      <c r="BA965">
        <v>210</v>
      </c>
      <c r="BB965">
        <v>210</v>
      </c>
      <c r="BC965">
        <v>260</v>
      </c>
      <c r="BD965">
        <v>260</v>
      </c>
      <c r="BE965">
        <v>140</v>
      </c>
      <c r="BF965">
        <v>320</v>
      </c>
      <c r="BG965">
        <v>320</v>
      </c>
      <c r="BH965">
        <v>320</v>
      </c>
      <c r="BI965" s="9">
        <f>AVERAGE(keyword_stats[[#This Row],[Searches: Apr 2015]:[Searches: Mar 2016]])</f>
        <v>139.16666666666666</v>
      </c>
      <c r="BJ965" s="9">
        <f>AVERAGE(keyword_stats[[#This Row],[Searches: Apr 2016]:[Searches: Mar 2017]])</f>
        <v>203.33333333333334</v>
      </c>
      <c r="BK965" s="9">
        <f>AVERAGE(keyword_stats[[#This Row],[Searches: Apr 2017]:[Searches: Mar 2018]])</f>
        <v>200</v>
      </c>
      <c r="BL965" s="9">
        <f>AVERAGE(keyword_stats[[#This Row],[Searches: Apr 2018]:[Searches: Mar 2019]])</f>
        <v>221.66666666666666</v>
      </c>
      <c r="BM965" s="9">
        <f>SUM(keyword_stats[[#This Row],[Searches: Apr 2018]:[Searches: Mar 2019]])</f>
        <v>2660</v>
      </c>
      <c r="BN965" s="9">
        <f>keyword_stats[[#This Row],[R1]]-keyword_stats[[#This Row],[R4]]</f>
        <v>82.5</v>
      </c>
      <c r="BO965" s="9" t="str">
        <f>INDEX('keyword-forecasts'!G:K,MATCH(keyword_stats[[#This Row],[Keyword]],'keyword-forecasts'!K:K,0),1)</f>
        <v>Kąpielowe Sportowe Jednoczesciowe</v>
      </c>
    </row>
    <row r="966" spans="1:67" x14ac:dyDescent="0.25">
      <c r="A966" t="s">
        <v>1080</v>
      </c>
      <c r="B966" t="s">
        <v>15</v>
      </c>
      <c r="D966" s="8">
        <v>30</v>
      </c>
      <c r="E966" t="s">
        <v>17</v>
      </c>
      <c r="F966">
        <v>100</v>
      </c>
      <c r="G966">
        <v>0.46</v>
      </c>
      <c r="H966">
        <v>1.68</v>
      </c>
      <c r="M966">
        <v>30</v>
      </c>
      <c r="N966">
        <v>20</v>
      </c>
      <c r="O966">
        <v>50</v>
      </c>
      <c r="P966">
        <v>40</v>
      </c>
      <c r="Q966">
        <v>20</v>
      </c>
      <c r="R966">
        <v>10</v>
      </c>
      <c r="S966">
        <v>10</v>
      </c>
      <c r="T966">
        <v>10</v>
      </c>
      <c r="U966">
        <v>10</v>
      </c>
      <c r="V966">
        <v>30</v>
      </c>
      <c r="W966">
        <v>20</v>
      </c>
      <c r="X966">
        <v>10</v>
      </c>
      <c r="Y966">
        <v>10</v>
      </c>
      <c r="Z966">
        <v>30</v>
      </c>
      <c r="AA966">
        <v>40</v>
      </c>
      <c r="AB966">
        <v>50</v>
      </c>
      <c r="AC966">
        <v>10</v>
      </c>
      <c r="AD966">
        <v>10</v>
      </c>
      <c r="AE966">
        <v>40</v>
      </c>
      <c r="AF966">
        <v>10</v>
      </c>
      <c r="AG966">
        <v>10</v>
      </c>
      <c r="AH966">
        <v>20</v>
      </c>
      <c r="AI966">
        <v>10</v>
      </c>
      <c r="AJ966">
        <v>30</v>
      </c>
      <c r="AK966">
        <v>10</v>
      </c>
      <c r="AL966">
        <v>20</v>
      </c>
      <c r="AM966">
        <v>50</v>
      </c>
      <c r="AN966">
        <v>50</v>
      </c>
      <c r="AO966">
        <v>20</v>
      </c>
      <c r="AP966">
        <v>10</v>
      </c>
      <c r="AQ966">
        <v>10</v>
      </c>
      <c r="AR966">
        <v>10</v>
      </c>
      <c r="AS966">
        <v>10</v>
      </c>
      <c r="AT966">
        <v>20</v>
      </c>
      <c r="AU966">
        <v>30</v>
      </c>
      <c r="AV966">
        <v>10</v>
      </c>
      <c r="AW966">
        <v>20</v>
      </c>
      <c r="AX966">
        <v>30</v>
      </c>
      <c r="AY966">
        <v>70</v>
      </c>
      <c r="AZ966">
        <v>40</v>
      </c>
      <c r="BA966">
        <v>40</v>
      </c>
      <c r="BB966">
        <v>10</v>
      </c>
      <c r="BC966">
        <v>10</v>
      </c>
      <c r="BD966">
        <v>10</v>
      </c>
      <c r="BE966">
        <v>10</v>
      </c>
      <c r="BF966">
        <v>30</v>
      </c>
      <c r="BG966">
        <v>40</v>
      </c>
      <c r="BH966">
        <v>40</v>
      </c>
      <c r="BI966" s="9">
        <f>AVERAGE(keyword_stats[[#This Row],[Searches: Apr 2015]:[Searches: Mar 2016]])</f>
        <v>21.666666666666668</v>
      </c>
      <c r="BJ966" s="9">
        <f>AVERAGE(keyword_stats[[#This Row],[Searches: Apr 2016]:[Searches: Mar 2017]])</f>
        <v>22.5</v>
      </c>
      <c r="BK966" s="9">
        <f>AVERAGE(keyword_stats[[#This Row],[Searches: Apr 2017]:[Searches: Mar 2018]])</f>
        <v>20.833333333333332</v>
      </c>
      <c r="BL966" s="9">
        <f>AVERAGE(keyword_stats[[#This Row],[Searches: Apr 2018]:[Searches: Mar 2019]])</f>
        <v>29.166666666666668</v>
      </c>
      <c r="BM966" s="9">
        <f>SUM(keyword_stats[[#This Row],[Searches: Apr 2018]:[Searches: Mar 2019]])</f>
        <v>350</v>
      </c>
      <c r="BN966" s="9">
        <f>keyword_stats[[#This Row],[R1]]-keyword_stats[[#This Row],[R4]]</f>
        <v>7.5</v>
      </c>
      <c r="BO966" s="9" t="str">
        <f>INDEX('keyword-forecasts'!G:K,MATCH(keyword_stats[[#This Row],[Keyword]],'keyword-forecasts'!K:K,0),1)</f>
        <v>Stroje Jednoczęściowe</v>
      </c>
    </row>
    <row r="967" spans="1:67" x14ac:dyDescent="0.25">
      <c r="A967" t="s">
        <v>1081</v>
      </c>
      <c r="B967" t="s">
        <v>15</v>
      </c>
      <c r="D967" s="8">
        <v>50</v>
      </c>
      <c r="E967" t="s">
        <v>17</v>
      </c>
      <c r="F967">
        <v>100</v>
      </c>
      <c r="G967">
        <v>0.39</v>
      </c>
      <c r="H967">
        <v>1.67</v>
      </c>
      <c r="M967">
        <v>70</v>
      </c>
      <c r="N967">
        <v>140</v>
      </c>
      <c r="O967">
        <v>170</v>
      </c>
      <c r="P967">
        <v>320</v>
      </c>
      <c r="Q967">
        <v>210</v>
      </c>
      <c r="R967">
        <v>50</v>
      </c>
      <c r="S967">
        <v>10</v>
      </c>
      <c r="T967">
        <v>10</v>
      </c>
      <c r="U967">
        <v>20</v>
      </c>
      <c r="V967">
        <v>70</v>
      </c>
      <c r="W967">
        <v>70</v>
      </c>
      <c r="X967">
        <v>30</v>
      </c>
      <c r="Y967">
        <v>50</v>
      </c>
      <c r="Z967">
        <v>50</v>
      </c>
      <c r="AA967">
        <v>90</v>
      </c>
      <c r="AB967">
        <v>210</v>
      </c>
      <c r="AC967">
        <v>140</v>
      </c>
      <c r="AD967">
        <v>90</v>
      </c>
      <c r="AE967">
        <v>20</v>
      </c>
      <c r="AF967">
        <v>10</v>
      </c>
      <c r="AG967">
        <v>20</v>
      </c>
      <c r="AH967">
        <v>20</v>
      </c>
      <c r="AI967">
        <v>50</v>
      </c>
      <c r="AJ967">
        <v>30</v>
      </c>
      <c r="AK967">
        <v>30</v>
      </c>
      <c r="AL967">
        <v>20</v>
      </c>
      <c r="AM967">
        <v>50</v>
      </c>
      <c r="AN967">
        <v>90</v>
      </c>
      <c r="AO967">
        <v>50</v>
      </c>
      <c r="AP967">
        <v>10</v>
      </c>
      <c r="AQ967">
        <v>10</v>
      </c>
      <c r="AR967">
        <v>10</v>
      </c>
      <c r="AS967">
        <v>10</v>
      </c>
      <c r="AT967">
        <v>20</v>
      </c>
      <c r="AU967">
        <v>40</v>
      </c>
      <c r="AV967">
        <v>20</v>
      </c>
      <c r="AW967">
        <v>30</v>
      </c>
      <c r="AX967">
        <v>70</v>
      </c>
      <c r="AY967">
        <v>110</v>
      </c>
      <c r="AZ967">
        <v>90</v>
      </c>
      <c r="BA967">
        <v>50</v>
      </c>
      <c r="BB967">
        <v>10</v>
      </c>
      <c r="BC967">
        <v>30</v>
      </c>
      <c r="BD967">
        <v>30</v>
      </c>
      <c r="BE967">
        <v>40</v>
      </c>
      <c r="BF967">
        <v>50</v>
      </c>
      <c r="BG967">
        <v>50</v>
      </c>
      <c r="BH967">
        <v>20</v>
      </c>
      <c r="BI967" s="9">
        <f>AVERAGE(keyword_stats[[#This Row],[Searches: Apr 2015]:[Searches: Mar 2016]])</f>
        <v>97.5</v>
      </c>
      <c r="BJ967" s="9">
        <f>AVERAGE(keyword_stats[[#This Row],[Searches: Apr 2016]:[Searches: Mar 2017]])</f>
        <v>65</v>
      </c>
      <c r="BK967" s="9">
        <f>AVERAGE(keyword_stats[[#This Row],[Searches: Apr 2017]:[Searches: Mar 2018]])</f>
        <v>30</v>
      </c>
      <c r="BL967" s="9">
        <f>AVERAGE(keyword_stats[[#This Row],[Searches: Apr 2018]:[Searches: Mar 2019]])</f>
        <v>48.333333333333336</v>
      </c>
      <c r="BM967" s="9">
        <f>SUM(keyword_stats[[#This Row],[Searches: Apr 2018]:[Searches: Mar 2019]])</f>
        <v>580</v>
      </c>
      <c r="BN967" s="9">
        <f>keyword_stats[[#This Row],[R1]]-keyword_stats[[#This Row],[R4]]</f>
        <v>-49.166666666666664</v>
      </c>
      <c r="BO967" s="9" t="str">
        <f>INDEX('keyword-forecasts'!G:K,MATCH(keyword_stats[[#This Row],[Keyword]],'keyword-forecasts'!K:K,0),1)</f>
        <v>Tanie Stroje</v>
      </c>
    </row>
    <row r="968" spans="1:67" x14ac:dyDescent="0.25">
      <c r="A968" t="s">
        <v>1082</v>
      </c>
      <c r="B968" t="s">
        <v>15</v>
      </c>
      <c r="D968" s="8">
        <v>480</v>
      </c>
      <c r="E968" t="s">
        <v>17</v>
      </c>
      <c r="F968">
        <v>100</v>
      </c>
      <c r="G968">
        <v>0.35</v>
      </c>
      <c r="H968">
        <v>2.36</v>
      </c>
      <c r="M968">
        <v>210</v>
      </c>
      <c r="N968">
        <v>320</v>
      </c>
      <c r="O968">
        <v>390</v>
      </c>
      <c r="P968">
        <v>260</v>
      </c>
      <c r="Q968">
        <v>140</v>
      </c>
      <c r="R968">
        <v>70</v>
      </c>
      <c r="S968">
        <v>70</v>
      </c>
      <c r="T968">
        <v>70</v>
      </c>
      <c r="U968">
        <v>90</v>
      </c>
      <c r="V968">
        <v>320</v>
      </c>
      <c r="W968">
        <v>320</v>
      </c>
      <c r="X968">
        <v>170</v>
      </c>
      <c r="Y968">
        <v>320</v>
      </c>
      <c r="Z968">
        <v>320</v>
      </c>
      <c r="AA968">
        <v>320</v>
      </c>
      <c r="AB968">
        <v>480</v>
      </c>
      <c r="AC968">
        <v>170</v>
      </c>
      <c r="AD968">
        <v>90</v>
      </c>
      <c r="AE968">
        <v>140</v>
      </c>
      <c r="AF968">
        <v>170</v>
      </c>
      <c r="AG968">
        <v>170</v>
      </c>
      <c r="AH968">
        <v>390</v>
      </c>
      <c r="AI968">
        <v>320</v>
      </c>
      <c r="AJ968">
        <v>320</v>
      </c>
      <c r="AK968">
        <v>390</v>
      </c>
      <c r="AL968">
        <v>480</v>
      </c>
      <c r="AM968">
        <v>590</v>
      </c>
      <c r="AN968">
        <v>590</v>
      </c>
      <c r="AO968">
        <v>320</v>
      </c>
      <c r="AP968">
        <v>210</v>
      </c>
      <c r="AQ968">
        <v>170</v>
      </c>
      <c r="AR968">
        <v>210</v>
      </c>
      <c r="AS968">
        <v>110</v>
      </c>
      <c r="AT968">
        <v>320</v>
      </c>
      <c r="AU968">
        <v>390</v>
      </c>
      <c r="AV968">
        <v>320</v>
      </c>
      <c r="AW968">
        <v>390</v>
      </c>
      <c r="AX968">
        <v>590</v>
      </c>
      <c r="AY968">
        <v>590</v>
      </c>
      <c r="AZ968">
        <v>720</v>
      </c>
      <c r="BA968">
        <v>480</v>
      </c>
      <c r="BB968">
        <v>210</v>
      </c>
      <c r="BC968">
        <v>320</v>
      </c>
      <c r="BD968">
        <v>260</v>
      </c>
      <c r="BE968">
        <v>210</v>
      </c>
      <c r="BF968">
        <v>720</v>
      </c>
      <c r="BG968">
        <v>720</v>
      </c>
      <c r="BH968">
        <v>590</v>
      </c>
      <c r="BI968" s="9">
        <f>AVERAGE(keyword_stats[[#This Row],[Searches: Apr 2015]:[Searches: Mar 2016]])</f>
        <v>202.5</v>
      </c>
      <c r="BJ968" s="9">
        <f>AVERAGE(keyword_stats[[#This Row],[Searches: Apr 2016]:[Searches: Mar 2017]])</f>
        <v>267.5</v>
      </c>
      <c r="BK968" s="9">
        <f>AVERAGE(keyword_stats[[#This Row],[Searches: Apr 2017]:[Searches: Mar 2018]])</f>
        <v>341.66666666666669</v>
      </c>
      <c r="BL968" s="9">
        <f>AVERAGE(keyword_stats[[#This Row],[Searches: Apr 2018]:[Searches: Mar 2019]])</f>
        <v>483.33333333333331</v>
      </c>
      <c r="BM968" s="9">
        <f>SUM(keyword_stats[[#This Row],[Searches: Apr 2018]:[Searches: Mar 2019]])</f>
        <v>5800</v>
      </c>
      <c r="BN968" s="9">
        <f>keyword_stats[[#This Row],[R1]]-keyword_stats[[#This Row],[R4]]</f>
        <v>280.83333333333331</v>
      </c>
      <c r="BO968" s="9" t="str">
        <f>INDEX('keyword-forecasts'!G:K,MATCH(keyword_stats[[#This Row],[Keyword]],'keyword-forecasts'!K:K,0),1)</f>
        <v>Triumph Stroje</v>
      </c>
    </row>
    <row r="969" spans="1:67" x14ac:dyDescent="0.25">
      <c r="A969" t="s">
        <v>1083</v>
      </c>
      <c r="B969" t="s">
        <v>15</v>
      </c>
      <c r="D969" s="8">
        <v>40</v>
      </c>
      <c r="E969" t="s">
        <v>17</v>
      </c>
      <c r="F969">
        <v>100</v>
      </c>
      <c r="G969">
        <v>0.39</v>
      </c>
      <c r="H969">
        <v>1.72</v>
      </c>
      <c r="M969">
        <v>30</v>
      </c>
      <c r="N969">
        <v>30</v>
      </c>
      <c r="O969">
        <v>20</v>
      </c>
      <c r="P969">
        <v>30</v>
      </c>
      <c r="Q969">
        <v>20</v>
      </c>
      <c r="R969">
        <v>10</v>
      </c>
      <c r="S969">
        <v>10</v>
      </c>
      <c r="T969">
        <v>20</v>
      </c>
      <c r="U969">
        <v>10</v>
      </c>
      <c r="V969">
        <v>30</v>
      </c>
      <c r="W969">
        <v>30</v>
      </c>
      <c r="X969">
        <v>30</v>
      </c>
      <c r="Y969">
        <v>20</v>
      </c>
      <c r="Z969">
        <v>30</v>
      </c>
      <c r="AA969">
        <v>20</v>
      </c>
      <c r="AB969">
        <v>50</v>
      </c>
      <c r="AC969">
        <v>20</v>
      </c>
      <c r="AD969">
        <v>10</v>
      </c>
      <c r="AE969">
        <v>10</v>
      </c>
      <c r="AF969">
        <v>10</v>
      </c>
      <c r="AG969">
        <v>30</v>
      </c>
      <c r="AH969">
        <v>70</v>
      </c>
      <c r="AI969">
        <v>140</v>
      </c>
      <c r="AJ969">
        <v>30</v>
      </c>
      <c r="AK969">
        <v>10</v>
      </c>
      <c r="AL969">
        <v>20</v>
      </c>
      <c r="AM969">
        <v>40</v>
      </c>
      <c r="AN969">
        <v>20</v>
      </c>
      <c r="AO969">
        <v>10</v>
      </c>
      <c r="AP969">
        <v>10</v>
      </c>
      <c r="AQ969">
        <v>10</v>
      </c>
      <c r="AR969">
        <v>10</v>
      </c>
      <c r="AS969">
        <v>10</v>
      </c>
      <c r="AT969">
        <v>30</v>
      </c>
      <c r="AU969">
        <v>40</v>
      </c>
      <c r="AV969">
        <v>10</v>
      </c>
      <c r="AW969">
        <v>20</v>
      </c>
      <c r="AX969">
        <v>30</v>
      </c>
      <c r="AY969">
        <v>90</v>
      </c>
      <c r="AZ969">
        <v>110</v>
      </c>
      <c r="BA969">
        <v>50</v>
      </c>
      <c r="BB969">
        <v>10</v>
      </c>
      <c r="BC969">
        <v>30</v>
      </c>
      <c r="BD969">
        <v>40</v>
      </c>
      <c r="BE969">
        <v>30</v>
      </c>
      <c r="BF969">
        <v>30</v>
      </c>
      <c r="BG969">
        <v>30</v>
      </c>
      <c r="BH969">
        <v>30</v>
      </c>
      <c r="BI969" s="9">
        <f>AVERAGE(keyword_stats[[#This Row],[Searches: Apr 2015]:[Searches: Mar 2016]])</f>
        <v>22.5</v>
      </c>
      <c r="BJ969" s="9">
        <f>AVERAGE(keyword_stats[[#This Row],[Searches: Apr 2016]:[Searches: Mar 2017]])</f>
        <v>36.666666666666664</v>
      </c>
      <c r="BK969" s="9">
        <f>AVERAGE(keyword_stats[[#This Row],[Searches: Apr 2017]:[Searches: Mar 2018]])</f>
        <v>18.333333333333332</v>
      </c>
      <c r="BL969" s="9">
        <f>AVERAGE(keyword_stats[[#This Row],[Searches: Apr 2018]:[Searches: Mar 2019]])</f>
        <v>41.666666666666664</v>
      </c>
      <c r="BM969" s="9">
        <f>SUM(keyword_stats[[#This Row],[Searches: Apr 2018]:[Searches: Mar 2019]])</f>
        <v>500</v>
      </c>
      <c r="BN969" s="9">
        <f>keyword_stats[[#This Row],[R1]]-keyword_stats[[#This Row],[R4]]</f>
        <v>19.166666666666664</v>
      </c>
      <c r="BO969" s="9" t="str">
        <f>INDEX('keyword-forecasts'!G:K,MATCH(keyword_stats[[#This Row],[Keyword]],'keyword-forecasts'!K:K,0),1)</f>
        <v>Usztywniane</v>
      </c>
    </row>
    <row r="970" spans="1:67" x14ac:dyDescent="0.25">
      <c r="A970" t="s">
        <v>1084</v>
      </c>
      <c r="B970" t="s">
        <v>15</v>
      </c>
      <c r="D970" s="8">
        <v>10</v>
      </c>
      <c r="E970" t="s">
        <v>17</v>
      </c>
      <c r="F970">
        <v>100</v>
      </c>
      <c r="G970">
        <v>0.35</v>
      </c>
      <c r="H970">
        <v>1.23</v>
      </c>
      <c r="M970">
        <v>10</v>
      </c>
      <c r="N970">
        <v>10</v>
      </c>
      <c r="O970">
        <v>20</v>
      </c>
      <c r="P970">
        <v>20</v>
      </c>
      <c r="Q970">
        <v>10</v>
      </c>
      <c r="R970">
        <v>10</v>
      </c>
      <c r="S970">
        <v>10</v>
      </c>
      <c r="T970">
        <v>0</v>
      </c>
      <c r="U970">
        <v>10</v>
      </c>
      <c r="V970">
        <v>10</v>
      </c>
      <c r="W970">
        <v>10</v>
      </c>
      <c r="X970">
        <v>10</v>
      </c>
      <c r="Y970">
        <v>10</v>
      </c>
      <c r="Z970">
        <v>10</v>
      </c>
      <c r="AA970">
        <v>10</v>
      </c>
      <c r="AB970">
        <v>20</v>
      </c>
      <c r="AC970">
        <v>10</v>
      </c>
      <c r="AD970">
        <v>10</v>
      </c>
      <c r="AE970">
        <v>0</v>
      </c>
      <c r="AF970">
        <v>10</v>
      </c>
      <c r="AG970">
        <v>0</v>
      </c>
      <c r="AH970">
        <v>10</v>
      </c>
      <c r="AI970">
        <v>10</v>
      </c>
      <c r="AJ970">
        <v>10</v>
      </c>
      <c r="AK970">
        <v>10</v>
      </c>
      <c r="AL970">
        <v>10</v>
      </c>
      <c r="AM970">
        <v>10</v>
      </c>
      <c r="AN970">
        <v>20</v>
      </c>
      <c r="AO970">
        <v>30</v>
      </c>
      <c r="AP970">
        <v>0</v>
      </c>
      <c r="AQ970">
        <v>10</v>
      </c>
      <c r="AR970">
        <v>10</v>
      </c>
      <c r="AS970">
        <v>10</v>
      </c>
      <c r="AT970">
        <v>10</v>
      </c>
      <c r="AU970">
        <v>10</v>
      </c>
      <c r="AV970">
        <v>10</v>
      </c>
      <c r="AW970">
        <v>10</v>
      </c>
      <c r="AX970">
        <v>30</v>
      </c>
      <c r="AY970">
        <v>20</v>
      </c>
      <c r="AZ970">
        <v>30</v>
      </c>
      <c r="BA970">
        <v>30</v>
      </c>
      <c r="BB970">
        <v>10</v>
      </c>
      <c r="BC970">
        <v>0</v>
      </c>
      <c r="BD970">
        <v>0</v>
      </c>
      <c r="BE970">
        <v>10</v>
      </c>
      <c r="BF970">
        <v>10</v>
      </c>
      <c r="BG970">
        <v>10</v>
      </c>
      <c r="BH970">
        <v>10</v>
      </c>
      <c r="BI970" s="9">
        <f>AVERAGE(keyword_stats[[#This Row],[Searches: Apr 2015]:[Searches: Mar 2016]])</f>
        <v>10.833333333333334</v>
      </c>
      <c r="BJ970" s="9">
        <f>AVERAGE(keyword_stats[[#This Row],[Searches: Apr 2016]:[Searches: Mar 2017]])</f>
        <v>9.1666666666666661</v>
      </c>
      <c r="BK970" s="9">
        <f>AVERAGE(keyword_stats[[#This Row],[Searches: Apr 2017]:[Searches: Mar 2018]])</f>
        <v>11.666666666666666</v>
      </c>
      <c r="BL970" s="9">
        <f>AVERAGE(keyword_stats[[#This Row],[Searches: Apr 2018]:[Searches: Mar 2019]])</f>
        <v>14.166666666666666</v>
      </c>
      <c r="BM970" s="9">
        <f>SUM(keyword_stats[[#This Row],[Searches: Apr 2018]:[Searches: Mar 2019]])</f>
        <v>170</v>
      </c>
      <c r="BN970" s="9">
        <f>keyword_stats[[#This Row],[R1]]-keyword_stats[[#This Row],[R4]]</f>
        <v>3.3333333333333321</v>
      </c>
      <c r="BO970" s="9" t="str">
        <f>INDEX('keyword-forecasts'!G:K,MATCH(keyword_stats[[#This Row],[Keyword]],'keyword-forecasts'!K:K,0),1)</f>
        <v>Kwiaty</v>
      </c>
    </row>
    <row r="971" spans="1:67" x14ac:dyDescent="0.25">
      <c r="A971" t="s">
        <v>1085</v>
      </c>
      <c r="B971" t="s">
        <v>15</v>
      </c>
      <c r="D971" s="8">
        <v>10</v>
      </c>
      <c r="E971" t="s">
        <v>17</v>
      </c>
      <c r="F971">
        <v>100</v>
      </c>
      <c r="M971">
        <v>10</v>
      </c>
      <c r="N971">
        <v>10</v>
      </c>
      <c r="O971">
        <v>20</v>
      </c>
      <c r="P971">
        <v>30</v>
      </c>
      <c r="Q971">
        <v>10</v>
      </c>
      <c r="R971">
        <v>10</v>
      </c>
      <c r="S971">
        <v>10</v>
      </c>
      <c r="T971">
        <v>10</v>
      </c>
      <c r="U971">
        <v>10</v>
      </c>
      <c r="V971">
        <v>10</v>
      </c>
      <c r="W971">
        <v>20</v>
      </c>
      <c r="X971">
        <v>10</v>
      </c>
      <c r="Y971">
        <v>10</v>
      </c>
      <c r="Z971">
        <v>10</v>
      </c>
      <c r="AA971">
        <v>20</v>
      </c>
      <c r="AB971">
        <v>20</v>
      </c>
      <c r="AC971">
        <v>10</v>
      </c>
      <c r="AD971">
        <v>0</v>
      </c>
      <c r="AE971">
        <v>10</v>
      </c>
      <c r="AF971">
        <v>10</v>
      </c>
      <c r="AG971">
        <v>10</v>
      </c>
      <c r="AH971">
        <v>10</v>
      </c>
      <c r="AI971">
        <v>10</v>
      </c>
      <c r="AJ971">
        <v>10</v>
      </c>
      <c r="AK971">
        <v>10</v>
      </c>
      <c r="AL971">
        <v>20</v>
      </c>
      <c r="AM971">
        <v>10</v>
      </c>
      <c r="AN971">
        <v>20</v>
      </c>
      <c r="AO971">
        <v>10</v>
      </c>
      <c r="AP971">
        <v>10</v>
      </c>
      <c r="AQ971">
        <v>10</v>
      </c>
      <c r="AR971">
        <v>10</v>
      </c>
      <c r="AS971">
        <v>0</v>
      </c>
      <c r="AT971">
        <v>10</v>
      </c>
      <c r="AU971">
        <v>10</v>
      </c>
      <c r="AV971">
        <v>10</v>
      </c>
      <c r="AW971">
        <v>10</v>
      </c>
      <c r="AX971">
        <v>10</v>
      </c>
      <c r="AY971">
        <v>20</v>
      </c>
      <c r="AZ971">
        <v>20</v>
      </c>
      <c r="BA971">
        <v>10</v>
      </c>
      <c r="BB971">
        <v>10</v>
      </c>
      <c r="BC971">
        <v>0</v>
      </c>
      <c r="BD971">
        <v>10</v>
      </c>
      <c r="BE971">
        <v>10</v>
      </c>
      <c r="BF971">
        <v>0</v>
      </c>
      <c r="BG971">
        <v>10</v>
      </c>
      <c r="BH971">
        <v>10</v>
      </c>
      <c r="BI971" s="9">
        <f>AVERAGE(keyword_stats[[#This Row],[Searches: Apr 2015]:[Searches: Mar 2016]])</f>
        <v>13.333333333333334</v>
      </c>
      <c r="BJ971" s="9">
        <f>AVERAGE(keyword_stats[[#This Row],[Searches: Apr 2016]:[Searches: Mar 2017]])</f>
        <v>10.833333333333334</v>
      </c>
      <c r="BK971" s="9">
        <f>AVERAGE(keyword_stats[[#This Row],[Searches: Apr 2017]:[Searches: Mar 2018]])</f>
        <v>10.833333333333334</v>
      </c>
      <c r="BL971" s="9">
        <f>AVERAGE(keyword_stats[[#This Row],[Searches: Apr 2018]:[Searches: Mar 2019]])</f>
        <v>10</v>
      </c>
      <c r="BM971" s="9">
        <f>SUM(keyword_stats[[#This Row],[Searches: Apr 2018]:[Searches: Mar 2019]])</f>
        <v>120</v>
      </c>
      <c r="BN971" s="9">
        <f>keyword_stats[[#This Row],[R1]]-keyword_stats[[#This Row],[R4]]</f>
        <v>-3.3333333333333339</v>
      </c>
      <c r="BO971" s="9" t="str">
        <f>INDEX('keyword-forecasts'!G:K,MATCH(keyword_stats[[#This Row],[Keyword]],'keyword-forecasts'!K:K,0),1)</f>
        <v>Stroje Jednoczęściowe</v>
      </c>
    </row>
    <row r="972" spans="1:67" x14ac:dyDescent="0.25">
      <c r="A972" t="s">
        <v>1086</v>
      </c>
      <c r="B972" t="s">
        <v>15</v>
      </c>
      <c r="D972" s="8">
        <v>10</v>
      </c>
      <c r="E972" t="s">
        <v>17</v>
      </c>
      <c r="F972">
        <v>100</v>
      </c>
      <c r="G972">
        <v>0.28000000000000003</v>
      </c>
      <c r="H972">
        <v>1.29</v>
      </c>
      <c r="M972">
        <v>10</v>
      </c>
      <c r="N972">
        <v>10</v>
      </c>
      <c r="O972">
        <v>10</v>
      </c>
      <c r="P972">
        <v>10</v>
      </c>
      <c r="Q972">
        <v>10</v>
      </c>
      <c r="R972">
        <v>10</v>
      </c>
      <c r="S972">
        <v>10</v>
      </c>
      <c r="T972">
        <v>10</v>
      </c>
      <c r="U972">
        <v>10</v>
      </c>
      <c r="V972">
        <v>20</v>
      </c>
      <c r="W972">
        <v>10</v>
      </c>
      <c r="X972">
        <v>10</v>
      </c>
      <c r="Y972">
        <v>10</v>
      </c>
      <c r="Z972">
        <v>10</v>
      </c>
      <c r="AA972">
        <v>10</v>
      </c>
      <c r="AB972">
        <v>10</v>
      </c>
      <c r="AC972">
        <v>10</v>
      </c>
      <c r="AD972">
        <v>10</v>
      </c>
      <c r="AE972">
        <v>10</v>
      </c>
      <c r="AF972">
        <v>10</v>
      </c>
      <c r="AG972">
        <v>10</v>
      </c>
      <c r="AH972">
        <v>10</v>
      </c>
      <c r="AI972">
        <v>10</v>
      </c>
      <c r="AJ972">
        <v>10</v>
      </c>
      <c r="AK972">
        <v>10</v>
      </c>
      <c r="AL972">
        <v>10</v>
      </c>
      <c r="AM972">
        <v>10</v>
      </c>
      <c r="AN972">
        <v>10</v>
      </c>
      <c r="AO972">
        <v>20</v>
      </c>
      <c r="AP972">
        <v>10</v>
      </c>
      <c r="AQ972">
        <v>10</v>
      </c>
      <c r="AR972">
        <v>0</v>
      </c>
      <c r="AS972">
        <v>10</v>
      </c>
      <c r="AT972">
        <v>10</v>
      </c>
      <c r="AU972">
        <v>10</v>
      </c>
      <c r="AV972">
        <v>0</v>
      </c>
      <c r="AW972">
        <v>10</v>
      </c>
      <c r="AX972">
        <v>10</v>
      </c>
      <c r="AY972">
        <v>10</v>
      </c>
      <c r="AZ972">
        <v>30</v>
      </c>
      <c r="BA972">
        <v>20</v>
      </c>
      <c r="BB972">
        <v>10</v>
      </c>
      <c r="BC972">
        <v>10</v>
      </c>
      <c r="BD972">
        <v>10</v>
      </c>
      <c r="BE972">
        <v>10</v>
      </c>
      <c r="BF972">
        <v>10</v>
      </c>
      <c r="BG972">
        <v>10</v>
      </c>
      <c r="BH972">
        <v>10</v>
      </c>
      <c r="BI972" s="9">
        <f>AVERAGE(keyword_stats[[#This Row],[Searches: Apr 2015]:[Searches: Mar 2016]])</f>
        <v>10.833333333333334</v>
      </c>
      <c r="BJ972" s="9">
        <f>AVERAGE(keyword_stats[[#This Row],[Searches: Apr 2016]:[Searches: Mar 2017]])</f>
        <v>10</v>
      </c>
      <c r="BK972" s="9">
        <f>AVERAGE(keyword_stats[[#This Row],[Searches: Apr 2017]:[Searches: Mar 2018]])</f>
        <v>9.1666666666666661</v>
      </c>
      <c r="BL972" s="9">
        <f>AVERAGE(keyword_stats[[#This Row],[Searches: Apr 2018]:[Searches: Mar 2019]])</f>
        <v>12.5</v>
      </c>
      <c r="BM972" s="9">
        <f>SUM(keyword_stats[[#This Row],[Searches: Apr 2018]:[Searches: Mar 2019]])</f>
        <v>150</v>
      </c>
      <c r="BN972" s="9">
        <f>keyword_stats[[#This Row],[R1]]-keyword_stats[[#This Row],[R4]]</f>
        <v>1.6666666666666661</v>
      </c>
      <c r="BO972" s="9" t="str">
        <f>INDEX('keyword-forecasts'!G:K,MATCH(keyword_stats[[#This Row],[Keyword]],'keyword-forecasts'!K:K,0),1)</f>
        <v>Stroje Jednoczęściowe</v>
      </c>
    </row>
    <row r="973" spans="1:67" x14ac:dyDescent="0.25">
      <c r="A973" t="s">
        <v>1087</v>
      </c>
      <c r="B973" t="s">
        <v>15</v>
      </c>
      <c r="D973" s="8">
        <v>110</v>
      </c>
      <c r="E973" t="s">
        <v>17</v>
      </c>
      <c r="F973">
        <v>100</v>
      </c>
      <c r="G973">
        <v>0.45</v>
      </c>
      <c r="H973">
        <v>1.52</v>
      </c>
      <c r="M973">
        <v>20</v>
      </c>
      <c r="N973">
        <v>10</v>
      </c>
      <c r="O973">
        <v>20</v>
      </c>
      <c r="P973">
        <v>70</v>
      </c>
      <c r="Q973">
        <v>50</v>
      </c>
      <c r="R973">
        <v>50</v>
      </c>
      <c r="S973">
        <v>10</v>
      </c>
      <c r="T973">
        <v>10</v>
      </c>
      <c r="U973">
        <v>30</v>
      </c>
      <c r="V973">
        <v>40</v>
      </c>
      <c r="W973">
        <v>70</v>
      </c>
      <c r="X973">
        <v>40</v>
      </c>
      <c r="Y973">
        <v>10</v>
      </c>
      <c r="Z973">
        <v>10</v>
      </c>
      <c r="AA973">
        <v>30</v>
      </c>
      <c r="AB973">
        <v>40</v>
      </c>
      <c r="AC973">
        <v>50</v>
      </c>
      <c r="AD973">
        <v>40</v>
      </c>
      <c r="AE973">
        <v>50</v>
      </c>
      <c r="AF973">
        <v>40</v>
      </c>
      <c r="AG973">
        <v>30</v>
      </c>
      <c r="AH973">
        <v>70</v>
      </c>
      <c r="AI973">
        <v>50</v>
      </c>
      <c r="AJ973">
        <v>40</v>
      </c>
      <c r="AK973">
        <v>40</v>
      </c>
      <c r="AL973">
        <v>140</v>
      </c>
      <c r="AM973">
        <v>140</v>
      </c>
      <c r="AN973">
        <v>320</v>
      </c>
      <c r="AO973">
        <v>320</v>
      </c>
      <c r="AP973">
        <v>90</v>
      </c>
      <c r="AQ973">
        <v>70</v>
      </c>
      <c r="AR973">
        <v>140</v>
      </c>
      <c r="AS973">
        <v>90</v>
      </c>
      <c r="AT973">
        <v>260</v>
      </c>
      <c r="AU973">
        <v>170</v>
      </c>
      <c r="AV973">
        <v>110</v>
      </c>
      <c r="AW973">
        <v>50</v>
      </c>
      <c r="AX973">
        <v>110</v>
      </c>
      <c r="AY973">
        <v>140</v>
      </c>
      <c r="AZ973">
        <v>320</v>
      </c>
      <c r="BA973">
        <v>210</v>
      </c>
      <c r="BB973">
        <v>110</v>
      </c>
      <c r="BC973">
        <v>50</v>
      </c>
      <c r="BD973">
        <v>90</v>
      </c>
      <c r="BE973">
        <v>50</v>
      </c>
      <c r="BF973">
        <v>70</v>
      </c>
      <c r="BG973">
        <v>90</v>
      </c>
      <c r="BH973">
        <v>50</v>
      </c>
      <c r="BI973" s="9">
        <f>AVERAGE(keyword_stats[[#This Row],[Searches: Apr 2015]:[Searches: Mar 2016]])</f>
        <v>35</v>
      </c>
      <c r="BJ973" s="9">
        <f>AVERAGE(keyword_stats[[#This Row],[Searches: Apr 2016]:[Searches: Mar 2017]])</f>
        <v>38.333333333333336</v>
      </c>
      <c r="BK973" s="9">
        <f>AVERAGE(keyword_stats[[#This Row],[Searches: Apr 2017]:[Searches: Mar 2018]])</f>
        <v>157.5</v>
      </c>
      <c r="BL973" s="9">
        <f>AVERAGE(keyword_stats[[#This Row],[Searches: Apr 2018]:[Searches: Mar 2019]])</f>
        <v>111.66666666666667</v>
      </c>
      <c r="BM973" s="9">
        <f>SUM(keyword_stats[[#This Row],[Searches: Apr 2018]:[Searches: Mar 2019]])</f>
        <v>1340</v>
      </c>
      <c r="BN973" s="9">
        <f>keyword_stats[[#This Row],[R1]]-keyword_stats[[#This Row],[R4]]</f>
        <v>76.666666666666671</v>
      </c>
      <c r="BO973" s="9" t="str">
        <f>INDEX('keyword-forecasts'!G:K,MATCH(keyword_stats[[#This Row],[Keyword]],'keyword-forecasts'!K:K,0),1)</f>
        <v>Wyprzedaż Stroje</v>
      </c>
    </row>
    <row r="974" spans="1:67" x14ac:dyDescent="0.25">
      <c r="A974" t="s">
        <v>1088</v>
      </c>
      <c r="B974" t="s">
        <v>15</v>
      </c>
      <c r="D974" s="8">
        <v>1900</v>
      </c>
      <c r="E974" t="s">
        <v>17</v>
      </c>
      <c r="F974">
        <v>100</v>
      </c>
      <c r="G974">
        <v>0.43</v>
      </c>
      <c r="H974">
        <v>1.74</v>
      </c>
      <c r="M974">
        <v>590</v>
      </c>
      <c r="N974">
        <v>880</v>
      </c>
      <c r="O974">
        <v>1300</v>
      </c>
      <c r="P974">
        <v>1300</v>
      </c>
      <c r="Q974">
        <v>590</v>
      </c>
      <c r="R974">
        <v>170</v>
      </c>
      <c r="S974">
        <v>140</v>
      </c>
      <c r="T974">
        <v>260</v>
      </c>
      <c r="U974">
        <v>260</v>
      </c>
      <c r="V974">
        <v>720</v>
      </c>
      <c r="W974">
        <v>880</v>
      </c>
      <c r="X974">
        <v>720</v>
      </c>
      <c r="Y974">
        <v>720</v>
      </c>
      <c r="Z974">
        <v>1000</v>
      </c>
      <c r="AA974">
        <v>1600</v>
      </c>
      <c r="AB974">
        <v>1600</v>
      </c>
      <c r="AC974">
        <v>590</v>
      </c>
      <c r="AD974">
        <v>390</v>
      </c>
      <c r="AE974">
        <v>480</v>
      </c>
      <c r="AF974">
        <v>590</v>
      </c>
      <c r="AG974">
        <v>390</v>
      </c>
      <c r="AH974">
        <v>1300</v>
      </c>
      <c r="AI974">
        <v>1600</v>
      </c>
      <c r="AJ974">
        <v>1600</v>
      </c>
      <c r="AK974">
        <v>1600</v>
      </c>
      <c r="AL974">
        <v>2400</v>
      </c>
      <c r="AM974">
        <v>3600</v>
      </c>
      <c r="AN974">
        <v>2900</v>
      </c>
      <c r="AO974">
        <v>1600</v>
      </c>
      <c r="AP974">
        <v>720</v>
      </c>
      <c r="AQ974">
        <v>720</v>
      </c>
      <c r="AR974">
        <v>880</v>
      </c>
      <c r="AS974">
        <v>590</v>
      </c>
      <c r="AT974">
        <v>1600</v>
      </c>
      <c r="AU974">
        <v>1600</v>
      </c>
      <c r="AV974">
        <v>1300</v>
      </c>
      <c r="AW974">
        <v>1900</v>
      </c>
      <c r="AX974">
        <v>2900</v>
      </c>
      <c r="AY974">
        <v>2900</v>
      </c>
      <c r="AZ974">
        <v>3600</v>
      </c>
      <c r="BA974">
        <v>1900</v>
      </c>
      <c r="BB974">
        <v>880</v>
      </c>
      <c r="BC974">
        <v>590</v>
      </c>
      <c r="BD974">
        <v>880</v>
      </c>
      <c r="BE974">
        <v>720</v>
      </c>
      <c r="BF974">
        <v>2400</v>
      </c>
      <c r="BG974">
        <v>2400</v>
      </c>
      <c r="BH974">
        <v>2400</v>
      </c>
      <c r="BI974" s="9">
        <f>AVERAGE(keyword_stats[[#This Row],[Searches: Apr 2015]:[Searches: Mar 2016]])</f>
        <v>650.83333333333337</v>
      </c>
      <c r="BJ974" s="9">
        <f>AVERAGE(keyword_stats[[#This Row],[Searches: Apr 2016]:[Searches: Mar 2017]])</f>
        <v>988.33333333333337</v>
      </c>
      <c r="BK974" s="9">
        <f>AVERAGE(keyword_stats[[#This Row],[Searches: Apr 2017]:[Searches: Mar 2018]])</f>
        <v>1625.8333333333333</v>
      </c>
      <c r="BL974" s="9">
        <f>AVERAGE(keyword_stats[[#This Row],[Searches: Apr 2018]:[Searches: Mar 2019]])</f>
        <v>1955.8333333333333</v>
      </c>
      <c r="BM974" s="9">
        <f>SUM(keyword_stats[[#This Row],[Searches: Apr 2018]:[Searches: Mar 2019]])</f>
        <v>23470</v>
      </c>
      <c r="BN974" s="9">
        <f>keyword_stats[[#This Row],[R1]]-keyword_stats[[#This Row],[R4]]</f>
        <v>1305</v>
      </c>
      <c r="BO974" s="9" t="str">
        <f>INDEX('keyword-forecasts'!G:K,MATCH(keyword_stats[[#This Row],[Keyword]],'keyword-forecasts'!K:K,0),1)</f>
        <v>Kąpielowe Wyszczuplające</v>
      </c>
    </row>
    <row r="975" spans="1:67" x14ac:dyDescent="0.25">
      <c r="A975" t="s">
        <v>1089</v>
      </c>
      <c r="B975" t="s">
        <v>15</v>
      </c>
      <c r="D975" s="8">
        <v>20</v>
      </c>
      <c r="E975" t="s">
        <v>17</v>
      </c>
      <c r="F975">
        <v>100</v>
      </c>
      <c r="G975">
        <v>0.4</v>
      </c>
      <c r="H975">
        <v>1.5</v>
      </c>
      <c r="M975">
        <v>10</v>
      </c>
      <c r="N975">
        <v>10</v>
      </c>
      <c r="O975">
        <v>30</v>
      </c>
      <c r="P975">
        <v>40</v>
      </c>
      <c r="Q975">
        <v>10</v>
      </c>
      <c r="R975">
        <v>10</v>
      </c>
      <c r="S975">
        <v>10</v>
      </c>
      <c r="T975">
        <v>10</v>
      </c>
      <c r="U975">
        <v>10</v>
      </c>
      <c r="V975">
        <v>10</v>
      </c>
      <c r="W975">
        <v>20</v>
      </c>
      <c r="X975">
        <v>20</v>
      </c>
      <c r="Y975">
        <v>10</v>
      </c>
      <c r="Z975">
        <v>20</v>
      </c>
      <c r="AA975">
        <v>50</v>
      </c>
      <c r="AB975">
        <v>50</v>
      </c>
      <c r="AC975">
        <v>20</v>
      </c>
      <c r="AD975">
        <v>10</v>
      </c>
      <c r="AE975">
        <v>10</v>
      </c>
      <c r="AF975">
        <v>10</v>
      </c>
      <c r="AG975">
        <v>20</v>
      </c>
      <c r="AH975">
        <v>20</v>
      </c>
      <c r="AI975">
        <v>20</v>
      </c>
      <c r="AJ975">
        <v>20</v>
      </c>
      <c r="AK975">
        <v>30</v>
      </c>
      <c r="AL975">
        <v>20</v>
      </c>
      <c r="AM975">
        <v>50</v>
      </c>
      <c r="AN975">
        <v>30</v>
      </c>
      <c r="AO975">
        <v>20</v>
      </c>
      <c r="AP975">
        <v>10</v>
      </c>
      <c r="AQ975">
        <v>10</v>
      </c>
      <c r="AR975">
        <v>10</v>
      </c>
      <c r="AS975">
        <v>10</v>
      </c>
      <c r="AT975">
        <v>20</v>
      </c>
      <c r="AU975">
        <v>10</v>
      </c>
      <c r="AV975">
        <v>10</v>
      </c>
      <c r="AW975">
        <v>20</v>
      </c>
      <c r="AX975">
        <v>30</v>
      </c>
      <c r="AY975">
        <v>30</v>
      </c>
      <c r="AZ975">
        <v>50</v>
      </c>
      <c r="BA975">
        <v>20</v>
      </c>
      <c r="BB975">
        <v>10</v>
      </c>
      <c r="BC975">
        <v>10</v>
      </c>
      <c r="BD975">
        <v>10</v>
      </c>
      <c r="BE975">
        <v>10</v>
      </c>
      <c r="BF975">
        <v>30</v>
      </c>
      <c r="BG975">
        <v>30</v>
      </c>
      <c r="BH975">
        <v>40</v>
      </c>
      <c r="BI975" s="9">
        <f>AVERAGE(keyword_stats[[#This Row],[Searches: Apr 2015]:[Searches: Mar 2016]])</f>
        <v>15.833333333333334</v>
      </c>
      <c r="BJ975" s="9">
        <f>AVERAGE(keyword_stats[[#This Row],[Searches: Apr 2016]:[Searches: Mar 2017]])</f>
        <v>21.666666666666668</v>
      </c>
      <c r="BK975" s="9">
        <f>AVERAGE(keyword_stats[[#This Row],[Searches: Apr 2017]:[Searches: Mar 2018]])</f>
        <v>19.166666666666668</v>
      </c>
      <c r="BL975" s="9">
        <f>AVERAGE(keyword_stats[[#This Row],[Searches: Apr 2018]:[Searches: Mar 2019]])</f>
        <v>24.166666666666668</v>
      </c>
      <c r="BM975" s="9">
        <f>SUM(keyword_stats[[#This Row],[Searches: Apr 2018]:[Searches: Mar 2019]])</f>
        <v>290</v>
      </c>
      <c r="BN975" s="9">
        <f>keyword_stats[[#This Row],[R1]]-keyword_stats[[#This Row],[R4]]</f>
        <v>8.3333333333333339</v>
      </c>
      <c r="BO975" s="9" t="str">
        <f>INDEX('keyword-forecasts'!G:K,MATCH(keyword_stats[[#This Row],[Keyword]],'keyword-forecasts'!K:K,0),1)</f>
        <v>Xl</v>
      </c>
    </row>
    <row r="976" spans="1:67" x14ac:dyDescent="0.25">
      <c r="A976" t="s">
        <v>1090</v>
      </c>
      <c r="B976" t="s">
        <v>15</v>
      </c>
      <c r="D976" s="8">
        <v>50</v>
      </c>
      <c r="E976" t="s">
        <v>17</v>
      </c>
      <c r="F976">
        <v>90</v>
      </c>
      <c r="G976">
        <v>0.34</v>
      </c>
      <c r="H976">
        <v>1.1299999999999999</v>
      </c>
      <c r="M976">
        <v>10</v>
      </c>
      <c r="N976">
        <v>10</v>
      </c>
      <c r="O976">
        <v>10</v>
      </c>
      <c r="P976">
        <v>20</v>
      </c>
      <c r="Q976">
        <v>10</v>
      </c>
      <c r="R976">
        <v>10</v>
      </c>
      <c r="S976">
        <v>10</v>
      </c>
      <c r="T976">
        <v>10</v>
      </c>
      <c r="U976">
        <v>10</v>
      </c>
      <c r="V976">
        <v>10</v>
      </c>
      <c r="W976">
        <v>10</v>
      </c>
      <c r="X976">
        <v>10</v>
      </c>
      <c r="Y976">
        <v>10</v>
      </c>
      <c r="Z976">
        <v>10</v>
      </c>
      <c r="AA976">
        <v>20</v>
      </c>
      <c r="AB976">
        <v>10</v>
      </c>
      <c r="AC976">
        <v>10</v>
      </c>
      <c r="AD976">
        <v>10</v>
      </c>
      <c r="AE976">
        <v>10</v>
      </c>
      <c r="AF976">
        <v>10</v>
      </c>
      <c r="AG976">
        <v>10</v>
      </c>
      <c r="AH976">
        <v>10</v>
      </c>
      <c r="AI976">
        <v>20</v>
      </c>
      <c r="AJ976">
        <v>20</v>
      </c>
      <c r="AK976">
        <v>20</v>
      </c>
      <c r="AL976">
        <v>50</v>
      </c>
      <c r="AM976">
        <v>90</v>
      </c>
      <c r="AN976">
        <v>110</v>
      </c>
      <c r="AO976">
        <v>50</v>
      </c>
      <c r="AP976">
        <v>10</v>
      </c>
      <c r="AQ976">
        <v>10</v>
      </c>
      <c r="AR976">
        <v>10</v>
      </c>
      <c r="AS976">
        <v>10</v>
      </c>
      <c r="AT976">
        <v>40</v>
      </c>
      <c r="AU976">
        <v>10</v>
      </c>
      <c r="AV976">
        <v>30</v>
      </c>
      <c r="AW976">
        <v>50</v>
      </c>
      <c r="AX976">
        <v>70</v>
      </c>
      <c r="AY976">
        <v>110</v>
      </c>
      <c r="AZ976">
        <v>170</v>
      </c>
      <c r="BA976">
        <v>50</v>
      </c>
      <c r="BB976">
        <v>10</v>
      </c>
      <c r="BC976">
        <v>10</v>
      </c>
      <c r="BD976">
        <v>10</v>
      </c>
      <c r="BE976">
        <v>10</v>
      </c>
      <c r="BF976">
        <v>30</v>
      </c>
      <c r="BG976">
        <v>30</v>
      </c>
      <c r="BH976">
        <v>50</v>
      </c>
      <c r="BI976" s="9">
        <f>AVERAGE(keyword_stats[[#This Row],[Searches: Apr 2015]:[Searches: Mar 2016]])</f>
        <v>10.833333333333334</v>
      </c>
      <c r="BJ976" s="9">
        <f>AVERAGE(keyword_stats[[#This Row],[Searches: Apr 2016]:[Searches: Mar 2017]])</f>
        <v>12.5</v>
      </c>
      <c r="BK976" s="9">
        <f>AVERAGE(keyword_stats[[#This Row],[Searches: Apr 2017]:[Searches: Mar 2018]])</f>
        <v>36.666666666666664</v>
      </c>
      <c r="BL976" s="9">
        <f>AVERAGE(keyword_stats[[#This Row],[Searches: Apr 2018]:[Searches: Mar 2019]])</f>
        <v>50</v>
      </c>
      <c r="BM976" s="9">
        <f>SUM(keyword_stats[[#This Row],[Searches: Apr 2018]:[Searches: Mar 2019]])</f>
        <v>600</v>
      </c>
      <c r="BN976" s="9">
        <f>keyword_stats[[#This Row],[R1]]-keyword_stats[[#This Row],[R4]]</f>
        <v>39.166666666666664</v>
      </c>
      <c r="BO976" s="9" t="str">
        <f>INDEX('keyword-forecasts'!G:K,MATCH(keyword_stats[[#This Row],[Keyword]],'keyword-forecasts'!K:K,0),1)</f>
        <v>Falbanką</v>
      </c>
    </row>
    <row r="977" spans="1:67" x14ac:dyDescent="0.25">
      <c r="A977" t="s">
        <v>1091</v>
      </c>
      <c r="B977" t="s">
        <v>15</v>
      </c>
      <c r="D977" s="8">
        <v>50</v>
      </c>
      <c r="E977" t="s">
        <v>17</v>
      </c>
      <c r="F977">
        <v>100</v>
      </c>
      <c r="G977">
        <v>0.39</v>
      </c>
      <c r="H977">
        <v>1.35</v>
      </c>
      <c r="M977">
        <v>10</v>
      </c>
      <c r="N977">
        <v>20</v>
      </c>
      <c r="O977">
        <v>20</v>
      </c>
      <c r="P977">
        <v>10</v>
      </c>
      <c r="Q977">
        <v>10</v>
      </c>
      <c r="R977">
        <v>10</v>
      </c>
      <c r="S977">
        <v>10</v>
      </c>
      <c r="T977">
        <v>10</v>
      </c>
      <c r="U977">
        <v>10</v>
      </c>
      <c r="V977">
        <v>10</v>
      </c>
      <c r="W977">
        <v>20</v>
      </c>
      <c r="X977">
        <v>10</v>
      </c>
      <c r="Y977">
        <v>10</v>
      </c>
      <c r="Z977">
        <v>20</v>
      </c>
      <c r="AA977">
        <v>30</v>
      </c>
      <c r="AB977">
        <v>10</v>
      </c>
      <c r="AC977">
        <v>20</v>
      </c>
      <c r="AD977">
        <v>10</v>
      </c>
      <c r="AE977">
        <v>20</v>
      </c>
      <c r="AF977">
        <v>10</v>
      </c>
      <c r="AG977">
        <v>10</v>
      </c>
      <c r="AH977">
        <v>10</v>
      </c>
      <c r="AI977">
        <v>30</v>
      </c>
      <c r="AJ977">
        <v>20</v>
      </c>
      <c r="AK977">
        <v>20</v>
      </c>
      <c r="AL977">
        <v>30</v>
      </c>
      <c r="AM977">
        <v>40</v>
      </c>
      <c r="AN977">
        <v>70</v>
      </c>
      <c r="AO977">
        <v>50</v>
      </c>
      <c r="AP977">
        <v>20</v>
      </c>
      <c r="AQ977">
        <v>10</v>
      </c>
      <c r="AR977">
        <v>10</v>
      </c>
      <c r="AS977">
        <v>20</v>
      </c>
      <c r="AT977">
        <v>30</v>
      </c>
      <c r="AU977">
        <v>70</v>
      </c>
      <c r="AV977">
        <v>30</v>
      </c>
      <c r="AW977">
        <v>30</v>
      </c>
      <c r="AX977">
        <v>40</v>
      </c>
      <c r="AY977">
        <v>70</v>
      </c>
      <c r="AZ977">
        <v>50</v>
      </c>
      <c r="BA977">
        <v>30</v>
      </c>
      <c r="BB977">
        <v>10</v>
      </c>
      <c r="BC977">
        <v>10</v>
      </c>
      <c r="BD977">
        <v>30</v>
      </c>
      <c r="BE977">
        <v>40</v>
      </c>
      <c r="BF977">
        <v>110</v>
      </c>
      <c r="BG977">
        <v>110</v>
      </c>
      <c r="BH977">
        <v>70</v>
      </c>
      <c r="BI977" s="9">
        <f>AVERAGE(keyword_stats[[#This Row],[Searches: Apr 2015]:[Searches: Mar 2016]])</f>
        <v>12.5</v>
      </c>
      <c r="BJ977" s="9">
        <f>AVERAGE(keyword_stats[[#This Row],[Searches: Apr 2016]:[Searches: Mar 2017]])</f>
        <v>16.666666666666668</v>
      </c>
      <c r="BK977" s="9">
        <f>AVERAGE(keyword_stats[[#This Row],[Searches: Apr 2017]:[Searches: Mar 2018]])</f>
        <v>33.333333333333336</v>
      </c>
      <c r="BL977" s="9">
        <f>AVERAGE(keyword_stats[[#This Row],[Searches: Apr 2018]:[Searches: Mar 2019]])</f>
        <v>50</v>
      </c>
      <c r="BM977" s="9">
        <f>SUM(keyword_stats[[#This Row],[Searches: Apr 2018]:[Searches: Mar 2019]])</f>
        <v>600</v>
      </c>
      <c r="BN977" s="9">
        <f>keyword_stats[[#This Row],[R1]]-keyword_stats[[#This Row],[R4]]</f>
        <v>37.5</v>
      </c>
      <c r="BO977" s="9" t="str">
        <f>INDEX('keyword-forecasts'!G:K,MATCH(keyword_stats[[#This Row],[Keyword]],'keyword-forecasts'!K:K,0),1)</f>
        <v>Kąpielowe Push Jednoczesciowe</v>
      </c>
    </row>
    <row r="978" spans="1:67" x14ac:dyDescent="0.25">
      <c r="A978" t="s">
        <v>1092</v>
      </c>
      <c r="B978" t="s">
        <v>15</v>
      </c>
      <c r="D978" s="8">
        <v>10</v>
      </c>
      <c r="E978" t="s">
        <v>17</v>
      </c>
      <c r="F978">
        <v>100</v>
      </c>
      <c r="G978">
        <v>0.57999999999999996</v>
      </c>
      <c r="H978">
        <v>1.82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10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20</v>
      </c>
      <c r="AC978">
        <v>20</v>
      </c>
      <c r="AD978">
        <v>10</v>
      </c>
      <c r="AE978">
        <v>10</v>
      </c>
      <c r="AF978">
        <v>10</v>
      </c>
      <c r="AG978">
        <v>10</v>
      </c>
      <c r="AH978">
        <v>10</v>
      </c>
      <c r="AI978">
        <v>10</v>
      </c>
      <c r="AJ978">
        <v>10</v>
      </c>
      <c r="AK978">
        <v>10</v>
      </c>
      <c r="AL978">
        <v>10</v>
      </c>
      <c r="AM978">
        <v>10</v>
      </c>
      <c r="AN978">
        <v>20</v>
      </c>
      <c r="AO978">
        <v>10</v>
      </c>
      <c r="AP978">
        <v>0</v>
      </c>
      <c r="AQ978">
        <v>10</v>
      </c>
      <c r="AR978">
        <v>0</v>
      </c>
      <c r="AS978">
        <v>10</v>
      </c>
      <c r="AT978">
        <v>10</v>
      </c>
      <c r="AU978">
        <v>10</v>
      </c>
      <c r="AV978">
        <v>10</v>
      </c>
      <c r="AW978">
        <v>10</v>
      </c>
      <c r="AX978">
        <v>10</v>
      </c>
      <c r="AY978">
        <v>20</v>
      </c>
      <c r="AZ978">
        <v>10</v>
      </c>
      <c r="BA978">
        <v>10</v>
      </c>
      <c r="BB978">
        <v>10</v>
      </c>
      <c r="BC978">
        <v>10</v>
      </c>
      <c r="BD978">
        <v>10</v>
      </c>
      <c r="BE978">
        <v>10</v>
      </c>
      <c r="BF978">
        <v>10</v>
      </c>
      <c r="BG978">
        <v>10</v>
      </c>
      <c r="BH978">
        <v>10</v>
      </c>
      <c r="BI978" s="9">
        <f>AVERAGE(keyword_stats[[#This Row],[Searches: Apr 2015]:[Searches: Mar 2016]])</f>
        <v>0.83333333333333337</v>
      </c>
      <c r="BJ978" s="9">
        <f>AVERAGE(keyword_stats[[#This Row],[Searches: Apr 2016]:[Searches: Mar 2017]])</f>
        <v>9.1666666666666661</v>
      </c>
      <c r="BK978" s="9">
        <f>AVERAGE(keyword_stats[[#This Row],[Searches: Apr 2017]:[Searches: Mar 2018]])</f>
        <v>9.1666666666666661</v>
      </c>
      <c r="BL978" s="9">
        <f>AVERAGE(keyword_stats[[#This Row],[Searches: Apr 2018]:[Searches: Mar 2019]])</f>
        <v>10.833333333333334</v>
      </c>
      <c r="BM978" s="9">
        <f>SUM(keyword_stats[[#This Row],[Searches: Apr 2018]:[Searches: Mar 2019]])</f>
        <v>130</v>
      </c>
      <c r="BN978" s="9">
        <f>keyword_stats[[#This Row],[R1]]-keyword_stats[[#This Row],[R4]]</f>
        <v>10</v>
      </c>
      <c r="BO978" s="9" t="str">
        <f>INDEX('keyword-forecasts'!G:K,MATCH(keyword_stats[[#This Row],[Keyword]],'keyword-forecasts'!K:K,0),1)</f>
        <v>Stroje Jednoczęściowe</v>
      </c>
    </row>
    <row r="979" spans="1:67" x14ac:dyDescent="0.25">
      <c r="A979" t="s">
        <v>1093</v>
      </c>
      <c r="B979" t="s">
        <v>15</v>
      </c>
      <c r="D979" s="8">
        <v>40</v>
      </c>
      <c r="E979" t="s">
        <v>17</v>
      </c>
      <c r="F979">
        <v>92</v>
      </c>
      <c r="G979">
        <v>0.39</v>
      </c>
      <c r="H979">
        <v>1.52</v>
      </c>
      <c r="M979">
        <v>10</v>
      </c>
      <c r="N979">
        <v>10</v>
      </c>
      <c r="O979">
        <v>20</v>
      </c>
      <c r="P979">
        <v>10</v>
      </c>
      <c r="Q979">
        <v>10</v>
      </c>
      <c r="R979">
        <v>10</v>
      </c>
      <c r="S979">
        <v>10</v>
      </c>
      <c r="T979">
        <v>10</v>
      </c>
      <c r="U979">
        <v>10</v>
      </c>
      <c r="V979">
        <v>20</v>
      </c>
      <c r="W979">
        <v>10</v>
      </c>
      <c r="X979">
        <v>20</v>
      </c>
      <c r="Y979">
        <v>20</v>
      </c>
      <c r="Z979">
        <v>20</v>
      </c>
      <c r="AA979">
        <v>40</v>
      </c>
      <c r="AB979">
        <v>40</v>
      </c>
      <c r="AC979">
        <v>30</v>
      </c>
      <c r="AD979">
        <v>20</v>
      </c>
      <c r="AE979">
        <v>10</v>
      </c>
      <c r="AF979">
        <v>20</v>
      </c>
      <c r="AG979">
        <v>10</v>
      </c>
      <c r="AH979">
        <v>30</v>
      </c>
      <c r="AI979">
        <v>30</v>
      </c>
      <c r="AJ979">
        <v>20</v>
      </c>
      <c r="AK979">
        <v>40</v>
      </c>
      <c r="AL979">
        <v>30</v>
      </c>
      <c r="AM979">
        <v>50</v>
      </c>
      <c r="AN979">
        <v>70</v>
      </c>
      <c r="AO979">
        <v>40</v>
      </c>
      <c r="AP979">
        <v>20</v>
      </c>
      <c r="AQ979">
        <v>20</v>
      </c>
      <c r="AR979">
        <v>10</v>
      </c>
      <c r="AS979">
        <v>10</v>
      </c>
      <c r="AT979">
        <v>40</v>
      </c>
      <c r="AU979">
        <v>30</v>
      </c>
      <c r="AV979">
        <v>20</v>
      </c>
      <c r="AW979">
        <v>40</v>
      </c>
      <c r="AX979">
        <v>50</v>
      </c>
      <c r="AY979">
        <v>50</v>
      </c>
      <c r="AZ979">
        <v>70</v>
      </c>
      <c r="BA979">
        <v>50</v>
      </c>
      <c r="BB979">
        <v>30</v>
      </c>
      <c r="BC979">
        <v>30</v>
      </c>
      <c r="BD979">
        <v>30</v>
      </c>
      <c r="BE979">
        <v>20</v>
      </c>
      <c r="BF979">
        <v>40</v>
      </c>
      <c r="BG979">
        <v>50</v>
      </c>
      <c r="BH979">
        <v>50</v>
      </c>
      <c r="BI979" s="9">
        <f>AVERAGE(keyword_stats[[#This Row],[Searches: Apr 2015]:[Searches: Mar 2016]])</f>
        <v>12.5</v>
      </c>
      <c r="BJ979" s="9">
        <f>AVERAGE(keyword_stats[[#This Row],[Searches: Apr 2016]:[Searches: Mar 2017]])</f>
        <v>24.166666666666668</v>
      </c>
      <c r="BK979" s="9">
        <f>AVERAGE(keyword_stats[[#This Row],[Searches: Apr 2017]:[Searches: Mar 2018]])</f>
        <v>31.666666666666668</v>
      </c>
      <c r="BL979" s="9">
        <f>AVERAGE(keyword_stats[[#This Row],[Searches: Apr 2018]:[Searches: Mar 2019]])</f>
        <v>42.5</v>
      </c>
      <c r="BM979" s="9">
        <f>SUM(keyword_stats[[#This Row],[Searches: Apr 2018]:[Searches: Mar 2019]])</f>
        <v>510</v>
      </c>
      <c r="BN979" s="9">
        <f>keyword_stats[[#This Row],[R1]]-keyword_stats[[#This Row],[R4]]</f>
        <v>30</v>
      </c>
      <c r="BO979" s="9" t="str">
        <f>INDEX('keyword-forecasts'!G:K,MATCH(keyword_stats[[#This Row],[Keyword]],'keyword-forecasts'!K:K,0),1)</f>
        <v>Zalando Stroje</v>
      </c>
    </row>
    <row r="980" spans="1:67" x14ac:dyDescent="0.25">
      <c r="A980" t="s">
        <v>1094</v>
      </c>
      <c r="B980" t="s">
        <v>15</v>
      </c>
      <c r="D980" s="8">
        <v>90</v>
      </c>
      <c r="E980" t="s">
        <v>17</v>
      </c>
      <c r="F980">
        <v>100</v>
      </c>
      <c r="G980">
        <v>0.48</v>
      </c>
      <c r="H980">
        <v>2.0499999999999998</v>
      </c>
      <c r="M980">
        <v>110</v>
      </c>
      <c r="N980">
        <v>110</v>
      </c>
      <c r="O980">
        <v>210</v>
      </c>
      <c r="P980">
        <v>170</v>
      </c>
      <c r="Q980">
        <v>90</v>
      </c>
      <c r="R980">
        <v>30</v>
      </c>
      <c r="S980">
        <v>30</v>
      </c>
      <c r="T980">
        <v>30</v>
      </c>
      <c r="U980">
        <v>50</v>
      </c>
      <c r="V980">
        <v>90</v>
      </c>
      <c r="W980">
        <v>140</v>
      </c>
      <c r="X980">
        <v>90</v>
      </c>
      <c r="Y980">
        <v>170</v>
      </c>
      <c r="Z980">
        <v>260</v>
      </c>
      <c r="AA980">
        <v>260</v>
      </c>
      <c r="AB980">
        <v>170</v>
      </c>
      <c r="AC980">
        <v>70</v>
      </c>
      <c r="AD980">
        <v>70</v>
      </c>
      <c r="AE980">
        <v>50</v>
      </c>
      <c r="AF980">
        <v>50</v>
      </c>
      <c r="AG980">
        <v>40</v>
      </c>
      <c r="AH980">
        <v>110</v>
      </c>
      <c r="AI980">
        <v>70</v>
      </c>
      <c r="AJ980">
        <v>70</v>
      </c>
      <c r="AK980">
        <v>90</v>
      </c>
      <c r="AL980">
        <v>140</v>
      </c>
      <c r="AM980">
        <v>210</v>
      </c>
      <c r="AN980">
        <v>170</v>
      </c>
      <c r="AO980">
        <v>90</v>
      </c>
      <c r="AP980">
        <v>30</v>
      </c>
      <c r="AQ980">
        <v>30</v>
      </c>
      <c r="AR980">
        <v>10</v>
      </c>
      <c r="AS980">
        <v>20</v>
      </c>
      <c r="AT980">
        <v>70</v>
      </c>
      <c r="AU980">
        <v>90</v>
      </c>
      <c r="AV980">
        <v>50</v>
      </c>
      <c r="AW980">
        <v>50</v>
      </c>
      <c r="AX980">
        <v>90</v>
      </c>
      <c r="AY980">
        <v>110</v>
      </c>
      <c r="AZ980">
        <v>210</v>
      </c>
      <c r="BA980">
        <v>140</v>
      </c>
      <c r="BB980">
        <v>40</v>
      </c>
      <c r="BC980">
        <v>40</v>
      </c>
      <c r="BD980">
        <v>30</v>
      </c>
      <c r="BE980">
        <v>50</v>
      </c>
      <c r="BF980">
        <v>170</v>
      </c>
      <c r="BG980">
        <v>140</v>
      </c>
      <c r="BH980">
        <v>140</v>
      </c>
      <c r="BI980" s="9">
        <f>AVERAGE(keyword_stats[[#This Row],[Searches: Apr 2015]:[Searches: Mar 2016]])</f>
        <v>95.833333333333329</v>
      </c>
      <c r="BJ980" s="9">
        <f>AVERAGE(keyword_stats[[#This Row],[Searches: Apr 2016]:[Searches: Mar 2017]])</f>
        <v>115.83333333333333</v>
      </c>
      <c r="BK980" s="9">
        <f>AVERAGE(keyword_stats[[#This Row],[Searches: Apr 2017]:[Searches: Mar 2018]])</f>
        <v>83.333333333333329</v>
      </c>
      <c r="BL980" s="9">
        <f>AVERAGE(keyword_stats[[#This Row],[Searches: Apr 2018]:[Searches: Mar 2019]])</f>
        <v>100.83333333333333</v>
      </c>
      <c r="BM980" s="9">
        <f>SUM(keyword_stats[[#This Row],[Searches: Apr 2018]:[Searches: Mar 2019]])</f>
        <v>1210</v>
      </c>
      <c r="BN980" s="9">
        <f>keyword_stats[[#This Row],[R1]]-keyword_stats[[#This Row],[R4]]</f>
        <v>5</v>
      </c>
      <c r="BO980" s="9" t="str">
        <f>INDEX('keyword-forecasts'!G:K,MATCH(keyword_stats[[#This Row],[Keyword]],'keyword-forecasts'!K:K,0),1)</f>
        <v>Stroje Jednoczęściowe</v>
      </c>
    </row>
    <row r="981" spans="1:67" x14ac:dyDescent="0.25">
      <c r="A981" t="s">
        <v>1095</v>
      </c>
      <c r="B981" t="s">
        <v>15</v>
      </c>
      <c r="D981" s="8">
        <v>70</v>
      </c>
      <c r="E981" t="s">
        <v>17</v>
      </c>
      <c r="F981">
        <v>100</v>
      </c>
      <c r="G981">
        <v>0.44</v>
      </c>
      <c r="H981">
        <v>1.48</v>
      </c>
      <c r="M981">
        <v>50</v>
      </c>
      <c r="N981">
        <v>90</v>
      </c>
      <c r="O981">
        <v>140</v>
      </c>
      <c r="P981">
        <v>90</v>
      </c>
      <c r="Q981">
        <v>30</v>
      </c>
      <c r="R981">
        <v>10</v>
      </c>
      <c r="S981">
        <v>10</v>
      </c>
      <c r="T981">
        <v>20</v>
      </c>
      <c r="U981">
        <v>20</v>
      </c>
      <c r="V981">
        <v>40</v>
      </c>
      <c r="W981">
        <v>50</v>
      </c>
      <c r="X981">
        <v>50</v>
      </c>
      <c r="Y981">
        <v>50</v>
      </c>
      <c r="Z981">
        <v>90</v>
      </c>
      <c r="AA981">
        <v>140</v>
      </c>
      <c r="AB981">
        <v>170</v>
      </c>
      <c r="AC981">
        <v>50</v>
      </c>
      <c r="AD981">
        <v>40</v>
      </c>
      <c r="AE981">
        <v>40</v>
      </c>
      <c r="AF981">
        <v>30</v>
      </c>
      <c r="AG981">
        <v>20</v>
      </c>
      <c r="AH981">
        <v>70</v>
      </c>
      <c r="AI981">
        <v>70</v>
      </c>
      <c r="AJ981">
        <v>70</v>
      </c>
      <c r="AK981">
        <v>90</v>
      </c>
      <c r="AL981">
        <v>110</v>
      </c>
      <c r="AM981">
        <v>110</v>
      </c>
      <c r="AN981">
        <v>140</v>
      </c>
      <c r="AO981">
        <v>90</v>
      </c>
      <c r="AP981">
        <v>20</v>
      </c>
      <c r="AQ981">
        <v>20</v>
      </c>
      <c r="AR981">
        <v>20</v>
      </c>
      <c r="AS981">
        <v>10</v>
      </c>
      <c r="AT981">
        <v>30</v>
      </c>
      <c r="AU981">
        <v>30</v>
      </c>
      <c r="AV981">
        <v>30</v>
      </c>
      <c r="AW981">
        <v>70</v>
      </c>
      <c r="AX981">
        <v>90</v>
      </c>
      <c r="AY981">
        <v>90</v>
      </c>
      <c r="AZ981">
        <v>170</v>
      </c>
      <c r="BA981">
        <v>70</v>
      </c>
      <c r="BB981">
        <v>20</v>
      </c>
      <c r="BC981">
        <v>10</v>
      </c>
      <c r="BD981">
        <v>30</v>
      </c>
      <c r="BE981">
        <v>10</v>
      </c>
      <c r="BF981">
        <v>50</v>
      </c>
      <c r="BG981">
        <v>70</v>
      </c>
      <c r="BH981">
        <v>70</v>
      </c>
      <c r="BI981" s="9">
        <f>AVERAGE(keyword_stats[[#This Row],[Searches: Apr 2015]:[Searches: Mar 2016]])</f>
        <v>50</v>
      </c>
      <c r="BJ981" s="9">
        <f>AVERAGE(keyword_stats[[#This Row],[Searches: Apr 2016]:[Searches: Mar 2017]])</f>
        <v>70</v>
      </c>
      <c r="BK981" s="9">
        <f>AVERAGE(keyword_stats[[#This Row],[Searches: Apr 2017]:[Searches: Mar 2018]])</f>
        <v>58.333333333333336</v>
      </c>
      <c r="BL981" s="9">
        <f>AVERAGE(keyword_stats[[#This Row],[Searches: Apr 2018]:[Searches: Mar 2019]])</f>
        <v>62.5</v>
      </c>
      <c r="BM981" s="9">
        <f>SUM(keyword_stats[[#This Row],[Searches: Apr 2018]:[Searches: Mar 2019]])</f>
        <v>750</v>
      </c>
      <c r="BN981" s="9">
        <f>keyword_stats[[#This Row],[R1]]-keyword_stats[[#This Row],[R4]]</f>
        <v>12.5</v>
      </c>
      <c r="BO981" s="9" t="str">
        <f>INDEX('keyword-forecasts'!G:K,MATCH(keyword_stats[[#This Row],[Keyword]],'keyword-forecasts'!K:K,0),1)</f>
        <v>Stroje Jednoczęściowe</v>
      </c>
    </row>
    <row r="982" spans="1:67" x14ac:dyDescent="0.25">
      <c r="A982" t="s">
        <v>1096</v>
      </c>
      <c r="B982" t="s">
        <v>15</v>
      </c>
      <c r="D982" s="8">
        <v>90</v>
      </c>
      <c r="E982" t="s">
        <v>17</v>
      </c>
      <c r="F982">
        <v>99</v>
      </c>
      <c r="G982">
        <v>0.27</v>
      </c>
      <c r="H982">
        <v>0.92</v>
      </c>
      <c r="M982">
        <v>30</v>
      </c>
      <c r="N982">
        <v>50</v>
      </c>
      <c r="O982">
        <v>70</v>
      </c>
      <c r="P982">
        <v>110</v>
      </c>
      <c r="Q982">
        <v>50</v>
      </c>
      <c r="R982">
        <v>20</v>
      </c>
      <c r="S982">
        <v>20</v>
      </c>
      <c r="T982">
        <v>70</v>
      </c>
      <c r="U982">
        <v>70</v>
      </c>
      <c r="V982">
        <v>90</v>
      </c>
      <c r="W982">
        <v>170</v>
      </c>
      <c r="X982">
        <v>170</v>
      </c>
      <c r="Y982">
        <v>170</v>
      </c>
      <c r="Z982">
        <v>210</v>
      </c>
      <c r="AA982">
        <v>260</v>
      </c>
      <c r="AB982">
        <v>260</v>
      </c>
      <c r="AC982">
        <v>210</v>
      </c>
      <c r="AD982">
        <v>50</v>
      </c>
      <c r="AE982">
        <v>50</v>
      </c>
      <c r="AF982">
        <v>50</v>
      </c>
      <c r="AG982">
        <v>50</v>
      </c>
      <c r="AH982">
        <v>40</v>
      </c>
      <c r="AI982">
        <v>50</v>
      </c>
      <c r="AJ982">
        <v>30</v>
      </c>
      <c r="AK982">
        <v>50</v>
      </c>
      <c r="AL982">
        <v>90</v>
      </c>
      <c r="AM982">
        <v>170</v>
      </c>
      <c r="AN982">
        <v>170</v>
      </c>
      <c r="AO982">
        <v>90</v>
      </c>
      <c r="AP982">
        <v>40</v>
      </c>
      <c r="AQ982">
        <v>40</v>
      </c>
      <c r="AR982">
        <v>30</v>
      </c>
      <c r="AS982">
        <v>40</v>
      </c>
      <c r="AT982">
        <v>50</v>
      </c>
      <c r="AU982">
        <v>50</v>
      </c>
      <c r="AV982">
        <v>40</v>
      </c>
      <c r="AW982">
        <v>70</v>
      </c>
      <c r="AX982">
        <v>110</v>
      </c>
      <c r="AY982">
        <v>170</v>
      </c>
      <c r="AZ982">
        <v>170</v>
      </c>
      <c r="BA982">
        <v>170</v>
      </c>
      <c r="BB982">
        <v>70</v>
      </c>
      <c r="BC982">
        <v>40</v>
      </c>
      <c r="BD982">
        <v>70</v>
      </c>
      <c r="BE982">
        <v>50</v>
      </c>
      <c r="BF982">
        <v>90</v>
      </c>
      <c r="BG982">
        <v>70</v>
      </c>
      <c r="BH982">
        <v>70</v>
      </c>
      <c r="BI982" s="9">
        <f>AVERAGE(keyword_stats[[#This Row],[Searches: Apr 2015]:[Searches: Mar 2016]])</f>
        <v>76.666666666666671</v>
      </c>
      <c r="BJ982" s="9">
        <f>AVERAGE(keyword_stats[[#This Row],[Searches: Apr 2016]:[Searches: Mar 2017]])</f>
        <v>119.16666666666667</v>
      </c>
      <c r="BK982" s="9">
        <f>AVERAGE(keyword_stats[[#This Row],[Searches: Apr 2017]:[Searches: Mar 2018]])</f>
        <v>71.666666666666671</v>
      </c>
      <c r="BL982" s="9">
        <f>AVERAGE(keyword_stats[[#This Row],[Searches: Apr 2018]:[Searches: Mar 2019]])</f>
        <v>95.833333333333329</v>
      </c>
      <c r="BM982" s="9">
        <f>SUM(keyword_stats[[#This Row],[Searches: Apr 2018]:[Searches: Mar 2019]])</f>
        <v>1150</v>
      </c>
      <c r="BN982" s="9">
        <f>keyword_stats[[#This Row],[R1]]-keyword_stats[[#This Row],[R4]]</f>
        <v>19.166666666666657</v>
      </c>
      <c r="BO982" s="9" t="str">
        <f>INDEX('keyword-forecasts'!G:K,MATCH(keyword_stats[[#This Row],[Keyword]],'keyword-forecasts'!K:K,0),1)</f>
        <v>Stroje Kąpielowe</v>
      </c>
    </row>
    <row r="983" spans="1:67" x14ac:dyDescent="0.25">
      <c r="A983" t="s">
        <v>1097</v>
      </c>
      <c r="B983" t="s">
        <v>15</v>
      </c>
      <c r="D983" s="8">
        <v>30</v>
      </c>
      <c r="E983" t="s">
        <v>17</v>
      </c>
      <c r="F983">
        <v>98</v>
      </c>
      <c r="G983">
        <v>0.28000000000000003</v>
      </c>
      <c r="H983">
        <v>1.1000000000000001</v>
      </c>
      <c r="M983">
        <v>20</v>
      </c>
      <c r="N983">
        <v>10</v>
      </c>
      <c r="O983">
        <v>50</v>
      </c>
      <c r="P983">
        <v>70</v>
      </c>
      <c r="Q983">
        <v>40</v>
      </c>
      <c r="R983">
        <v>10</v>
      </c>
      <c r="S983">
        <v>10</v>
      </c>
      <c r="T983">
        <v>50</v>
      </c>
      <c r="U983">
        <v>50</v>
      </c>
      <c r="V983">
        <v>10</v>
      </c>
      <c r="W983">
        <v>10</v>
      </c>
      <c r="X983">
        <v>10</v>
      </c>
      <c r="Y983">
        <v>10</v>
      </c>
      <c r="Z983">
        <v>10</v>
      </c>
      <c r="AA983">
        <v>50</v>
      </c>
      <c r="AB983">
        <v>40</v>
      </c>
      <c r="AC983">
        <v>20</v>
      </c>
      <c r="AD983">
        <v>10</v>
      </c>
      <c r="AE983">
        <v>10</v>
      </c>
      <c r="AF983">
        <v>10</v>
      </c>
      <c r="AG983">
        <v>10</v>
      </c>
      <c r="AH983">
        <v>10</v>
      </c>
      <c r="AI983">
        <v>10</v>
      </c>
      <c r="AJ983">
        <v>10</v>
      </c>
      <c r="AK983">
        <v>20</v>
      </c>
      <c r="AL983">
        <v>10</v>
      </c>
      <c r="AM983">
        <v>20</v>
      </c>
      <c r="AN983">
        <v>50</v>
      </c>
      <c r="AO983">
        <v>30</v>
      </c>
      <c r="AP983">
        <v>10</v>
      </c>
      <c r="AQ983">
        <v>10</v>
      </c>
      <c r="AR983">
        <v>10</v>
      </c>
      <c r="AS983">
        <v>10</v>
      </c>
      <c r="AT983">
        <v>10</v>
      </c>
      <c r="AU983">
        <v>10</v>
      </c>
      <c r="AV983">
        <v>10</v>
      </c>
      <c r="AW983">
        <v>20</v>
      </c>
      <c r="AX983">
        <v>20</v>
      </c>
      <c r="AY983">
        <v>40</v>
      </c>
      <c r="AZ983">
        <v>70</v>
      </c>
      <c r="BA983">
        <v>40</v>
      </c>
      <c r="BB983">
        <v>20</v>
      </c>
      <c r="BC983">
        <v>40</v>
      </c>
      <c r="BD983">
        <v>10</v>
      </c>
      <c r="BE983">
        <v>30</v>
      </c>
      <c r="BF983">
        <v>20</v>
      </c>
      <c r="BG983">
        <v>10</v>
      </c>
      <c r="BH983">
        <v>10</v>
      </c>
      <c r="BI983" s="9">
        <f>AVERAGE(keyword_stats[[#This Row],[Searches: Apr 2015]:[Searches: Mar 2016]])</f>
        <v>28.333333333333332</v>
      </c>
      <c r="BJ983" s="9">
        <f>AVERAGE(keyword_stats[[#This Row],[Searches: Apr 2016]:[Searches: Mar 2017]])</f>
        <v>16.666666666666668</v>
      </c>
      <c r="BK983" s="9">
        <f>AVERAGE(keyword_stats[[#This Row],[Searches: Apr 2017]:[Searches: Mar 2018]])</f>
        <v>16.666666666666668</v>
      </c>
      <c r="BL983" s="9">
        <f>AVERAGE(keyword_stats[[#This Row],[Searches: Apr 2018]:[Searches: Mar 2019]])</f>
        <v>27.5</v>
      </c>
      <c r="BM983" s="9">
        <f>SUM(keyword_stats[[#This Row],[Searches: Apr 2018]:[Searches: Mar 2019]])</f>
        <v>330</v>
      </c>
      <c r="BN983" s="9">
        <f>keyword_stats[[#This Row],[R1]]-keyword_stats[[#This Row],[R4]]</f>
        <v>-0.83333333333333215</v>
      </c>
      <c r="BO983" s="9" t="str">
        <f>INDEX('keyword-forecasts'!G:K,MATCH(keyword_stats[[#This Row],[Keyword]],'keyword-forecasts'!K:K,0),1)</f>
        <v>Stroje Kąpielowe</v>
      </c>
    </row>
    <row r="984" spans="1:67" x14ac:dyDescent="0.25">
      <c r="A984" t="s">
        <v>1098</v>
      </c>
      <c r="B984" t="s">
        <v>15</v>
      </c>
      <c r="D984" s="8">
        <v>30</v>
      </c>
      <c r="E984" t="s">
        <v>17</v>
      </c>
      <c r="F984">
        <v>100</v>
      </c>
      <c r="G984">
        <v>0.39</v>
      </c>
      <c r="H984">
        <v>1.1299999999999999</v>
      </c>
      <c r="M984">
        <v>20</v>
      </c>
      <c r="N984">
        <v>20</v>
      </c>
      <c r="O984">
        <v>50</v>
      </c>
      <c r="P984">
        <v>40</v>
      </c>
      <c r="Q984">
        <v>40</v>
      </c>
      <c r="R984">
        <v>10</v>
      </c>
      <c r="S984">
        <v>10</v>
      </c>
      <c r="T984">
        <v>10</v>
      </c>
      <c r="U984">
        <v>10</v>
      </c>
      <c r="V984">
        <v>30</v>
      </c>
      <c r="W984">
        <v>20</v>
      </c>
      <c r="X984">
        <v>10</v>
      </c>
      <c r="Y984">
        <v>20</v>
      </c>
      <c r="Z984">
        <v>40</v>
      </c>
      <c r="AA984">
        <v>70</v>
      </c>
      <c r="AB984">
        <v>50</v>
      </c>
      <c r="AC984">
        <v>10</v>
      </c>
      <c r="AD984">
        <v>20</v>
      </c>
      <c r="AE984">
        <v>10</v>
      </c>
      <c r="AF984">
        <v>10</v>
      </c>
      <c r="AG984">
        <v>10</v>
      </c>
      <c r="AH984">
        <v>10</v>
      </c>
      <c r="AI984">
        <v>20</v>
      </c>
      <c r="AJ984">
        <v>20</v>
      </c>
      <c r="AK984">
        <v>30</v>
      </c>
      <c r="AL984">
        <v>30</v>
      </c>
      <c r="AM984">
        <v>40</v>
      </c>
      <c r="AN984">
        <v>30</v>
      </c>
      <c r="AO984">
        <v>20</v>
      </c>
      <c r="AP984">
        <v>10</v>
      </c>
      <c r="AQ984">
        <v>10</v>
      </c>
      <c r="AR984">
        <v>10</v>
      </c>
      <c r="AS984">
        <v>10</v>
      </c>
      <c r="AT984">
        <v>10</v>
      </c>
      <c r="AU984">
        <v>10</v>
      </c>
      <c r="AV984">
        <v>10</v>
      </c>
      <c r="AW984">
        <v>30</v>
      </c>
      <c r="AX984">
        <v>70</v>
      </c>
      <c r="AY984">
        <v>70</v>
      </c>
      <c r="AZ984">
        <v>50</v>
      </c>
      <c r="BA984">
        <v>40</v>
      </c>
      <c r="BB984">
        <v>10</v>
      </c>
      <c r="BC984">
        <v>10</v>
      </c>
      <c r="BD984">
        <v>10</v>
      </c>
      <c r="BE984">
        <v>10</v>
      </c>
      <c r="BF984">
        <v>20</v>
      </c>
      <c r="BG984">
        <v>20</v>
      </c>
      <c r="BH984">
        <v>20</v>
      </c>
      <c r="BI984" s="9">
        <f>AVERAGE(keyword_stats[[#This Row],[Searches: Apr 2015]:[Searches: Mar 2016]])</f>
        <v>22.5</v>
      </c>
      <c r="BJ984" s="9">
        <f>AVERAGE(keyword_stats[[#This Row],[Searches: Apr 2016]:[Searches: Mar 2017]])</f>
        <v>24.166666666666668</v>
      </c>
      <c r="BK984" s="9">
        <f>AVERAGE(keyword_stats[[#This Row],[Searches: Apr 2017]:[Searches: Mar 2018]])</f>
        <v>18.333333333333332</v>
      </c>
      <c r="BL984" s="9">
        <f>AVERAGE(keyword_stats[[#This Row],[Searches: Apr 2018]:[Searches: Mar 2019]])</f>
        <v>30</v>
      </c>
      <c r="BM984" s="9">
        <f>SUM(keyword_stats[[#This Row],[Searches: Apr 2018]:[Searches: Mar 2019]])</f>
        <v>360</v>
      </c>
      <c r="BN984" s="9">
        <f>keyword_stats[[#This Row],[R1]]-keyword_stats[[#This Row],[R4]]</f>
        <v>7.5</v>
      </c>
      <c r="BO984" s="9" t="str">
        <f>INDEX('keyword-forecasts'!G:K,MATCH(keyword_stats[[#This Row],[Keyword]],'keyword-forecasts'!K:K,0),1)</f>
        <v>Stroje Kąpielowe</v>
      </c>
    </row>
    <row r="985" spans="1:67" x14ac:dyDescent="0.25">
      <c r="A985" t="s">
        <v>1099</v>
      </c>
      <c r="B985" t="s">
        <v>15</v>
      </c>
      <c r="D985" s="8">
        <v>50</v>
      </c>
      <c r="E985" t="s">
        <v>17</v>
      </c>
      <c r="F985">
        <v>100</v>
      </c>
      <c r="G985">
        <v>0.3</v>
      </c>
      <c r="H985">
        <v>0.85</v>
      </c>
      <c r="M985">
        <v>40</v>
      </c>
      <c r="N985">
        <v>50</v>
      </c>
      <c r="O985">
        <v>70</v>
      </c>
      <c r="P985">
        <v>90</v>
      </c>
      <c r="Q985">
        <v>20</v>
      </c>
      <c r="R985">
        <v>10</v>
      </c>
      <c r="S985">
        <v>10</v>
      </c>
      <c r="T985">
        <v>10</v>
      </c>
      <c r="U985">
        <v>10</v>
      </c>
      <c r="V985">
        <v>30</v>
      </c>
      <c r="W985">
        <v>20</v>
      </c>
      <c r="X985">
        <v>30</v>
      </c>
      <c r="Y985">
        <v>50</v>
      </c>
      <c r="Z985">
        <v>70</v>
      </c>
      <c r="AA985">
        <v>170</v>
      </c>
      <c r="AB985">
        <v>140</v>
      </c>
      <c r="AC985">
        <v>40</v>
      </c>
      <c r="AD985">
        <v>10</v>
      </c>
      <c r="AE985">
        <v>20</v>
      </c>
      <c r="AF985">
        <v>10</v>
      </c>
      <c r="AG985">
        <v>10</v>
      </c>
      <c r="AH985">
        <v>40</v>
      </c>
      <c r="AI985">
        <v>40</v>
      </c>
      <c r="AJ985">
        <v>70</v>
      </c>
      <c r="AK985">
        <v>50</v>
      </c>
      <c r="AL985">
        <v>90</v>
      </c>
      <c r="AM985">
        <v>110</v>
      </c>
      <c r="AN985">
        <v>90</v>
      </c>
      <c r="AO985">
        <v>30</v>
      </c>
      <c r="AP985">
        <v>10</v>
      </c>
      <c r="AQ985">
        <v>10</v>
      </c>
      <c r="AR985">
        <v>10</v>
      </c>
      <c r="AS985">
        <v>10</v>
      </c>
      <c r="AT985">
        <v>10</v>
      </c>
      <c r="AU985">
        <v>20</v>
      </c>
      <c r="AV985">
        <v>40</v>
      </c>
      <c r="AW985">
        <v>50</v>
      </c>
      <c r="AX985">
        <v>70</v>
      </c>
      <c r="AY985">
        <v>140</v>
      </c>
      <c r="AZ985">
        <v>140</v>
      </c>
      <c r="BA985">
        <v>90</v>
      </c>
      <c r="BB985">
        <v>10</v>
      </c>
      <c r="BC985">
        <v>20</v>
      </c>
      <c r="BD985">
        <v>10</v>
      </c>
      <c r="BE985">
        <v>10</v>
      </c>
      <c r="BF985">
        <v>40</v>
      </c>
      <c r="BG985">
        <v>40</v>
      </c>
      <c r="BH985">
        <v>70</v>
      </c>
      <c r="BI985" s="9">
        <f>AVERAGE(keyword_stats[[#This Row],[Searches: Apr 2015]:[Searches: Mar 2016]])</f>
        <v>32.5</v>
      </c>
      <c r="BJ985" s="9">
        <f>AVERAGE(keyword_stats[[#This Row],[Searches: Apr 2016]:[Searches: Mar 2017]])</f>
        <v>55.833333333333336</v>
      </c>
      <c r="BK985" s="9">
        <f>AVERAGE(keyword_stats[[#This Row],[Searches: Apr 2017]:[Searches: Mar 2018]])</f>
        <v>40</v>
      </c>
      <c r="BL985" s="9">
        <f>AVERAGE(keyword_stats[[#This Row],[Searches: Apr 2018]:[Searches: Mar 2019]])</f>
        <v>57.5</v>
      </c>
      <c r="BM985" s="9">
        <f>SUM(keyword_stats[[#This Row],[Searches: Apr 2018]:[Searches: Mar 2019]])</f>
        <v>690</v>
      </c>
      <c r="BN985" s="9">
        <f>keyword_stats[[#This Row],[R1]]-keyword_stats[[#This Row],[R4]]</f>
        <v>25</v>
      </c>
      <c r="BO985" s="9" t="str">
        <f>INDEX('keyword-forecasts'!G:K,MATCH(keyword_stats[[#This Row],[Keyword]],'keyword-forecasts'!K:K,0),1)</f>
        <v>Stroje Kąpielowe</v>
      </c>
    </row>
    <row r="986" spans="1:67" x14ac:dyDescent="0.25">
      <c r="A986" t="s">
        <v>1100</v>
      </c>
      <c r="B986" t="s">
        <v>15</v>
      </c>
      <c r="D986" s="8">
        <v>320</v>
      </c>
      <c r="E986" t="s">
        <v>17</v>
      </c>
      <c r="F986">
        <v>100</v>
      </c>
      <c r="G986">
        <v>0.28000000000000003</v>
      </c>
      <c r="H986">
        <v>1.01</v>
      </c>
      <c r="M986">
        <v>210</v>
      </c>
      <c r="N986">
        <v>260</v>
      </c>
      <c r="O986">
        <v>480</v>
      </c>
      <c r="P986">
        <v>880</v>
      </c>
      <c r="Q986">
        <v>480</v>
      </c>
      <c r="R986">
        <v>140</v>
      </c>
      <c r="S986">
        <v>140</v>
      </c>
      <c r="T986">
        <v>170</v>
      </c>
      <c r="U986">
        <v>210</v>
      </c>
      <c r="V986">
        <v>260</v>
      </c>
      <c r="W986">
        <v>320</v>
      </c>
      <c r="X986">
        <v>320</v>
      </c>
      <c r="Y986">
        <v>320</v>
      </c>
      <c r="Z986">
        <v>390</v>
      </c>
      <c r="AA986">
        <v>590</v>
      </c>
      <c r="AB986">
        <v>590</v>
      </c>
      <c r="AC986">
        <v>480</v>
      </c>
      <c r="AD986">
        <v>210</v>
      </c>
      <c r="AE986">
        <v>90</v>
      </c>
      <c r="AF986">
        <v>140</v>
      </c>
      <c r="AG986">
        <v>110</v>
      </c>
      <c r="AH986">
        <v>170</v>
      </c>
      <c r="AI986">
        <v>140</v>
      </c>
      <c r="AJ986">
        <v>210</v>
      </c>
      <c r="AK986">
        <v>170</v>
      </c>
      <c r="AL986">
        <v>320</v>
      </c>
      <c r="AM986">
        <v>480</v>
      </c>
      <c r="AN986">
        <v>590</v>
      </c>
      <c r="AO986">
        <v>480</v>
      </c>
      <c r="AP986">
        <v>170</v>
      </c>
      <c r="AQ986">
        <v>140</v>
      </c>
      <c r="AR986">
        <v>320</v>
      </c>
      <c r="AS986">
        <v>140</v>
      </c>
      <c r="AT986">
        <v>390</v>
      </c>
      <c r="AU986">
        <v>170</v>
      </c>
      <c r="AV986">
        <v>210</v>
      </c>
      <c r="AW986">
        <v>210</v>
      </c>
      <c r="AX986">
        <v>320</v>
      </c>
      <c r="AY986">
        <v>480</v>
      </c>
      <c r="AZ986">
        <v>720</v>
      </c>
      <c r="BA986">
        <v>590</v>
      </c>
      <c r="BB986">
        <v>320</v>
      </c>
      <c r="BC986">
        <v>210</v>
      </c>
      <c r="BD986">
        <v>260</v>
      </c>
      <c r="BE986">
        <v>260</v>
      </c>
      <c r="BF986">
        <v>260</v>
      </c>
      <c r="BG986">
        <v>260</v>
      </c>
      <c r="BH986">
        <v>210</v>
      </c>
      <c r="BI986" s="9">
        <f>AVERAGE(keyword_stats[[#This Row],[Searches: Apr 2015]:[Searches: Mar 2016]])</f>
        <v>322.5</v>
      </c>
      <c r="BJ986" s="9">
        <f>AVERAGE(keyword_stats[[#This Row],[Searches: Apr 2016]:[Searches: Mar 2017]])</f>
        <v>286.66666666666669</v>
      </c>
      <c r="BK986" s="9">
        <f>AVERAGE(keyword_stats[[#This Row],[Searches: Apr 2017]:[Searches: Mar 2018]])</f>
        <v>298.33333333333331</v>
      </c>
      <c r="BL986" s="9">
        <f>AVERAGE(keyword_stats[[#This Row],[Searches: Apr 2018]:[Searches: Mar 2019]])</f>
        <v>341.66666666666669</v>
      </c>
      <c r="BM986" s="9">
        <f>SUM(keyword_stats[[#This Row],[Searches: Apr 2018]:[Searches: Mar 2019]])</f>
        <v>4100</v>
      </c>
      <c r="BN986" s="9">
        <f>keyword_stats[[#This Row],[R1]]-keyword_stats[[#This Row],[R4]]</f>
        <v>19.166666666666686</v>
      </c>
      <c r="BO986" s="9" t="str">
        <f>INDEX('keyword-forecasts'!G:K,MATCH(keyword_stats[[#This Row],[Keyword]],'keyword-forecasts'!K:K,0),1)</f>
        <v>Stroje Kąpielowe Krakow</v>
      </c>
    </row>
    <row r="987" spans="1:67" x14ac:dyDescent="0.25">
      <c r="A987" t="s">
        <v>1101</v>
      </c>
      <c r="B987" t="s">
        <v>15</v>
      </c>
      <c r="D987" s="8">
        <v>50</v>
      </c>
      <c r="E987" t="s">
        <v>17</v>
      </c>
      <c r="F987">
        <v>100</v>
      </c>
      <c r="G987">
        <v>0.33</v>
      </c>
      <c r="H987">
        <v>1.17</v>
      </c>
      <c r="M987">
        <v>30</v>
      </c>
      <c r="N987">
        <v>40</v>
      </c>
      <c r="O987">
        <v>40</v>
      </c>
      <c r="P987">
        <v>50</v>
      </c>
      <c r="Q987">
        <v>30</v>
      </c>
      <c r="R987">
        <v>10</v>
      </c>
      <c r="S987">
        <v>10</v>
      </c>
      <c r="T987">
        <v>10</v>
      </c>
      <c r="U987">
        <v>10</v>
      </c>
      <c r="V987">
        <v>10</v>
      </c>
      <c r="W987">
        <v>10</v>
      </c>
      <c r="X987">
        <v>10</v>
      </c>
      <c r="Y987">
        <v>10</v>
      </c>
      <c r="Z987">
        <v>20</v>
      </c>
      <c r="AA987">
        <v>70</v>
      </c>
      <c r="AB987">
        <v>50</v>
      </c>
      <c r="AC987">
        <v>40</v>
      </c>
      <c r="AD987">
        <v>10</v>
      </c>
      <c r="AE987">
        <v>10</v>
      </c>
      <c r="AF987">
        <v>10</v>
      </c>
      <c r="AG987">
        <v>10</v>
      </c>
      <c r="AH987">
        <v>20</v>
      </c>
      <c r="AI987">
        <v>40</v>
      </c>
      <c r="AJ987">
        <v>30</v>
      </c>
      <c r="AK987">
        <v>20</v>
      </c>
      <c r="AL987">
        <v>50</v>
      </c>
      <c r="AM987">
        <v>140</v>
      </c>
      <c r="AN987">
        <v>70</v>
      </c>
      <c r="AO987">
        <v>70</v>
      </c>
      <c r="AP987">
        <v>20</v>
      </c>
      <c r="AQ987">
        <v>10</v>
      </c>
      <c r="AR987">
        <v>20</v>
      </c>
      <c r="AS987">
        <v>20</v>
      </c>
      <c r="AT987">
        <v>10</v>
      </c>
      <c r="AU987">
        <v>70</v>
      </c>
      <c r="AV987">
        <v>20</v>
      </c>
      <c r="AW987">
        <v>20</v>
      </c>
      <c r="AX987">
        <v>30</v>
      </c>
      <c r="AY987">
        <v>70</v>
      </c>
      <c r="AZ987">
        <v>70</v>
      </c>
      <c r="BA987">
        <v>90</v>
      </c>
      <c r="BB987">
        <v>50</v>
      </c>
      <c r="BC987">
        <v>70</v>
      </c>
      <c r="BD987">
        <v>50</v>
      </c>
      <c r="BE987">
        <v>50</v>
      </c>
      <c r="BF987">
        <v>70</v>
      </c>
      <c r="BG987">
        <v>50</v>
      </c>
      <c r="BH987">
        <v>90</v>
      </c>
      <c r="BI987" s="9">
        <f>AVERAGE(keyword_stats[[#This Row],[Searches: Apr 2015]:[Searches: Mar 2016]])</f>
        <v>21.666666666666668</v>
      </c>
      <c r="BJ987" s="9">
        <f>AVERAGE(keyword_stats[[#This Row],[Searches: Apr 2016]:[Searches: Mar 2017]])</f>
        <v>26.666666666666668</v>
      </c>
      <c r="BK987" s="9">
        <f>AVERAGE(keyword_stats[[#This Row],[Searches: Apr 2017]:[Searches: Mar 2018]])</f>
        <v>43.333333333333336</v>
      </c>
      <c r="BL987" s="9">
        <f>AVERAGE(keyword_stats[[#This Row],[Searches: Apr 2018]:[Searches: Mar 2019]])</f>
        <v>59.166666666666664</v>
      </c>
      <c r="BM987" s="9">
        <f>SUM(keyword_stats[[#This Row],[Searches: Apr 2018]:[Searches: Mar 2019]])</f>
        <v>710</v>
      </c>
      <c r="BN987" s="9">
        <f>keyword_stats[[#This Row],[R1]]-keyword_stats[[#This Row],[R4]]</f>
        <v>37.5</v>
      </c>
      <c r="BO987" s="9" t="str">
        <f>INDEX('keyword-forecasts'!G:K,MATCH(keyword_stats[[#This Row],[Keyword]],'keyword-forecasts'!K:K,0),1)</f>
        <v>Stroje Kąpielowe Krakow</v>
      </c>
    </row>
    <row r="988" spans="1:67" x14ac:dyDescent="0.25">
      <c r="A988" t="s">
        <v>1102</v>
      </c>
      <c r="B988" t="s">
        <v>15</v>
      </c>
      <c r="D988" s="8">
        <v>10</v>
      </c>
      <c r="E988" t="s">
        <v>17</v>
      </c>
      <c r="F988">
        <v>100</v>
      </c>
      <c r="M988">
        <v>10</v>
      </c>
      <c r="N988">
        <v>10</v>
      </c>
      <c r="O988">
        <v>10</v>
      </c>
      <c r="P988">
        <v>20</v>
      </c>
      <c r="Q988">
        <v>20</v>
      </c>
      <c r="R988">
        <v>10</v>
      </c>
      <c r="S988">
        <v>10</v>
      </c>
      <c r="T988">
        <v>10</v>
      </c>
      <c r="U988">
        <v>10</v>
      </c>
      <c r="V988">
        <v>10</v>
      </c>
      <c r="W988">
        <v>10</v>
      </c>
      <c r="X988">
        <v>10</v>
      </c>
      <c r="Y988">
        <v>10</v>
      </c>
      <c r="Z988">
        <v>10</v>
      </c>
      <c r="AA988">
        <v>10</v>
      </c>
      <c r="AB988">
        <v>20</v>
      </c>
      <c r="AC988">
        <v>10</v>
      </c>
      <c r="AD988">
        <v>10</v>
      </c>
      <c r="AE988">
        <v>10</v>
      </c>
      <c r="AF988">
        <v>10</v>
      </c>
      <c r="AG988">
        <v>0</v>
      </c>
      <c r="AH988">
        <v>10</v>
      </c>
      <c r="AI988">
        <v>10</v>
      </c>
      <c r="AJ988">
        <v>10</v>
      </c>
      <c r="AK988">
        <v>10</v>
      </c>
      <c r="AL988">
        <v>10</v>
      </c>
      <c r="AM988">
        <v>10</v>
      </c>
      <c r="AN988">
        <v>20</v>
      </c>
      <c r="AO988">
        <v>10</v>
      </c>
      <c r="AP988">
        <v>10</v>
      </c>
      <c r="AQ988">
        <v>10</v>
      </c>
      <c r="AR988">
        <v>10</v>
      </c>
      <c r="AS988">
        <v>10</v>
      </c>
      <c r="AT988">
        <v>10</v>
      </c>
      <c r="AU988">
        <v>10</v>
      </c>
      <c r="AV988">
        <v>10</v>
      </c>
      <c r="AW988">
        <v>10</v>
      </c>
      <c r="AX988">
        <v>10</v>
      </c>
      <c r="AY988">
        <v>10</v>
      </c>
      <c r="AZ988">
        <v>10</v>
      </c>
      <c r="BA988">
        <v>20</v>
      </c>
      <c r="BB988">
        <v>10</v>
      </c>
      <c r="BC988">
        <v>10</v>
      </c>
      <c r="BD988">
        <v>10</v>
      </c>
      <c r="BE988">
        <v>10</v>
      </c>
      <c r="BF988">
        <v>10</v>
      </c>
      <c r="BG988">
        <v>10</v>
      </c>
      <c r="BH988">
        <v>10</v>
      </c>
      <c r="BI988" s="9">
        <f>AVERAGE(keyword_stats[[#This Row],[Searches: Apr 2015]:[Searches: Mar 2016]])</f>
        <v>11.666666666666666</v>
      </c>
      <c r="BJ988" s="9">
        <f>AVERAGE(keyword_stats[[#This Row],[Searches: Apr 2016]:[Searches: Mar 2017]])</f>
        <v>10</v>
      </c>
      <c r="BK988" s="9">
        <f>AVERAGE(keyword_stats[[#This Row],[Searches: Apr 2017]:[Searches: Mar 2018]])</f>
        <v>10.833333333333334</v>
      </c>
      <c r="BL988" s="9">
        <f>AVERAGE(keyword_stats[[#This Row],[Searches: Apr 2018]:[Searches: Mar 2019]])</f>
        <v>10.833333333333334</v>
      </c>
      <c r="BM988" s="9">
        <f>SUM(keyword_stats[[#This Row],[Searches: Apr 2018]:[Searches: Mar 2019]])</f>
        <v>130</v>
      </c>
      <c r="BN988" s="9">
        <f>keyword_stats[[#This Row],[R1]]-keyword_stats[[#This Row],[R4]]</f>
        <v>-0.83333333333333215</v>
      </c>
      <c r="BO988" s="9" t="str">
        <f>INDEX('keyword-forecasts'!G:K,MATCH(keyword_stats[[#This Row],[Keyword]],'keyword-forecasts'!K:K,0),1)</f>
        <v>Wyprzedaż Stroje</v>
      </c>
    </row>
    <row r="989" spans="1:67" x14ac:dyDescent="0.25">
      <c r="A989" t="s">
        <v>1103</v>
      </c>
      <c r="B989" t="s">
        <v>15</v>
      </c>
      <c r="D989" s="8">
        <v>10</v>
      </c>
      <c r="M989">
        <v>10</v>
      </c>
      <c r="N989">
        <v>10</v>
      </c>
      <c r="O989">
        <v>10</v>
      </c>
      <c r="P989">
        <v>10</v>
      </c>
      <c r="Q989">
        <v>10</v>
      </c>
      <c r="R989">
        <v>10</v>
      </c>
      <c r="S989">
        <v>0</v>
      </c>
      <c r="T989">
        <v>10</v>
      </c>
      <c r="U989">
        <v>10</v>
      </c>
      <c r="V989">
        <v>0</v>
      </c>
      <c r="W989">
        <v>10</v>
      </c>
      <c r="X989">
        <v>10</v>
      </c>
      <c r="Y989">
        <v>10</v>
      </c>
      <c r="Z989">
        <v>10</v>
      </c>
      <c r="AA989">
        <v>10</v>
      </c>
      <c r="AB989">
        <v>10</v>
      </c>
      <c r="AC989">
        <v>10</v>
      </c>
      <c r="AD989">
        <v>10</v>
      </c>
      <c r="AE989">
        <v>10</v>
      </c>
      <c r="AF989">
        <v>10</v>
      </c>
      <c r="AG989">
        <v>0</v>
      </c>
      <c r="AH989">
        <v>10</v>
      </c>
      <c r="AI989">
        <v>10</v>
      </c>
      <c r="AJ989">
        <v>0</v>
      </c>
      <c r="AK989">
        <v>10</v>
      </c>
      <c r="AL989">
        <v>10</v>
      </c>
      <c r="AM989">
        <v>10</v>
      </c>
      <c r="AN989">
        <v>10</v>
      </c>
      <c r="AO989">
        <v>10</v>
      </c>
      <c r="AP989">
        <v>0</v>
      </c>
      <c r="AQ989">
        <v>0</v>
      </c>
      <c r="AR989">
        <v>10</v>
      </c>
      <c r="AS989">
        <v>10</v>
      </c>
      <c r="AT989">
        <v>10</v>
      </c>
      <c r="AU989">
        <v>0</v>
      </c>
      <c r="AV989">
        <v>10</v>
      </c>
      <c r="AW989">
        <v>10</v>
      </c>
      <c r="AX989">
        <v>10</v>
      </c>
      <c r="AY989">
        <v>10</v>
      </c>
      <c r="AZ989">
        <v>10</v>
      </c>
      <c r="BA989">
        <v>10</v>
      </c>
      <c r="BB989">
        <v>10</v>
      </c>
      <c r="BC989">
        <v>0</v>
      </c>
      <c r="BD989">
        <v>0</v>
      </c>
      <c r="BE989">
        <v>0</v>
      </c>
      <c r="BF989">
        <v>10</v>
      </c>
      <c r="BG989">
        <v>10</v>
      </c>
      <c r="BH989">
        <v>0</v>
      </c>
      <c r="BI989" s="9">
        <f>AVERAGE(keyword_stats[[#This Row],[Searches: Apr 2015]:[Searches: Mar 2016]])</f>
        <v>8.3333333333333339</v>
      </c>
      <c r="BJ989" s="9">
        <f>AVERAGE(keyword_stats[[#This Row],[Searches: Apr 2016]:[Searches: Mar 2017]])</f>
        <v>8.3333333333333339</v>
      </c>
      <c r="BK989" s="9">
        <f>AVERAGE(keyword_stats[[#This Row],[Searches: Apr 2017]:[Searches: Mar 2018]])</f>
        <v>7.5</v>
      </c>
      <c r="BL989" s="9">
        <f>AVERAGE(keyword_stats[[#This Row],[Searches: Apr 2018]:[Searches: Mar 2019]])</f>
        <v>6.666666666666667</v>
      </c>
      <c r="BM989" s="9">
        <f>SUM(keyword_stats[[#This Row],[Searches: Apr 2018]:[Searches: Mar 2019]])</f>
        <v>80</v>
      </c>
      <c r="BN989" s="9">
        <f>keyword_stats[[#This Row],[R1]]-keyword_stats[[#This Row],[R4]]</f>
        <v>-1.666666666666667</v>
      </c>
      <c r="BO989" s="9" t="str">
        <f>INDEX('keyword-forecasts'!G:K,MATCH(keyword_stats[[#This Row],[Keyword]],'keyword-forecasts'!K:K,0),1)</f>
        <v>Stroje Kąpielowe</v>
      </c>
    </row>
    <row r="990" spans="1:67" x14ac:dyDescent="0.25">
      <c r="A990" t="s">
        <v>1104</v>
      </c>
      <c r="B990" t="s">
        <v>15</v>
      </c>
      <c r="D990" s="8">
        <v>10</v>
      </c>
      <c r="E990" t="s">
        <v>17</v>
      </c>
      <c r="F990">
        <v>100</v>
      </c>
      <c r="M990">
        <v>10</v>
      </c>
      <c r="N990">
        <v>10</v>
      </c>
      <c r="O990">
        <v>20</v>
      </c>
      <c r="P990">
        <v>20</v>
      </c>
      <c r="Q990">
        <v>10</v>
      </c>
      <c r="R990">
        <v>10</v>
      </c>
      <c r="S990">
        <v>10</v>
      </c>
      <c r="T990">
        <v>10</v>
      </c>
      <c r="U990">
        <v>10</v>
      </c>
      <c r="V990">
        <v>10</v>
      </c>
      <c r="W990">
        <v>10</v>
      </c>
      <c r="X990">
        <v>10</v>
      </c>
      <c r="Y990">
        <v>10</v>
      </c>
      <c r="Z990">
        <v>10</v>
      </c>
      <c r="AA990">
        <v>10</v>
      </c>
      <c r="AB990">
        <v>10</v>
      </c>
      <c r="AC990">
        <v>10</v>
      </c>
      <c r="AD990">
        <v>10</v>
      </c>
      <c r="AE990">
        <v>0</v>
      </c>
      <c r="AF990">
        <v>10</v>
      </c>
      <c r="AG990">
        <v>10</v>
      </c>
      <c r="AH990">
        <v>10</v>
      </c>
      <c r="AI990">
        <v>10</v>
      </c>
      <c r="AJ990">
        <v>10</v>
      </c>
      <c r="AK990">
        <v>10</v>
      </c>
      <c r="AL990">
        <v>10</v>
      </c>
      <c r="AM990">
        <v>10</v>
      </c>
      <c r="AN990">
        <v>10</v>
      </c>
      <c r="AO990">
        <v>10</v>
      </c>
      <c r="AP990">
        <v>10</v>
      </c>
      <c r="AQ990">
        <v>10</v>
      </c>
      <c r="AR990">
        <v>10</v>
      </c>
      <c r="AS990">
        <v>0</v>
      </c>
      <c r="AT990">
        <v>10</v>
      </c>
      <c r="AU990">
        <v>0</v>
      </c>
      <c r="AV990">
        <v>10</v>
      </c>
      <c r="AW990">
        <v>10</v>
      </c>
      <c r="AX990">
        <v>10</v>
      </c>
      <c r="AY990">
        <v>10</v>
      </c>
      <c r="AZ990">
        <v>10</v>
      </c>
      <c r="BA990">
        <v>10</v>
      </c>
      <c r="BB990">
        <v>0</v>
      </c>
      <c r="BC990">
        <v>0</v>
      </c>
      <c r="BD990">
        <v>10</v>
      </c>
      <c r="BE990">
        <v>10</v>
      </c>
      <c r="BF990">
        <v>10</v>
      </c>
      <c r="BG990">
        <v>10</v>
      </c>
      <c r="BH990">
        <v>10</v>
      </c>
      <c r="BI990" s="9">
        <f>AVERAGE(keyword_stats[[#This Row],[Searches: Apr 2015]:[Searches: Mar 2016]])</f>
        <v>11.666666666666666</v>
      </c>
      <c r="BJ990" s="9">
        <f>AVERAGE(keyword_stats[[#This Row],[Searches: Apr 2016]:[Searches: Mar 2017]])</f>
        <v>9.1666666666666661</v>
      </c>
      <c r="BK990" s="9">
        <f>AVERAGE(keyword_stats[[#This Row],[Searches: Apr 2017]:[Searches: Mar 2018]])</f>
        <v>8.3333333333333339</v>
      </c>
      <c r="BL990" s="9">
        <f>AVERAGE(keyword_stats[[#This Row],[Searches: Apr 2018]:[Searches: Mar 2019]])</f>
        <v>8.3333333333333339</v>
      </c>
      <c r="BM990" s="9">
        <f>SUM(keyword_stats[[#This Row],[Searches: Apr 2018]:[Searches: Mar 2019]])</f>
        <v>100</v>
      </c>
      <c r="BN990" s="9">
        <f>keyword_stats[[#This Row],[R1]]-keyword_stats[[#This Row],[R4]]</f>
        <v>-3.3333333333333321</v>
      </c>
      <c r="BO990" s="9" t="str">
        <f>INDEX('keyword-forecasts'!G:K,MATCH(keyword_stats[[#This Row],[Keyword]],'keyword-forecasts'!K:K,0),1)</f>
        <v>Stroje Kąpielowe</v>
      </c>
    </row>
    <row r="991" spans="1:67" x14ac:dyDescent="0.25">
      <c r="A991" t="s">
        <v>1105</v>
      </c>
      <c r="B991" t="s">
        <v>15</v>
      </c>
      <c r="D991" s="8">
        <v>20</v>
      </c>
      <c r="E991" t="s">
        <v>17</v>
      </c>
      <c r="F991">
        <v>89</v>
      </c>
      <c r="G991">
        <v>0.35</v>
      </c>
      <c r="H991">
        <v>0.87</v>
      </c>
      <c r="M991">
        <v>10</v>
      </c>
      <c r="N991">
        <v>10</v>
      </c>
      <c r="O991">
        <v>20</v>
      </c>
      <c r="P991">
        <v>10</v>
      </c>
      <c r="Q991">
        <v>10</v>
      </c>
      <c r="R991">
        <v>0</v>
      </c>
      <c r="S991">
        <v>0</v>
      </c>
      <c r="T991">
        <v>0</v>
      </c>
      <c r="U991">
        <v>0</v>
      </c>
      <c r="V991">
        <v>10</v>
      </c>
      <c r="W991">
        <v>10</v>
      </c>
      <c r="X991">
        <v>10</v>
      </c>
      <c r="Y991">
        <v>10</v>
      </c>
      <c r="Z991">
        <v>10</v>
      </c>
      <c r="AA991">
        <v>20</v>
      </c>
      <c r="AB991">
        <v>20</v>
      </c>
      <c r="AC991">
        <v>10</v>
      </c>
      <c r="AD991">
        <v>0</v>
      </c>
      <c r="AE991">
        <v>0</v>
      </c>
      <c r="AF991">
        <v>10</v>
      </c>
      <c r="AG991">
        <v>10</v>
      </c>
      <c r="AH991">
        <v>10</v>
      </c>
      <c r="AI991">
        <v>0</v>
      </c>
      <c r="AJ991">
        <v>10</v>
      </c>
      <c r="AK991">
        <v>10</v>
      </c>
      <c r="AL991">
        <v>10</v>
      </c>
      <c r="AM991">
        <v>20</v>
      </c>
      <c r="AN991">
        <v>20</v>
      </c>
      <c r="AO991">
        <v>10</v>
      </c>
      <c r="AP991">
        <v>10</v>
      </c>
      <c r="AQ991">
        <v>10</v>
      </c>
      <c r="AR991">
        <v>10</v>
      </c>
      <c r="AS991">
        <v>10</v>
      </c>
      <c r="AT991">
        <v>10</v>
      </c>
      <c r="AU991">
        <v>10</v>
      </c>
      <c r="AV991">
        <v>10</v>
      </c>
      <c r="AW991">
        <v>10</v>
      </c>
      <c r="AX991">
        <v>30</v>
      </c>
      <c r="AY991">
        <v>30</v>
      </c>
      <c r="AZ991">
        <v>50</v>
      </c>
      <c r="BA991">
        <v>30</v>
      </c>
      <c r="BB991">
        <v>10</v>
      </c>
      <c r="BC991">
        <v>10</v>
      </c>
      <c r="BD991">
        <v>10</v>
      </c>
      <c r="BE991">
        <v>10</v>
      </c>
      <c r="BF991">
        <v>20</v>
      </c>
      <c r="BG991">
        <v>20</v>
      </c>
      <c r="BH991">
        <v>10</v>
      </c>
      <c r="BI991" s="9">
        <f>AVERAGE(keyword_stats[[#This Row],[Searches: Apr 2015]:[Searches: Mar 2016]])</f>
        <v>7.5</v>
      </c>
      <c r="BJ991" s="9">
        <f>AVERAGE(keyword_stats[[#This Row],[Searches: Apr 2016]:[Searches: Mar 2017]])</f>
        <v>9.1666666666666661</v>
      </c>
      <c r="BK991" s="9">
        <f>AVERAGE(keyword_stats[[#This Row],[Searches: Apr 2017]:[Searches: Mar 2018]])</f>
        <v>11.666666666666666</v>
      </c>
      <c r="BL991" s="9">
        <f>AVERAGE(keyword_stats[[#This Row],[Searches: Apr 2018]:[Searches: Mar 2019]])</f>
        <v>20</v>
      </c>
      <c r="BM991" s="9">
        <f>SUM(keyword_stats[[#This Row],[Searches: Apr 2018]:[Searches: Mar 2019]])</f>
        <v>240</v>
      </c>
      <c r="BN991" s="9">
        <f>keyword_stats[[#This Row],[R1]]-keyword_stats[[#This Row],[R4]]</f>
        <v>12.5</v>
      </c>
      <c r="BO991" s="9" t="str">
        <f>INDEX('keyword-forecasts'!G:K,MATCH(keyword_stats[[#This Row],[Keyword]],'keyword-forecasts'!K:K,0),1)</f>
        <v>Kwiaty</v>
      </c>
    </row>
    <row r="992" spans="1:67" x14ac:dyDescent="0.25">
      <c r="A992" t="s">
        <v>1106</v>
      </c>
      <c r="B992" t="s">
        <v>15</v>
      </c>
      <c r="D992" s="8">
        <v>20</v>
      </c>
      <c r="E992" t="s">
        <v>17</v>
      </c>
      <c r="F992">
        <v>100</v>
      </c>
      <c r="G992">
        <v>0.31</v>
      </c>
      <c r="H992">
        <v>1.06</v>
      </c>
      <c r="M992">
        <v>10</v>
      </c>
      <c r="N992">
        <v>10</v>
      </c>
      <c r="O992">
        <v>20</v>
      </c>
      <c r="P992">
        <v>20</v>
      </c>
      <c r="Q992">
        <v>10</v>
      </c>
      <c r="R992">
        <v>0</v>
      </c>
      <c r="S992">
        <v>10</v>
      </c>
      <c r="T992">
        <v>10</v>
      </c>
      <c r="U992">
        <v>10</v>
      </c>
      <c r="V992">
        <v>10</v>
      </c>
      <c r="W992">
        <v>10</v>
      </c>
      <c r="X992">
        <v>10</v>
      </c>
      <c r="Y992">
        <v>10</v>
      </c>
      <c r="Z992">
        <v>10</v>
      </c>
      <c r="AA992">
        <v>20</v>
      </c>
      <c r="AB992">
        <v>20</v>
      </c>
      <c r="AC992">
        <v>10</v>
      </c>
      <c r="AD992">
        <v>10</v>
      </c>
      <c r="AE992">
        <v>0</v>
      </c>
      <c r="AF992">
        <v>10</v>
      </c>
      <c r="AG992">
        <v>10</v>
      </c>
      <c r="AH992">
        <v>10</v>
      </c>
      <c r="AI992">
        <v>10</v>
      </c>
      <c r="AJ992">
        <v>10</v>
      </c>
      <c r="AK992">
        <v>10</v>
      </c>
      <c r="AL992">
        <v>10</v>
      </c>
      <c r="AM992">
        <v>10</v>
      </c>
      <c r="AN992">
        <v>20</v>
      </c>
      <c r="AO992">
        <v>10</v>
      </c>
      <c r="AP992">
        <v>10</v>
      </c>
      <c r="AQ992">
        <v>10</v>
      </c>
      <c r="AR992">
        <v>10</v>
      </c>
      <c r="AS992">
        <v>10</v>
      </c>
      <c r="AT992">
        <v>10</v>
      </c>
      <c r="AU992">
        <v>10</v>
      </c>
      <c r="AV992">
        <v>10</v>
      </c>
      <c r="AW992">
        <v>10</v>
      </c>
      <c r="AX992">
        <v>20</v>
      </c>
      <c r="AY992">
        <v>50</v>
      </c>
      <c r="AZ992">
        <v>70</v>
      </c>
      <c r="BA992">
        <v>20</v>
      </c>
      <c r="BB992">
        <v>10</v>
      </c>
      <c r="BC992">
        <v>10</v>
      </c>
      <c r="BD992">
        <v>10</v>
      </c>
      <c r="BE992">
        <v>10</v>
      </c>
      <c r="BF992">
        <v>10</v>
      </c>
      <c r="BG992">
        <v>10</v>
      </c>
      <c r="BH992">
        <v>30</v>
      </c>
      <c r="BI992" s="9">
        <f>AVERAGE(keyword_stats[[#This Row],[Searches: Apr 2015]:[Searches: Mar 2016]])</f>
        <v>10.833333333333334</v>
      </c>
      <c r="BJ992" s="9">
        <f>AVERAGE(keyword_stats[[#This Row],[Searches: Apr 2016]:[Searches: Mar 2017]])</f>
        <v>10.833333333333334</v>
      </c>
      <c r="BK992" s="9">
        <f>AVERAGE(keyword_stats[[#This Row],[Searches: Apr 2017]:[Searches: Mar 2018]])</f>
        <v>10.833333333333334</v>
      </c>
      <c r="BL992" s="9">
        <f>AVERAGE(keyword_stats[[#This Row],[Searches: Apr 2018]:[Searches: Mar 2019]])</f>
        <v>21.666666666666668</v>
      </c>
      <c r="BM992" s="9">
        <f>SUM(keyword_stats[[#This Row],[Searches: Apr 2018]:[Searches: Mar 2019]])</f>
        <v>260</v>
      </c>
      <c r="BN992" s="9">
        <f>keyword_stats[[#This Row],[R1]]-keyword_stats[[#This Row],[R4]]</f>
        <v>10.833333333333334</v>
      </c>
      <c r="BO992" s="9" t="str">
        <f>INDEX('keyword-forecasts'!G:K,MATCH(keyword_stats[[#This Row],[Keyword]],'keyword-forecasts'!K:K,0),1)</f>
        <v>Stroje Kąpielowe</v>
      </c>
    </row>
    <row r="993" spans="1:67" x14ac:dyDescent="0.25">
      <c r="A993" t="s">
        <v>1107</v>
      </c>
      <c r="B993" t="s">
        <v>15</v>
      </c>
      <c r="D993" s="8">
        <v>10</v>
      </c>
      <c r="E993" t="s">
        <v>16</v>
      </c>
      <c r="F993">
        <v>63</v>
      </c>
      <c r="M993">
        <v>10</v>
      </c>
      <c r="N993">
        <v>10</v>
      </c>
      <c r="O993">
        <v>10</v>
      </c>
      <c r="P993">
        <v>10</v>
      </c>
      <c r="Q993">
        <v>10</v>
      </c>
      <c r="R993">
        <v>10</v>
      </c>
      <c r="S993">
        <v>10</v>
      </c>
      <c r="T993">
        <v>10</v>
      </c>
      <c r="U993">
        <v>10</v>
      </c>
      <c r="V993">
        <v>10</v>
      </c>
      <c r="W993">
        <v>10</v>
      </c>
      <c r="X993">
        <v>10</v>
      </c>
      <c r="Y993">
        <v>10</v>
      </c>
      <c r="Z993">
        <v>10</v>
      </c>
      <c r="AA993">
        <v>10</v>
      </c>
      <c r="AB993">
        <v>10</v>
      </c>
      <c r="AC993">
        <v>10</v>
      </c>
      <c r="AD993">
        <v>10</v>
      </c>
      <c r="AE993">
        <v>10</v>
      </c>
      <c r="AF993">
        <v>10</v>
      </c>
      <c r="AG993">
        <v>10</v>
      </c>
      <c r="AH993">
        <v>10</v>
      </c>
      <c r="AI993">
        <v>10</v>
      </c>
      <c r="AJ993">
        <v>10</v>
      </c>
      <c r="AK993">
        <v>10</v>
      </c>
      <c r="AL993">
        <v>10</v>
      </c>
      <c r="AM993">
        <v>10</v>
      </c>
      <c r="AN993">
        <v>10</v>
      </c>
      <c r="AO993">
        <v>10</v>
      </c>
      <c r="AP993">
        <v>10</v>
      </c>
      <c r="AQ993">
        <v>10</v>
      </c>
      <c r="AR993">
        <v>10</v>
      </c>
      <c r="AS993">
        <v>10</v>
      </c>
      <c r="AT993">
        <v>10</v>
      </c>
      <c r="AU993">
        <v>10</v>
      </c>
      <c r="AV993">
        <v>10</v>
      </c>
      <c r="AW993">
        <v>10</v>
      </c>
      <c r="AX993">
        <v>10</v>
      </c>
      <c r="AY993">
        <v>10</v>
      </c>
      <c r="AZ993">
        <v>10</v>
      </c>
      <c r="BA993">
        <v>10</v>
      </c>
      <c r="BB993">
        <v>0</v>
      </c>
      <c r="BC993">
        <v>10</v>
      </c>
      <c r="BD993">
        <v>10</v>
      </c>
      <c r="BE993">
        <v>10</v>
      </c>
      <c r="BF993">
        <v>10</v>
      </c>
      <c r="BG993">
        <v>10</v>
      </c>
      <c r="BH993">
        <v>10</v>
      </c>
      <c r="BI993" s="9">
        <f>AVERAGE(keyword_stats[[#This Row],[Searches: Apr 2015]:[Searches: Mar 2016]])</f>
        <v>10</v>
      </c>
      <c r="BJ993" s="9">
        <f>AVERAGE(keyword_stats[[#This Row],[Searches: Apr 2016]:[Searches: Mar 2017]])</f>
        <v>10</v>
      </c>
      <c r="BK993" s="9">
        <f>AVERAGE(keyword_stats[[#This Row],[Searches: Apr 2017]:[Searches: Mar 2018]])</f>
        <v>10</v>
      </c>
      <c r="BL993" s="9">
        <f>AVERAGE(keyword_stats[[#This Row],[Searches: Apr 2018]:[Searches: Mar 2019]])</f>
        <v>9.1666666666666661</v>
      </c>
      <c r="BM993" s="9">
        <f>SUM(keyword_stats[[#This Row],[Searches: Apr 2018]:[Searches: Mar 2019]])</f>
        <v>110</v>
      </c>
      <c r="BN993" s="9">
        <f>keyword_stats[[#This Row],[R1]]-keyword_stats[[#This Row],[R4]]</f>
        <v>-0.83333333333333393</v>
      </c>
      <c r="BO993" s="9" t="str">
        <f>INDEX('keyword-forecasts'!G:K,MATCH(keyword_stats[[#This Row],[Keyword]],'keyword-forecasts'!K:K,0),1)</f>
        <v>Stroje Kąpielowe</v>
      </c>
    </row>
    <row r="994" spans="1:67" x14ac:dyDescent="0.25">
      <c r="A994" t="s">
        <v>1108</v>
      </c>
      <c r="B994" t="s">
        <v>15</v>
      </c>
      <c r="D994" s="8">
        <v>10</v>
      </c>
      <c r="E994" t="s">
        <v>18</v>
      </c>
      <c r="F994">
        <v>0</v>
      </c>
      <c r="M994">
        <v>0</v>
      </c>
      <c r="N994">
        <v>0</v>
      </c>
      <c r="O994">
        <v>0</v>
      </c>
      <c r="P994">
        <v>0</v>
      </c>
      <c r="Q994">
        <v>10</v>
      </c>
      <c r="R994">
        <v>10</v>
      </c>
      <c r="S994">
        <v>0</v>
      </c>
      <c r="T994">
        <v>10</v>
      </c>
      <c r="U994">
        <v>10</v>
      </c>
      <c r="V994">
        <v>40</v>
      </c>
      <c r="W994">
        <v>70</v>
      </c>
      <c r="X994">
        <v>110</v>
      </c>
      <c r="Y994">
        <v>170</v>
      </c>
      <c r="Z994">
        <v>260</v>
      </c>
      <c r="AA994">
        <v>210</v>
      </c>
      <c r="AB994">
        <v>90</v>
      </c>
      <c r="AC994">
        <v>40</v>
      </c>
      <c r="AD994">
        <v>0</v>
      </c>
      <c r="AE994">
        <v>10</v>
      </c>
      <c r="AF994">
        <v>0</v>
      </c>
      <c r="AG994">
        <v>10</v>
      </c>
      <c r="AH994">
        <v>0</v>
      </c>
      <c r="AI994">
        <v>0</v>
      </c>
      <c r="AJ994">
        <v>10</v>
      </c>
      <c r="AK994">
        <v>10</v>
      </c>
      <c r="AL994">
        <v>10</v>
      </c>
      <c r="AM994">
        <v>10</v>
      </c>
      <c r="AN994">
        <v>10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10</v>
      </c>
      <c r="BD994">
        <v>10</v>
      </c>
      <c r="BE994">
        <v>10</v>
      </c>
      <c r="BF994">
        <v>0</v>
      </c>
      <c r="BG994">
        <v>0</v>
      </c>
      <c r="BH994">
        <v>10</v>
      </c>
      <c r="BI994" s="9">
        <f>AVERAGE(keyword_stats[[#This Row],[Searches: Apr 2015]:[Searches: Mar 2016]])</f>
        <v>21.666666666666668</v>
      </c>
      <c r="BJ994" s="9">
        <f>AVERAGE(keyword_stats[[#This Row],[Searches: Apr 2016]:[Searches: Mar 2017]])</f>
        <v>66.666666666666671</v>
      </c>
      <c r="BK994" s="9">
        <f>AVERAGE(keyword_stats[[#This Row],[Searches: Apr 2017]:[Searches: Mar 2018]])</f>
        <v>3.3333333333333335</v>
      </c>
      <c r="BL994" s="9">
        <f>AVERAGE(keyword_stats[[#This Row],[Searches: Apr 2018]:[Searches: Mar 2019]])</f>
        <v>3.3333333333333335</v>
      </c>
      <c r="BM994" s="9">
        <f>SUM(keyword_stats[[#This Row],[Searches: Apr 2018]:[Searches: Mar 2019]])</f>
        <v>40</v>
      </c>
      <c r="BN994" s="9">
        <f>keyword_stats[[#This Row],[R1]]-keyword_stats[[#This Row],[R4]]</f>
        <v>-18.333333333333336</v>
      </c>
      <c r="BO994" s="9" t="str">
        <f>INDEX('keyword-forecasts'!G:K,MATCH(keyword_stats[[#This Row],[Keyword]],'keyword-forecasts'!K:K,0),1)</f>
        <v>Kąpielowe 2016</v>
      </c>
    </row>
    <row r="995" spans="1:67" x14ac:dyDescent="0.25">
      <c r="A995" t="s">
        <v>1109</v>
      </c>
      <c r="B995" t="s">
        <v>15</v>
      </c>
      <c r="D995" s="8">
        <v>480</v>
      </c>
      <c r="E995" t="s">
        <v>17</v>
      </c>
      <c r="F995">
        <v>100</v>
      </c>
      <c r="G995">
        <v>0.28000000000000003</v>
      </c>
      <c r="H995">
        <v>0.94</v>
      </c>
      <c r="M995">
        <v>320</v>
      </c>
      <c r="N995">
        <v>480</v>
      </c>
      <c r="O995">
        <v>590</v>
      </c>
      <c r="P995">
        <v>720</v>
      </c>
      <c r="Q995">
        <v>320</v>
      </c>
      <c r="R995">
        <v>90</v>
      </c>
      <c r="S995">
        <v>110</v>
      </c>
      <c r="T995">
        <v>110</v>
      </c>
      <c r="U995">
        <v>90</v>
      </c>
      <c r="V995">
        <v>210</v>
      </c>
      <c r="W995">
        <v>390</v>
      </c>
      <c r="X995">
        <v>390</v>
      </c>
      <c r="Y995">
        <v>480</v>
      </c>
      <c r="Z995">
        <v>720</v>
      </c>
      <c r="AA995">
        <v>880</v>
      </c>
      <c r="AB995">
        <v>880</v>
      </c>
      <c r="AC995">
        <v>480</v>
      </c>
      <c r="AD995">
        <v>110</v>
      </c>
      <c r="AE995">
        <v>70</v>
      </c>
      <c r="AF995">
        <v>90</v>
      </c>
      <c r="AG995">
        <v>70</v>
      </c>
      <c r="AH995">
        <v>210</v>
      </c>
      <c r="AI995">
        <v>320</v>
      </c>
      <c r="AJ995">
        <v>320</v>
      </c>
      <c r="AK995">
        <v>590</v>
      </c>
      <c r="AL995">
        <v>880</v>
      </c>
      <c r="AM995">
        <v>1600</v>
      </c>
      <c r="AN995">
        <v>1300</v>
      </c>
      <c r="AO995">
        <v>590</v>
      </c>
      <c r="AP995">
        <v>140</v>
      </c>
      <c r="AQ995">
        <v>110</v>
      </c>
      <c r="AR995">
        <v>110</v>
      </c>
      <c r="AS995">
        <v>140</v>
      </c>
      <c r="AT995">
        <v>390</v>
      </c>
      <c r="AU995">
        <v>590</v>
      </c>
      <c r="AV995">
        <v>480</v>
      </c>
      <c r="AW995">
        <v>590</v>
      </c>
      <c r="AX995">
        <v>1000</v>
      </c>
      <c r="AY995">
        <v>1300</v>
      </c>
      <c r="AZ995">
        <v>1000</v>
      </c>
      <c r="BA995">
        <v>590</v>
      </c>
      <c r="BB995">
        <v>140</v>
      </c>
      <c r="BC995">
        <v>110</v>
      </c>
      <c r="BD995">
        <v>110</v>
      </c>
      <c r="BE995">
        <v>140</v>
      </c>
      <c r="BF995">
        <v>320</v>
      </c>
      <c r="BG995">
        <v>320</v>
      </c>
      <c r="BH995">
        <v>390</v>
      </c>
      <c r="BI995" s="9">
        <f>AVERAGE(keyword_stats[[#This Row],[Searches: Apr 2015]:[Searches: Mar 2016]])</f>
        <v>318.33333333333331</v>
      </c>
      <c r="BJ995" s="9">
        <f>AVERAGE(keyword_stats[[#This Row],[Searches: Apr 2016]:[Searches: Mar 2017]])</f>
        <v>385.83333333333331</v>
      </c>
      <c r="BK995" s="9">
        <f>AVERAGE(keyword_stats[[#This Row],[Searches: Apr 2017]:[Searches: Mar 2018]])</f>
        <v>576.66666666666663</v>
      </c>
      <c r="BL995" s="9">
        <f>AVERAGE(keyword_stats[[#This Row],[Searches: Apr 2018]:[Searches: Mar 2019]])</f>
        <v>500.83333333333331</v>
      </c>
      <c r="BM995" s="9">
        <f>SUM(keyword_stats[[#This Row],[Searches: Apr 2018]:[Searches: Mar 2019]])</f>
        <v>6010</v>
      </c>
      <c r="BN995" s="9">
        <f>keyword_stats[[#This Row],[R1]]-keyword_stats[[#This Row],[R4]]</f>
        <v>182.5</v>
      </c>
      <c r="BO995" s="9" t="str">
        <f>INDEX('keyword-forecasts'!G:K,MATCH(keyword_stats[[#This Row],[Keyword]],'keyword-forecasts'!K:K,0),1)</f>
        <v>Stroje Kąpielowe</v>
      </c>
    </row>
    <row r="996" spans="1:67" x14ac:dyDescent="0.25">
      <c r="A996" t="s">
        <v>1110</v>
      </c>
      <c r="B996" t="s">
        <v>15</v>
      </c>
      <c r="D996" s="8">
        <v>90</v>
      </c>
      <c r="E996" t="s">
        <v>17</v>
      </c>
      <c r="F996">
        <v>100</v>
      </c>
      <c r="G996">
        <v>0.17</v>
      </c>
      <c r="H996">
        <v>0.57999999999999996</v>
      </c>
      <c r="M996">
        <v>50</v>
      </c>
      <c r="N996">
        <v>50</v>
      </c>
      <c r="O996">
        <v>90</v>
      </c>
      <c r="P996">
        <v>140</v>
      </c>
      <c r="Q996">
        <v>140</v>
      </c>
      <c r="R996">
        <v>40</v>
      </c>
      <c r="S996">
        <v>50</v>
      </c>
      <c r="T996">
        <v>90</v>
      </c>
      <c r="U996">
        <v>90</v>
      </c>
      <c r="V996">
        <v>90</v>
      </c>
      <c r="W996">
        <v>210</v>
      </c>
      <c r="X996">
        <v>170</v>
      </c>
      <c r="Y996">
        <v>170</v>
      </c>
      <c r="Z996">
        <v>210</v>
      </c>
      <c r="AA996">
        <v>320</v>
      </c>
      <c r="AB996">
        <v>320</v>
      </c>
      <c r="AC996">
        <v>260</v>
      </c>
      <c r="AD996">
        <v>70</v>
      </c>
      <c r="AE996">
        <v>70</v>
      </c>
      <c r="AF996">
        <v>90</v>
      </c>
      <c r="AG996">
        <v>90</v>
      </c>
      <c r="AH996">
        <v>110</v>
      </c>
      <c r="AI996">
        <v>140</v>
      </c>
      <c r="AJ996">
        <v>140</v>
      </c>
      <c r="AK996">
        <v>90</v>
      </c>
      <c r="AL996">
        <v>70</v>
      </c>
      <c r="AM996">
        <v>140</v>
      </c>
      <c r="AN996">
        <v>210</v>
      </c>
      <c r="AO996">
        <v>110</v>
      </c>
      <c r="AP996">
        <v>40</v>
      </c>
      <c r="AQ996">
        <v>40</v>
      </c>
      <c r="AR996">
        <v>30</v>
      </c>
      <c r="AS996">
        <v>30</v>
      </c>
      <c r="AT996">
        <v>50</v>
      </c>
      <c r="AU996">
        <v>50</v>
      </c>
      <c r="AV996">
        <v>40</v>
      </c>
      <c r="AW996">
        <v>70</v>
      </c>
      <c r="AX996">
        <v>70</v>
      </c>
      <c r="AY996">
        <v>90</v>
      </c>
      <c r="AZ996">
        <v>210</v>
      </c>
      <c r="BA996">
        <v>170</v>
      </c>
      <c r="BB996">
        <v>40</v>
      </c>
      <c r="BC996">
        <v>50</v>
      </c>
      <c r="BD996">
        <v>40</v>
      </c>
      <c r="BE996">
        <v>50</v>
      </c>
      <c r="BF996">
        <v>70</v>
      </c>
      <c r="BG996">
        <v>140</v>
      </c>
      <c r="BH996">
        <v>70</v>
      </c>
      <c r="BI996" s="9">
        <f>AVERAGE(keyword_stats[[#This Row],[Searches: Apr 2015]:[Searches: Mar 2016]])</f>
        <v>100.83333333333333</v>
      </c>
      <c r="BJ996" s="9">
        <f>AVERAGE(keyword_stats[[#This Row],[Searches: Apr 2016]:[Searches: Mar 2017]])</f>
        <v>165.83333333333334</v>
      </c>
      <c r="BK996" s="9">
        <f>AVERAGE(keyword_stats[[#This Row],[Searches: Apr 2017]:[Searches: Mar 2018]])</f>
        <v>75</v>
      </c>
      <c r="BL996" s="9">
        <f>AVERAGE(keyword_stats[[#This Row],[Searches: Apr 2018]:[Searches: Mar 2019]])</f>
        <v>89.166666666666671</v>
      </c>
      <c r="BM996" s="9">
        <f>SUM(keyword_stats[[#This Row],[Searches: Apr 2018]:[Searches: Mar 2019]])</f>
        <v>1070</v>
      </c>
      <c r="BN996" s="9">
        <f>keyword_stats[[#This Row],[R1]]-keyword_stats[[#This Row],[R4]]</f>
        <v>-11.666666666666657</v>
      </c>
      <c r="BO996" s="9" t="str">
        <f>INDEX('keyword-forecasts'!G:K,MATCH(keyword_stats[[#This Row],[Keyword]],'keyword-forecasts'!K:K,0),1)</f>
        <v>Stroje Kąpielowe</v>
      </c>
    </row>
    <row r="997" spans="1:67" x14ac:dyDescent="0.25">
      <c r="A997" t="s">
        <v>1111</v>
      </c>
      <c r="B997" t="s">
        <v>15</v>
      </c>
      <c r="D997" s="8">
        <v>20</v>
      </c>
      <c r="E997" t="s">
        <v>17</v>
      </c>
      <c r="F997">
        <v>93</v>
      </c>
      <c r="G997">
        <v>0.18</v>
      </c>
      <c r="H997">
        <v>0.68</v>
      </c>
      <c r="M997">
        <v>10</v>
      </c>
      <c r="N997">
        <v>10</v>
      </c>
      <c r="O997">
        <v>20</v>
      </c>
      <c r="P997">
        <v>10</v>
      </c>
      <c r="Q997">
        <v>10</v>
      </c>
      <c r="R997">
        <v>10</v>
      </c>
      <c r="S997">
        <v>10</v>
      </c>
      <c r="T997">
        <v>10</v>
      </c>
      <c r="U997">
        <v>10</v>
      </c>
      <c r="V997">
        <v>10</v>
      </c>
      <c r="W997">
        <v>10</v>
      </c>
      <c r="X997">
        <v>10</v>
      </c>
      <c r="Y997">
        <v>10</v>
      </c>
      <c r="Z997">
        <v>10</v>
      </c>
      <c r="AA997">
        <v>10</v>
      </c>
      <c r="AB997">
        <v>10</v>
      </c>
      <c r="AC997">
        <v>10</v>
      </c>
      <c r="AD997">
        <v>10</v>
      </c>
      <c r="AE997">
        <v>10</v>
      </c>
      <c r="AF997">
        <v>10</v>
      </c>
      <c r="AG997">
        <v>10</v>
      </c>
      <c r="AH997">
        <v>10</v>
      </c>
      <c r="AI997">
        <v>10</v>
      </c>
      <c r="AJ997">
        <v>10</v>
      </c>
      <c r="AK997">
        <v>10</v>
      </c>
      <c r="AL997">
        <v>10</v>
      </c>
      <c r="AM997">
        <v>10</v>
      </c>
      <c r="AN997">
        <v>40</v>
      </c>
      <c r="AO997">
        <v>20</v>
      </c>
      <c r="AP997">
        <v>10</v>
      </c>
      <c r="AQ997">
        <v>10</v>
      </c>
      <c r="AR997">
        <v>10</v>
      </c>
      <c r="AS997">
        <v>20</v>
      </c>
      <c r="AT997">
        <v>20</v>
      </c>
      <c r="AU997">
        <v>10</v>
      </c>
      <c r="AV997">
        <v>10</v>
      </c>
      <c r="AW997">
        <v>10</v>
      </c>
      <c r="AX997">
        <v>10</v>
      </c>
      <c r="AY997">
        <v>30</v>
      </c>
      <c r="AZ997">
        <v>50</v>
      </c>
      <c r="BA997">
        <v>30</v>
      </c>
      <c r="BB997">
        <v>10</v>
      </c>
      <c r="BC997">
        <v>20</v>
      </c>
      <c r="BD997">
        <v>10</v>
      </c>
      <c r="BE997">
        <v>10</v>
      </c>
      <c r="BF997">
        <v>10</v>
      </c>
      <c r="BG997">
        <v>20</v>
      </c>
      <c r="BH997">
        <v>10</v>
      </c>
      <c r="BI997" s="9">
        <f>AVERAGE(keyword_stats[[#This Row],[Searches: Apr 2015]:[Searches: Mar 2016]])</f>
        <v>10.833333333333334</v>
      </c>
      <c r="BJ997" s="9">
        <f>AVERAGE(keyword_stats[[#This Row],[Searches: Apr 2016]:[Searches: Mar 2017]])</f>
        <v>10</v>
      </c>
      <c r="BK997" s="9">
        <f>AVERAGE(keyword_stats[[#This Row],[Searches: Apr 2017]:[Searches: Mar 2018]])</f>
        <v>15</v>
      </c>
      <c r="BL997" s="9">
        <f>AVERAGE(keyword_stats[[#This Row],[Searches: Apr 2018]:[Searches: Mar 2019]])</f>
        <v>18.333333333333332</v>
      </c>
      <c r="BM997" s="9">
        <f>SUM(keyword_stats[[#This Row],[Searches: Apr 2018]:[Searches: Mar 2019]])</f>
        <v>220</v>
      </c>
      <c r="BN997" s="9">
        <f>keyword_stats[[#This Row],[R1]]-keyword_stats[[#This Row],[R4]]</f>
        <v>7.4999999999999982</v>
      </c>
      <c r="BO997" s="9" t="str">
        <f>INDEX('keyword-forecasts'!G:K,MATCH(keyword_stats[[#This Row],[Keyword]],'keyword-forecasts'!K:K,0),1)</f>
        <v>Stroje Kąpielowe</v>
      </c>
    </row>
    <row r="998" spans="1:67" x14ac:dyDescent="0.25">
      <c r="A998" t="s">
        <v>1112</v>
      </c>
      <c r="B998" t="s">
        <v>15</v>
      </c>
      <c r="D998" s="8">
        <v>20</v>
      </c>
      <c r="E998" t="s">
        <v>17</v>
      </c>
      <c r="F998">
        <v>100</v>
      </c>
      <c r="G998">
        <v>0.35</v>
      </c>
      <c r="H998">
        <v>2.23</v>
      </c>
      <c r="M998">
        <v>20</v>
      </c>
      <c r="N998">
        <v>40</v>
      </c>
      <c r="O998">
        <v>30</v>
      </c>
      <c r="P998">
        <v>20</v>
      </c>
      <c r="Q998">
        <v>20</v>
      </c>
      <c r="R998">
        <v>10</v>
      </c>
      <c r="S998">
        <v>10</v>
      </c>
      <c r="T998">
        <v>10</v>
      </c>
      <c r="U998">
        <v>10</v>
      </c>
      <c r="V998">
        <v>10</v>
      </c>
      <c r="W998">
        <v>20</v>
      </c>
      <c r="X998">
        <v>10</v>
      </c>
      <c r="Y998">
        <v>10</v>
      </c>
      <c r="Z998">
        <v>10</v>
      </c>
      <c r="AA998">
        <v>10</v>
      </c>
      <c r="AB998">
        <v>20</v>
      </c>
      <c r="AC998">
        <v>10</v>
      </c>
      <c r="AD998">
        <v>10</v>
      </c>
      <c r="AE998">
        <v>10</v>
      </c>
      <c r="AF998">
        <v>10</v>
      </c>
      <c r="AG998">
        <v>70</v>
      </c>
      <c r="AH998">
        <v>10</v>
      </c>
      <c r="AI998">
        <v>10</v>
      </c>
      <c r="AJ998">
        <v>10</v>
      </c>
      <c r="AK998">
        <v>10</v>
      </c>
      <c r="AL998">
        <v>20</v>
      </c>
      <c r="AM998">
        <v>10</v>
      </c>
      <c r="AN998">
        <v>10</v>
      </c>
      <c r="AO998">
        <v>10</v>
      </c>
      <c r="AP998">
        <v>10</v>
      </c>
      <c r="AQ998">
        <v>10</v>
      </c>
      <c r="AR998">
        <v>10</v>
      </c>
      <c r="AS998">
        <v>10</v>
      </c>
      <c r="AT998">
        <v>10</v>
      </c>
      <c r="AU998">
        <v>20</v>
      </c>
      <c r="AV998">
        <v>10</v>
      </c>
      <c r="AW998">
        <v>10</v>
      </c>
      <c r="AX998">
        <v>20</v>
      </c>
      <c r="AY998">
        <v>20</v>
      </c>
      <c r="AZ998">
        <v>30</v>
      </c>
      <c r="BA998">
        <v>30</v>
      </c>
      <c r="BB998">
        <v>10</v>
      </c>
      <c r="BC998">
        <v>10</v>
      </c>
      <c r="BD998">
        <v>10</v>
      </c>
      <c r="BE998">
        <v>10</v>
      </c>
      <c r="BF998">
        <v>50</v>
      </c>
      <c r="BG998">
        <v>20</v>
      </c>
      <c r="BH998">
        <v>20</v>
      </c>
      <c r="BI998" s="9">
        <f>AVERAGE(keyword_stats[[#This Row],[Searches: Apr 2015]:[Searches: Mar 2016]])</f>
        <v>17.5</v>
      </c>
      <c r="BJ998" s="9">
        <f>AVERAGE(keyword_stats[[#This Row],[Searches: Apr 2016]:[Searches: Mar 2017]])</f>
        <v>15.833333333333334</v>
      </c>
      <c r="BK998" s="9">
        <f>AVERAGE(keyword_stats[[#This Row],[Searches: Apr 2017]:[Searches: Mar 2018]])</f>
        <v>11.666666666666666</v>
      </c>
      <c r="BL998" s="9">
        <f>AVERAGE(keyword_stats[[#This Row],[Searches: Apr 2018]:[Searches: Mar 2019]])</f>
        <v>20</v>
      </c>
      <c r="BM998" s="9">
        <f>SUM(keyword_stats[[#This Row],[Searches: Apr 2018]:[Searches: Mar 2019]])</f>
        <v>240</v>
      </c>
      <c r="BN998" s="9">
        <f>keyword_stats[[#This Row],[R1]]-keyword_stats[[#This Row],[R4]]</f>
        <v>2.5</v>
      </c>
      <c r="BO998" s="9" t="str">
        <f>INDEX('keyword-forecasts'!G:K,MATCH(keyword_stats[[#This Row],[Keyword]],'keyword-forecasts'!K:K,0),1)</f>
        <v>Stroje Kąpielowe</v>
      </c>
    </row>
    <row r="999" spans="1:67" x14ac:dyDescent="0.25">
      <c r="A999" t="s">
        <v>1113</v>
      </c>
      <c r="B999" t="s">
        <v>15</v>
      </c>
      <c r="D999" s="8">
        <v>20</v>
      </c>
      <c r="E999" t="s">
        <v>16</v>
      </c>
      <c r="F999">
        <v>50</v>
      </c>
      <c r="M999">
        <v>110</v>
      </c>
      <c r="N999">
        <v>140</v>
      </c>
      <c r="O999">
        <v>210</v>
      </c>
      <c r="P999">
        <v>210</v>
      </c>
      <c r="Q999">
        <v>50</v>
      </c>
      <c r="R999">
        <v>10</v>
      </c>
      <c r="S999">
        <v>10</v>
      </c>
      <c r="T999">
        <v>20</v>
      </c>
      <c r="U999">
        <v>10</v>
      </c>
      <c r="V999">
        <v>50</v>
      </c>
      <c r="W999">
        <v>90</v>
      </c>
      <c r="X999">
        <v>70</v>
      </c>
      <c r="Y999">
        <v>110</v>
      </c>
      <c r="Z999">
        <v>170</v>
      </c>
      <c r="AA999">
        <v>260</v>
      </c>
      <c r="AB999">
        <v>210</v>
      </c>
      <c r="AC999">
        <v>50</v>
      </c>
      <c r="AD999">
        <v>30</v>
      </c>
      <c r="AE999">
        <v>10</v>
      </c>
      <c r="AF999">
        <v>10</v>
      </c>
      <c r="AG999">
        <v>10</v>
      </c>
      <c r="AH999">
        <v>20</v>
      </c>
      <c r="AI999">
        <v>30</v>
      </c>
      <c r="AJ999">
        <v>10</v>
      </c>
      <c r="AK999">
        <v>20</v>
      </c>
      <c r="AL999">
        <v>20</v>
      </c>
      <c r="AM999">
        <v>30</v>
      </c>
      <c r="AN999">
        <v>20</v>
      </c>
      <c r="AO999">
        <v>20</v>
      </c>
      <c r="AP999">
        <v>10</v>
      </c>
      <c r="AQ999">
        <v>10</v>
      </c>
      <c r="AR999">
        <v>10</v>
      </c>
      <c r="AS999">
        <v>10</v>
      </c>
      <c r="AT999">
        <v>10</v>
      </c>
      <c r="AU999">
        <v>10</v>
      </c>
      <c r="AV999">
        <v>20</v>
      </c>
      <c r="AW999">
        <v>10</v>
      </c>
      <c r="AX999">
        <v>30</v>
      </c>
      <c r="AY999">
        <v>30</v>
      </c>
      <c r="AZ999">
        <v>20</v>
      </c>
      <c r="BA999">
        <v>10</v>
      </c>
      <c r="BB999">
        <v>10</v>
      </c>
      <c r="BC999">
        <v>10</v>
      </c>
      <c r="BD999">
        <v>20</v>
      </c>
      <c r="BE999">
        <v>30</v>
      </c>
      <c r="BF999">
        <v>30</v>
      </c>
      <c r="BG999">
        <v>10</v>
      </c>
      <c r="BH999">
        <v>10</v>
      </c>
      <c r="BI999" s="9">
        <f>AVERAGE(keyword_stats[[#This Row],[Searches: Apr 2015]:[Searches: Mar 2016]])</f>
        <v>81.666666666666671</v>
      </c>
      <c r="BJ999" s="9">
        <f>AVERAGE(keyword_stats[[#This Row],[Searches: Apr 2016]:[Searches: Mar 2017]])</f>
        <v>76.666666666666671</v>
      </c>
      <c r="BK999" s="9">
        <f>AVERAGE(keyword_stats[[#This Row],[Searches: Apr 2017]:[Searches: Mar 2018]])</f>
        <v>15.833333333333334</v>
      </c>
      <c r="BL999" s="9">
        <f>AVERAGE(keyword_stats[[#This Row],[Searches: Apr 2018]:[Searches: Mar 2019]])</f>
        <v>18.333333333333332</v>
      </c>
      <c r="BM999" s="9">
        <f>SUM(keyword_stats[[#This Row],[Searches: Apr 2018]:[Searches: Mar 2019]])</f>
        <v>220</v>
      </c>
      <c r="BN999" s="9">
        <f>keyword_stats[[#This Row],[R1]]-keyword_stats[[#This Row],[R4]]</f>
        <v>-63.333333333333343</v>
      </c>
      <c r="BO999" s="9" t="str">
        <f>INDEX('keyword-forecasts'!G:K,MATCH(keyword_stats[[#This Row],[Keyword]],'keyword-forecasts'!K:K,0),1)</f>
        <v>Stroje Kąpielowe</v>
      </c>
    </row>
    <row r="1000" spans="1:67" x14ac:dyDescent="0.25">
      <c r="A1000" t="s">
        <v>1114</v>
      </c>
      <c r="B1000" t="s">
        <v>15</v>
      </c>
      <c r="D1000" s="8">
        <v>20</v>
      </c>
      <c r="E1000" t="s">
        <v>17</v>
      </c>
      <c r="F1000">
        <v>89</v>
      </c>
      <c r="M1000">
        <v>30</v>
      </c>
      <c r="N1000">
        <v>70</v>
      </c>
      <c r="O1000">
        <v>140</v>
      </c>
      <c r="P1000">
        <v>140</v>
      </c>
      <c r="Q1000">
        <v>50</v>
      </c>
      <c r="R1000">
        <v>10</v>
      </c>
      <c r="S1000">
        <v>10</v>
      </c>
      <c r="T1000">
        <v>70</v>
      </c>
      <c r="U1000">
        <v>70</v>
      </c>
      <c r="V1000">
        <v>70</v>
      </c>
      <c r="W1000">
        <v>170</v>
      </c>
      <c r="X1000">
        <v>170</v>
      </c>
      <c r="Y1000">
        <v>210</v>
      </c>
      <c r="Z1000">
        <v>210</v>
      </c>
      <c r="AA1000">
        <v>210</v>
      </c>
      <c r="AB1000">
        <v>170</v>
      </c>
      <c r="AC1000">
        <v>170</v>
      </c>
      <c r="AD1000">
        <v>70</v>
      </c>
      <c r="AE1000">
        <v>140</v>
      </c>
      <c r="AF1000">
        <v>170</v>
      </c>
      <c r="AG1000">
        <v>140</v>
      </c>
      <c r="AH1000">
        <v>70</v>
      </c>
      <c r="AI1000">
        <v>50</v>
      </c>
      <c r="AJ1000">
        <v>40</v>
      </c>
      <c r="AK1000">
        <v>40</v>
      </c>
      <c r="AL1000">
        <v>70</v>
      </c>
      <c r="AM1000">
        <v>70</v>
      </c>
      <c r="AN1000">
        <v>70</v>
      </c>
      <c r="AO1000">
        <v>30</v>
      </c>
      <c r="AP1000">
        <v>10</v>
      </c>
      <c r="AQ1000">
        <v>10</v>
      </c>
      <c r="AR1000">
        <v>20</v>
      </c>
      <c r="AS1000">
        <v>20</v>
      </c>
      <c r="AT1000">
        <v>20</v>
      </c>
      <c r="AU1000">
        <v>20</v>
      </c>
      <c r="AV1000">
        <v>30</v>
      </c>
      <c r="AW1000">
        <v>30</v>
      </c>
      <c r="AX1000">
        <v>30</v>
      </c>
      <c r="AY1000">
        <v>40</v>
      </c>
      <c r="AZ1000">
        <v>20</v>
      </c>
      <c r="BA1000">
        <v>20</v>
      </c>
      <c r="BB1000">
        <v>10</v>
      </c>
      <c r="BC1000">
        <v>20</v>
      </c>
      <c r="BD1000">
        <v>10</v>
      </c>
      <c r="BE1000">
        <v>10</v>
      </c>
      <c r="BF1000">
        <v>10</v>
      </c>
      <c r="BG1000">
        <v>10</v>
      </c>
      <c r="BH1000">
        <v>10</v>
      </c>
      <c r="BI1000" s="9">
        <f>AVERAGE(keyword_stats[[#This Row],[Searches: Apr 2015]:[Searches: Mar 2016]])</f>
        <v>83.333333333333329</v>
      </c>
      <c r="BJ1000" s="9">
        <f>AVERAGE(keyword_stats[[#This Row],[Searches: Apr 2016]:[Searches: Mar 2017]])</f>
        <v>137.5</v>
      </c>
      <c r="BK1000" s="9">
        <f>AVERAGE(keyword_stats[[#This Row],[Searches: Apr 2017]:[Searches: Mar 2018]])</f>
        <v>34.166666666666664</v>
      </c>
      <c r="BL1000" s="9">
        <f>AVERAGE(keyword_stats[[#This Row],[Searches: Apr 2018]:[Searches: Mar 2019]])</f>
        <v>18.333333333333332</v>
      </c>
      <c r="BM1000" s="9">
        <f>SUM(keyword_stats[[#This Row],[Searches: Apr 2018]:[Searches: Mar 2019]])</f>
        <v>220</v>
      </c>
      <c r="BN1000" s="9">
        <f>keyword_stats[[#This Row],[R1]]-keyword_stats[[#This Row],[R4]]</f>
        <v>-65</v>
      </c>
      <c r="BO1000" s="9" t="str">
        <f>INDEX('keyword-forecasts'!G:K,MATCH(keyword_stats[[#This Row],[Keyword]],'keyword-forecasts'!K:K,0),1)</f>
        <v>Stroje Kąpielowe</v>
      </c>
    </row>
    <row r="1001" spans="1:67" x14ac:dyDescent="0.25">
      <c r="A1001" t="s">
        <v>1282</v>
      </c>
      <c r="B1001" t="s">
        <v>15</v>
      </c>
      <c r="D1001" s="8">
        <v>140</v>
      </c>
      <c r="E1001" t="s">
        <v>17</v>
      </c>
      <c r="F1001">
        <v>100</v>
      </c>
      <c r="G1001">
        <v>0.27</v>
      </c>
      <c r="H1001">
        <v>0.97</v>
      </c>
      <c r="M1001">
        <v>50</v>
      </c>
      <c r="N1001">
        <v>90</v>
      </c>
      <c r="O1001">
        <v>210</v>
      </c>
      <c r="P1001">
        <v>260</v>
      </c>
      <c r="Q1001">
        <v>70</v>
      </c>
      <c r="R1001">
        <v>30</v>
      </c>
      <c r="S1001">
        <v>20</v>
      </c>
      <c r="T1001">
        <v>70</v>
      </c>
      <c r="U1001">
        <v>90</v>
      </c>
      <c r="V1001">
        <v>110</v>
      </c>
      <c r="W1001">
        <v>170</v>
      </c>
      <c r="X1001">
        <v>170</v>
      </c>
      <c r="Y1001">
        <v>210</v>
      </c>
      <c r="Z1001">
        <v>260</v>
      </c>
      <c r="AA1001">
        <v>390</v>
      </c>
      <c r="AB1001">
        <v>320</v>
      </c>
      <c r="AC1001">
        <v>210</v>
      </c>
      <c r="AD1001">
        <v>40</v>
      </c>
      <c r="AE1001">
        <v>20</v>
      </c>
      <c r="AF1001">
        <v>10</v>
      </c>
      <c r="AG1001">
        <v>10</v>
      </c>
      <c r="AH1001">
        <v>110</v>
      </c>
      <c r="AI1001">
        <v>90</v>
      </c>
      <c r="AJ1001">
        <v>90</v>
      </c>
      <c r="AK1001">
        <v>110</v>
      </c>
      <c r="AL1001">
        <v>90</v>
      </c>
      <c r="AM1001">
        <v>170</v>
      </c>
      <c r="AN1001">
        <v>210</v>
      </c>
      <c r="AO1001">
        <v>140</v>
      </c>
      <c r="AP1001">
        <v>70</v>
      </c>
      <c r="AQ1001">
        <v>30</v>
      </c>
      <c r="AR1001">
        <v>50</v>
      </c>
      <c r="AS1001">
        <v>30</v>
      </c>
      <c r="AT1001">
        <v>50</v>
      </c>
      <c r="AU1001">
        <v>90</v>
      </c>
      <c r="AV1001">
        <v>50</v>
      </c>
      <c r="AW1001">
        <v>110</v>
      </c>
      <c r="AX1001">
        <v>210</v>
      </c>
      <c r="AY1001">
        <v>260</v>
      </c>
      <c r="AZ1001">
        <v>390</v>
      </c>
      <c r="BA1001">
        <v>260</v>
      </c>
      <c r="BB1001">
        <v>110</v>
      </c>
      <c r="BC1001">
        <v>110</v>
      </c>
      <c r="BD1001">
        <v>70</v>
      </c>
      <c r="BE1001">
        <v>70</v>
      </c>
      <c r="BF1001">
        <v>70</v>
      </c>
      <c r="BG1001">
        <v>70</v>
      </c>
      <c r="BH1001">
        <v>70</v>
      </c>
      <c r="BI1001" s="9">
        <f>AVERAGE(keyword_stats[[#This Row],[Searches: Apr 2015]:[Searches: Mar 2016]])</f>
        <v>111.66666666666667</v>
      </c>
      <c r="BJ1001" s="9">
        <f>AVERAGE(keyword_stats[[#This Row],[Searches: Apr 2016]:[Searches: Mar 2017]])</f>
        <v>146.66666666666666</v>
      </c>
      <c r="BK1001" s="9">
        <f>AVERAGE(keyword_stats[[#This Row],[Searches: Apr 2017]:[Searches: Mar 2018]])</f>
        <v>90.833333333333329</v>
      </c>
      <c r="BL1001" s="9">
        <f>AVERAGE(keyword_stats[[#This Row],[Searches: Apr 2018]:[Searches: Mar 2019]])</f>
        <v>150</v>
      </c>
      <c r="BM1001" s="9">
        <f>SUM(keyword_stats[[#This Row],[Searches: Apr 2018]:[Searches: Mar 2019]])</f>
        <v>1800</v>
      </c>
      <c r="BN1001" s="9">
        <f>keyword_stats[[#This Row],[R1]]-keyword_stats[[#This Row],[R4]]</f>
        <v>38.333333333333329</v>
      </c>
      <c r="BO1001" s="9" t="str">
        <f>INDEX('keyword-forecasts'!G:K,MATCH(keyword_stats[[#This Row],[Keyword]],'keyword-forecasts'!K:K,0),1)</f>
        <v>Stroje Kąpielowe</v>
      </c>
    </row>
    <row r="1002" spans="1:67" x14ac:dyDescent="0.25">
      <c r="A1002" t="s">
        <v>1115</v>
      </c>
      <c r="B1002" t="s">
        <v>15</v>
      </c>
      <c r="D1002" s="8">
        <v>30</v>
      </c>
      <c r="E1002" t="s">
        <v>17</v>
      </c>
      <c r="F1002">
        <v>100</v>
      </c>
      <c r="G1002">
        <v>0.2</v>
      </c>
      <c r="H1002">
        <v>1.22</v>
      </c>
      <c r="M1002">
        <v>40</v>
      </c>
      <c r="N1002">
        <v>30</v>
      </c>
      <c r="O1002">
        <v>90</v>
      </c>
      <c r="P1002">
        <v>70</v>
      </c>
      <c r="Q1002">
        <v>40</v>
      </c>
      <c r="R1002">
        <v>10</v>
      </c>
      <c r="S1002">
        <v>10</v>
      </c>
      <c r="T1002">
        <v>10</v>
      </c>
      <c r="U1002">
        <v>10</v>
      </c>
      <c r="V1002">
        <v>20</v>
      </c>
      <c r="W1002">
        <v>10</v>
      </c>
      <c r="X1002">
        <v>30</v>
      </c>
      <c r="Y1002">
        <v>30</v>
      </c>
      <c r="Z1002">
        <v>50</v>
      </c>
      <c r="AA1002">
        <v>40</v>
      </c>
      <c r="AB1002">
        <v>50</v>
      </c>
      <c r="AC1002">
        <v>20</v>
      </c>
      <c r="AD1002">
        <v>10</v>
      </c>
      <c r="AE1002">
        <v>10</v>
      </c>
      <c r="AF1002">
        <v>10</v>
      </c>
      <c r="AG1002">
        <v>10</v>
      </c>
      <c r="AH1002">
        <v>10</v>
      </c>
      <c r="AI1002">
        <v>10</v>
      </c>
      <c r="AJ1002">
        <v>10</v>
      </c>
      <c r="AK1002">
        <v>40</v>
      </c>
      <c r="AL1002">
        <v>50</v>
      </c>
      <c r="AM1002">
        <v>70</v>
      </c>
      <c r="AN1002">
        <v>70</v>
      </c>
      <c r="AO1002">
        <v>50</v>
      </c>
      <c r="AP1002">
        <v>10</v>
      </c>
      <c r="AQ1002">
        <v>10</v>
      </c>
      <c r="AR1002">
        <v>10</v>
      </c>
      <c r="AS1002">
        <v>10</v>
      </c>
      <c r="AT1002">
        <v>40</v>
      </c>
      <c r="AU1002">
        <v>20</v>
      </c>
      <c r="AV1002">
        <v>30</v>
      </c>
      <c r="AW1002">
        <v>40</v>
      </c>
      <c r="AX1002">
        <v>70</v>
      </c>
      <c r="AY1002">
        <v>40</v>
      </c>
      <c r="AZ1002">
        <v>50</v>
      </c>
      <c r="BA1002">
        <v>40</v>
      </c>
      <c r="BB1002">
        <v>10</v>
      </c>
      <c r="BC1002">
        <v>10</v>
      </c>
      <c r="BD1002">
        <v>20</v>
      </c>
      <c r="BE1002">
        <v>10</v>
      </c>
      <c r="BF1002">
        <v>10</v>
      </c>
      <c r="BG1002">
        <v>30</v>
      </c>
      <c r="BH1002">
        <v>40</v>
      </c>
      <c r="BI1002" s="9">
        <f>AVERAGE(keyword_stats[[#This Row],[Searches: Apr 2015]:[Searches: Mar 2016]])</f>
        <v>30.833333333333332</v>
      </c>
      <c r="BJ1002" s="9">
        <f>AVERAGE(keyword_stats[[#This Row],[Searches: Apr 2016]:[Searches: Mar 2017]])</f>
        <v>21.666666666666668</v>
      </c>
      <c r="BK1002" s="9">
        <f>AVERAGE(keyword_stats[[#This Row],[Searches: Apr 2017]:[Searches: Mar 2018]])</f>
        <v>34.166666666666664</v>
      </c>
      <c r="BL1002" s="9">
        <f>AVERAGE(keyword_stats[[#This Row],[Searches: Apr 2018]:[Searches: Mar 2019]])</f>
        <v>30.833333333333332</v>
      </c>
      <c r="BM1002" s="9">
        <f>SUM(keyword_stats[[#This Row],[Searches: Apr 2018]:[Searches: Mar 2019]])</f>
        <v>370</v>
      </c>
      <c r="BN1002" s="9">
        <f>keyword_stats[[#This Row],[R1]]-keyword_stats[[#This Row],[R4]]</f>
        <v>0</v>
      </c>
      <c r="BO1002" s="9" t="str">
        <f>INDEX('keyword-forecasts'!G:K,MATCH(keyword_stats[[#This Row],[Keyword]],'keyword-forecasts'!K:K,0),1)</f>
        <v>Stroje Kąpielowe</v>
      </c>
    </row>
    <row r="1003" spans="1:67" x14ac:dyDescent="0.25">
      <c r="A1003" t="s">
        <v>1116</v>
      </c>
      <c r="B1003" t="s">
        <v>15</v>
      </c>
      <c r="D1003" s="8">
        <v>10</v>
      </c>
      <c r="E1003" t="s">
        <v>17</v>
      </c>
      <c r="F1003">
        <v>100</v>
      </c>
      <c r="G1003">
        <v>0.33</v>
      </c>
      <c r="H1003">
        <v>1.04</v>
      </c>
      <c r="M1003">
        <v>10</v>
      </c>
      <c r="N1003">
        <v>10</v>
      </c>
      <c r="O1003">
        <v>30</v>
      </c>
      <c r="P1003">
        <v>20</v>
      </c>
      <c r="Q1003">
        <v>10</v>
      </c>
      <c r="R1003">
        <v>10</v>
      </c>
      <c r="S1003">
        <v>10</v>
      </c>
      <c r="T1003">
        <v>10</v>
      </c>
      <c r="U1003">
        <v>10</v>
      </c>
      <c r="V1003">
        <v>10</v>
      </c>
      <c r="W1003">
        <v>10</v>
      </c>
      <c r="X1003">
        <v>10</v>
      </c>
      <c r="Y1003">
        <v>10</v>
      </c>
      <c r="Z1003">
        <v>20</v>
      </c>
      <c r="AA1003">
        <v>30</v>
      </c>
      <c r="AB1003">
        <v>30</v>
      </c>
      <c r="AC1003">
        <v>10</v>
      </c>
      <c r="AD1003">
        <v>10</v>
      </c>
      <c r="AE1003">
        <v>10</v>
      </c>
      <c r="AF1003">
        <v>10</v>
      </c>
      <c r="AG1003">
        <v>10</v>
      </c>
      <c r="AH1003">
        <v>10</v>
      </c>
      <c r="AI1003">
        <v>10</v>
      </c>
      <c r="AJ1003">
        <v>10</v>
      </c>
      <c r="AK1003">
        <v>10</v>
      </c>
      <c r="AL1003">
        <v>10</v>
      </c>
      <c r="AM1003">
        <v>30</v>
      </c>
      <c r="AN1003">
        <v>20</v>
      </c>
      <c r="AO1003">
        <v>20</v>
      </c>
      <c r="AP1003">
        <v>10</v>
      </c>
      <c r="AQ1003">
        <v>10</v>
      </c>
      <c r="AR1003">
        <v>10</v>
      </c>
      <c r="AS1003">
        <v>10</v>
      </c>
      <c r="AT1003">
        <v>10</v>
      </c>
      <c r="AU1003">
        <v>10</v>
      </c>
      <c r="AV1003">
        <v>10</v>
      </c>
      <c r="AW1003">
        <v>10</v>
      </c>
      <c r="AX1003">
        <v>10</v>
      </c>
      <c r="AY1003">
        <v>30</v>
      </c>
      <c r="AZ1003">
        <v>30</v>
      </c>
      <c r="BA1003">
        <v>30</v>
      </c>
      <c r="BB1003">
        <v>10</v>
      </c>
      <c r="BC1003">
        <v>10</v>
      </c>
      <c r="BD1003">
        <v>10</v>
      </c>
      <c r="BE1003">
        <v>10</v>
      </c>
      <c r="BF1003">
        <v>10</v>
      </c>
      <c r="BG1003">
        <v>10</v>
      </c>
      <c r="BH1003">
        <v>10</v>
      </c>
      <c r="BI1003" s="9">
        <f>AVERAGE(keyword_stats[[#This Row],[Searches: Apr 2015]:[Searches: Mar 2016]])</f>
        <v>12.5</v>
      </c>
      <c r="BJ1003" s="9">
        <f>AVERAGE(keyword_stats[[#This Row],[Searches: Apr 2016]:[Searches: Mar 2017]])</f>
        <v>14.166666666666666</v>
      </c>
      <c r="BK1003" s="9">
        <f>AVERAGE(keyword_stats[[#This Row],[Searches: Apr 2017]:[Searches: Mar 2018]])</f>
        <v>13.333333333333334</v>
      </c>
      <c r="BL1003" s="9">
        <f>AVERAGE(keyword_stats[[#This Row],[Searches: Apr 2018]:[Searches: Mar 2019]])</f>
        <v>15</v>
      </c>
      <c r="BM1003" s="9">
        <f>SUM(keyword_stats[[#This Row],[Searches: Apr 2018]:[Searches: Mar 2019]])</f>
        <v>180</v>
      </c>
      <c r="BN1003" s="9">
        <f>keyword_stats[[#This Row],[R1]]-keyword_stats[[#This Row],[R4]]</f>
        <v>2.5</v>
      </c>
      <c r="BO1003" s="9" t="str">
        <f>INDEX('keyword-forecasts'!G:K,MATCH(keyword_stats[[#This Row],[Keyword]],'keyword-forecasts'!K:K,0),1)</f>
        <v>Majtki Kąpielowe</v>
      </c>
    </row>
    <row r="1004" spans="1:67" x14ac:dyDescent="0.25">
      <c r="A1004" t="s">
        <v>1117</v>
      </c>
      <c r="B1004" t="s">
        <v>15</v>
      </c>
      <c r="D1004" s="8">
        <v>10</v>
      </c>
      <c r="E1004" t="s">
        <v>17</v>
      </c>
      <c r="F1004">
        <v>100</v>
      </c>
      <c r="M1004">
        <v>10</v>
      </c>
      <c r="N1004">
        <v>10</v>
      </c>
      <c r="O1004">
        <v>20</v>
      </c>
      <c r="P1004">
        <v>20</v>
      </c>
      <c r="Q1004">
        <v>10</v>
      </c>
      <c r="R1004">
        <v>0</v>
      </c>
      <c r="S1004">
        <v>10</v>
      </c>
      <c r="T1004">
        <v>10</v>
      </c>
      <c r="U1004">
        <v>10</v>
      </c>
      <c r="V1004">
        <v>0</v>
      </c>
      <c r="W1004">
        <v>10</v>
      </c>
      <c r="X1004">
        <v>10</v>
      </c>
      <c r="Y1004">
        <v>10</v>
      </c>
      <c r="Z1004">
        <v>20</v>
      </c>
      <c r="AA1004">
        <v>20</v>
      </c>
      <c r="AB1004">
        <v>20</v>
      </c>
      <c r="AC1004">
        <v>10</v>
      </c>
      <c r="AD1004">
        <v>10</v>
      </c>
      <c r="AE1004">
        <v>10</v>
      </c>
      <c r="AF1004">
        <v>0</v>
      </c>
      <c r="AG1004">
        <v>10</v>
      </c>
      <c r="AH1004">
        <v>0</v>
      </c>
      <c r="AI1004">
        <v>10</v>
      </c>
      <c r="AJ1004">
        <v>10</v>
      </c>
      <c r="AK1004">
        <v>10</v>
      </c>
      <c r="AL1004">
        <v>30</v>
      </c>
      <c r="AM1004">
        <v>30</v>
      </c>
      <c r="AN1004">
        <v>20</v>
      </c>
      <c r="AO1004">
        <v>10</v>
      </c>
      <c r="AP1004">
        <v>10</v>
      </c>
      <c r="AQ1004">
        <v>10</v>
      </c>
      <c r="AR1004">
        <v>10</v>
      </c>
      <c r="AS1004">
        <v>10</v>
      </c>
      <c r="AT1004">
        <v>10</v>
      </c>
      <c r="AU1004">
        <v>10</v>
      </c>
      <c r="AV1004">
        <v>10</v>
      </c>
      <c r="AW1004">
        <v>20</v>
      </c>
      <c r="AX1004">
        <v>20</v>
      </c>
      <c r="AY1004">
        <v>20</v>
      </c>
      <c r="AZ1004">
        <v>20</v>
      </c>
      <c r="BA1004">
        <v>10</v>
      </c>
      <c r="BB1004">
        <v>10</v>
      </c>
      <c r="BC1004">
        <v>0</v>
      </c>
      <c r="BD1004">
        <v>10</v>
      </c>
      <c r="BE1004">
        <v>10</v>
      </c>
      <c r="BF1004">
        <v>10</v>
      </c>
      <c r="BG1004">
        <v>10</v>
      </c>
      <c r="BH1004">
        <v>10</v>
      </c>
      <c r="BI1004" s="9">
        <f>AVERAGE(keyword_stats[[#This Row],[Searches: Apr 2015]:[Searches: Mar 2016]])</f>
        <v>10</v>
      </c>
      <c r="BJ1004" s="9">
        <f>AVERAGE(keyword_stats[[#This Row],[Searches: Apr 2016]:[Searches: Mar 2017]])</f>
        <v>10.833333333333334</v>
      </c>
      <c r="BK1004" s="9">
        <f>AVERAGE(keyword_stats[[#This Row],[Searches: Apr 2017]:[Searches: Mar 2018]])</f>
        <v>14.166666666666666</v>
      </c>
      <c r="BL1004" s="9">
        <f>AVERAGE(keyword_stats[[#This Row],[Searches: Apr 2018]:[Searches: Mar 2019]])</f>
        <v>12.5</v>
      </c>
      <c r="BM1004" s="9">
        <f>SUM(keyword_stats[[#This Row],[Searches: Apr 2018]:[Searches: Mar 2019]])</f>
        <v>150</v>
      </c>
      <c r="BN1004" s="9">
        <f>keyword_stats[[#This Row],[R1]]-keyword_stats[[#This Row],[R4]]</f>
        <v>2.5</v>
      </c>
      <c r="BO1004" s="9" t="str">
        <f>INDEX('keyword-forecasts'!G:K,MATCH(keyword_stats[[#This Row],[Keyword]],'keyword-forecasts'!K:K,0),1)</f>
        <v>Bokserki Kąpielowe</v>
      </c>
    </row>
    <row r="1005" spans="1:67" x14ac:dyDescent="0.25">
      <c r="A1005" t="s">
        <v>1121</v>
      </c>
      <c r="B1005" t="s">
        <v>15</v>
      </c>
      <c r="D1005" s="8">
        <v>20</v>
      </c>
      <c r="E1005" t="s">
        <v>17</v>
      </c>
      <c r="F1005">
        <v>100</v>
      </c>
      <c r="G1005">
        <v>0.31</v>
      </c>
      <c r="H1005">
        <v>0.75</v>
      </c>
      <c r="M1005">
        <v>20</v>
      </c>
      <c r="N1005">
        <v>30</v>
      </c>
      <c r="O1005">
        <v>50</v>
      </c>
      <c r="P1005">
        <v>50</v>
      </c>
      <c r="Q1005">
        <v>30</v>
      </c>
      <c r="R1005">
        <v>10</v>
      </c>
      <c r="S1005">
        <v>10</v>
      </c>
      <c r="T1005">
        <v>10</v>
      </c>
      <c r="U1005">
        <v>10</v>
      </c>
      <c r="V1005">
        <v>10</v>
      </c>
      <c r="W1005">
        <v>20</v>
      </c>
      <c r="X1005">
        <v>20</v>
      </c>
      <c r="Y1005">
        <v>30</v>
      </c>
      <c r="Z1005">
        <v>50</v>
      </c>
      <c r="AA1005">
        <v>70</v>
      </c>
      <c r="AB1005">
        <v>70</v>
      </c>
      <c r="AC1005">
        <v>20</v>
      </c>
      <c r="AD1005">
        <v>10</v>
      </c>
      <c r="AE1005">
        <v>10</v>
      </c>
      <c r="AF1005">
        <v>10</v>
      </c>
      <c r="AG1005">
        <v>0</v>
      </c>
      <c r="AH1005">
        <v>10</v>
      </c>
      <c r="AI1005">
        <v>10</v>
      </c>
      <c r="AJ1005">
        <v>10</v>
      </c>
      <c r="AK1005">
        <v>10</v>
      </c>
      <c r="AL1005">
        <v>30</v>
      </c>
      <c r="AM1005">
        <v>50</v>
      </c>
      <c r="AN1005">
        <v>50</v>
      </c>
      <c r="AO1005">
        <v>10</v>
      </c>
      <c r="AP1005">
        <v>10</v>
      </c>
      <c r="AQ1005">
        <v>10</v>
      </c>
      <c r="AR1005">
        <v>10</v>
      </c>
      <c r="AS1005">
        <v>10</v>
      </c>
      <c r="AT1005">
        <v>20</v>
      </c>
      <c r="AU1005">
        <v>10</v>
      </c>
      <c r="AV1005">
        <v>10</v>
      </c>
      <c r="AW1005">
        <v>30</v>
      </c>
      <c r="AX1005">
        <v>30</v>
      </c>
      <c r="AY1005">
        <v>70</v>
      </c>
      <c r="AZ1005">
        <v>70</v>
      </c>
      <c r="BA1005">
        <v>20</v>
      </c>
      <c r="BB1005">
        <v>10</v>
      </c>
      <c r="BC1005">
        <v>10</v>
      </c>
      <c r="BD1005">
        <v>10</v>
      </c>
      <c r="BE1005">
        <v>10</v>
      </c>
      <c r="BF1005">
        <v>20</v>
      </c>
      <c r="BG1005">
        <v>10</v>
      </c>
      <c r="BH1005">
        <v>20</v>
      </c>
      <c r="BI1005" s="9">
        <f>AVERAGE(keyword_stats[[#This Row],[Searches: Apr 2015]:[Searches: Mar 2016]])</f>
        <v>22.5</v>
      </c>
      <c r="BJ1005" s="9">
        <f>AVERAGE(keyword_stats[[#This Row],[Searches: Apr 2016]:[Searches: Mar 2017]])</f>
        <v>25</v>
      </c>
      <c r="BK1005" s="9">
        <f>AVERAGE(keyword_stats[[#This Row],[Searches: Apr 2017]:[Searches: Mar 2018]])</f>
        <v>19.166666666666668</v>
      </c>
      <c r="BL1005" s="9">
        <f>AVERAGE(keyword_stats[[#This Row],[Searches: Apr 2018]:[Searches: Mar 2019]])</f>
        <v>25.833333333333332</v>
      </c>
      <c r="BM1005" s="9">
        <f>SUM(keyword_stats[[#This Row],[Searches: Apr 2018]:[Searches: Mar 2019]])</f>
        <v>310</v>
      </c>
      <c r="BN1005" s="9">
        <f>keyword_stats[[#This Row],[R1]]-keyword_stats[[#This Row],[R4]]</f>
        <v>3.3333333333333321</v>
      </c>
      <c r="BO1005" s="9" t="str">
        <f>INDEX('keyword-forecasts'!G:K,MATCH(keyword_stats[[#This Row],[Keyword]],'keyword-forecasts'!K:K,0),1)</f>
        <v>Stroje Kąpielowe</v>
      </c>
    </row>
    <row r="1006" spans="1:67" x14ac:dyDescent="0.25">
      <c r="A1006" t="s">
        <v>1122</v>
      </c>
      <c r="B1006" t="s">
        <v>15</v>
      </c>
      <c r="D1006" s="8">
        <v>70</v>
      </c>
      <c r="E1006" t="s">
        <v>17</v>
      </c>
      <c r="F1006">
        <v>100</v>
      </c>
      <c r="G1006">
        <v>0.23</v>
      </c>
      <c r="H1006">
        <v>1.43</v>
      </c>
      <c r="M1006">
        <v>30</v>
      </c>
      <c r="N1006">
        <v>70</v>
      </c>
      <c r="O1006">
        <v>70</v>
      </c>
      <c r="P1006">
        <v>110</v>
      </c>
      <c r="Q1006">
        <v>40</v>
      </c>
      <c r="R1006">
        <v>10</v>
      </c>
      <c r="S1006">
        <v>10</v>
      </c>
      <c r="T1006">
        <v>10</v>
      </c>
      <c r="U1006">
        <v>10</v>
      </c>
      <c r="V1006">
        <v>20</v>
      </c>
      <c r="W1006">
        <v>20</v>
      </c>
      <c r="X1006">
        <v>20</v>
      </c>
      <c r="Y1006">
        <v>40</v>
      </c>
      <c r="Z1006">
        <v>70</v>
      </c>
      <c r="AA1006">
        <v>90</v>
      </c>
      <c r="AB1006">
        <v>110</v>
      </c>
      <c r="AC1006">
        <v>30</v>
      </c>
      <c r="AD1006">
        <v>10</v>
      </c>
      <c r="AE1006">
        <v>20</v>
      </c>
      <c r="AF1006">
        <v>10</v>
      </c>
      <c r="AG1006">
        <v>10</v>
      </c>
      <c r="AH1006">
        <v>20</v>
      </c>
      <c r="AI1006">
        <v>20</v>
      </c>
      <c r="AJ1006">
        <v>50</v>
      </c>
      <c r="AK1006">
        <v>50</v>
      </c>
      <c r="AL1006">
        <v>90</v>
      </c>
      <c r="AM1006">
        <v>140</v>
      </c>
      <c r="AN1006">
        <v>140</v>
      </c>
      <c r="AO1006">
        <v>50</v>
      </c>
      <c r="AP1006">
        <v>10</v>
      </c>
      <c r="AQ1006">
        <v>10</v>
      </c>
      <c r="AR1006">
        <v>10</v>
      </c>
      <c r="AS1006">
        <v>10</v>
      </c>
      <c r="AT1006">
        <v>30</v>
      </c>
      <c r="AU1006">
        <v>30</v>
      </c>
      <c r="AV1006">
        <v>30</v>
      </c>
      <c r="AW1006">
        <v>50</v>
      </c>
      <c r="AX1006">
        <v>140</v>
      </c>
      <c r="AY1006">
        <v>140</v>
      </c>
      <c r="AZ1006">
        <v>170</v>
      </c>
      <c r="BA1006">
        <v>70</v>
      </c>
      <c r="BB1006">
        <v>20</v>
      </c>
      <c r="BC1006">
        <v>10</v>
      </c>
      <c r="BD1006">
        <v>10</v>
      </c>
      <c r="BE1006">
        <v>20</v>
      </c>
      <c r="BF1006">
        <v>50</v>
      </c>
      <c r="BG1006">
        <v>30</v>
      </c>
      <c r="BH1006">
        <v>40</v>
      </c>
      <c r="BI1006" s="9">
        <f>AVERAGE(keyword_stats[[#This Row],[Searches: Apr 2015]:[Searches: Mar 2016]])</f>
        <v>35</v>
      </c>
      <c r="BJ1006" s="9">
        <f>AVERAGE(keyword_stats[[#This Row],[Searches: Apr 2016]:[Searches: Mar 2017]])</f>
        <v>40</v>
      </c>
      <c r="BK1006" s="9">
        <f>AVERAGE(keyword_stats[[#This Row],[Searches: Apr 2017]:[Searches: Mar 2018]])</f>
        <v>50</v>
      </c>
      <c r="BL1006" s="9">
        <f>AVERAGE(keyword_stats[[#This Row],[Searches: Apr 2018]:[Searches: Mar 2019]])</f>
        <v>62.5</v>
      </c>
      <c r="BM1006" s="9">
        <f>SUM(keyword_stats[[#This Row],[Searches: Apr 2018]:[Searches: Mar 2019]])</f>
        <v>750</v>
      </c>
      <c r="BN1006" s="9">
        <f>keyword_stats[[#This Row],[R1]]-keyword_stats[[#This Row],[R4]]</f>
        <v>27.5</v>
      </c>
      <c r="BO1006" s="9" t="str">
        <f>INDEX('keyword-forecasts'!G:K,MATCH(keyword_stats[[#This Row],[Keyword]],'keyword-forecasts'!K:K,0),1)</f>
        <v>Stroje Kąpielowe</v>
      </c>
    </row>
    <row r="1007" spans="1:67" x14ac:dyDescent="0.25">
      <c r="A1007" t="s">
        <v>1118</v>
      </c>
      <c r="B1007" t="s">
        <v>15</v>
      </c>
      <c r="D1007" s="8">
        <v>20</v>
      </c>
      <c r="E1007" t="s">
        <v>17</v>
      </c>
      <c r="F1007">
        <v>100</v>
      </c>
      <c r="G1007">
        <v>0.21</v>
      </c>
      <c r="H1007">
        <v>0.57999999999999996</v>
      </c>
      <c r="M1007">
        <v>30</v>
      </c>
      <c r="N1007">
        <v>20</v>
      </c>
      <c r="O1007">
        <v>40</v>
      </c>
      <c r="P1007">
        <v>40</v>
      </c>
      <c r="Q1007">
        <v>20</v>
      </c>
      <c r="R1007">
        <v>10</v>
      </c>
      <c r="S1007">
        <v>10</v>
      </c>
      <c r="T1007">
        <v>10</v>
      </c>
      <c r="U1007">
        <v>10</v>
      </c>
      <c r="V1007">
        <v>10</v>
      </c>
      <c r="W1007">
        <v>20</v>
      </c>
      <c r="X1007">
        <v>10</v>
      </c>
      <c r="Y1007">
        <v>10</v>
      </c>
      <c r="Z1007">
        <v>20</v>
      </c>
      <c r="AA1007">
        <v>40</v>
      </c>
      <c r="AB1007">
        <v>20</v>
      </c>
      <c r="AC1007">
        <v>20</v>
      </c>
      <c r="AD1007">
        <v>10</v>
      </c>
      <c r="AE1007">
        <v>10</v>
      </c>
      <c r="AF1007">
        <v>10</v>
      </c>
      <c r="AG1007">
        <v>10</v>
      </c>
      <c r="AH1007">
        <v>10</v>
      </c>
      <c r="AI1007">
        <v>10</v>
      </c>
      <c r="AJ1007">
        <v>10</v>
      </c>
      <c r="AK1007">
        <v>20</v>
      </c>
      <c r="AL1007">
        <v>30</v>
      </c>
      <c r="AM1007">
        <v>30</v>
      </c>
      <c r="AN1007">
        <v>40</v>
      </c>
      <c r="AO1007">
        <v>30</v>
      </c>
      <c r="AP1007">
        <v>10</v>
      </c>
      <c r="AQ1007">
        <v>10</v>
      </c>
      <c r="AR1007">
        <v>10</v>
      </c>
      <c r="AS1007">
        <v>10</v>
      </c>
      <c r="AT1007">
        <v>10</v>
      </c>
      <c r="AU1007">
        <v>10</v>
      </c>
      <c r="AV1007">
        <v>20</v>
      </c>
      <c r="AW1007">
        <v>20</v>
      </c>
      <c r="AX1007">
        <v>20</v>
      </c>
      <c r="AY1007">
        <v>30</v>
      </c>
      <c r="AZ1007">
        <v>20</v>
      </c>
      <c r="BA1007">
        <v>20</v>
      </c>
      <c r="BB1007">
        <v>10</v>
      </c>
      <c r="BC1007">
        <v>10</v>
      </c>
      <c r="BD1007">
        <v>10</v>
      </c>
      <c r="BE1007">
        <v>10</v>
      </c>
      <c r="BF1007">
        <v>20</v>
      </c>
      <c r="BG1007">
        <v>20</v>
      </c>
      <c r="BH1007">
        <v>10</v>
      </c>
      <c r="BI1007" s="9">
        <f>AVERAGE(keyword_stats[[#This Row],[Searches: Apr 2015]:[Searches: Mar 2016]])</f>
        <v>19.166666666666668</v>
      </c>
      <c r="BJ1007" s="9">
        <f>AVERAGE(keyword_stats[[#This Row],[Searches: Apr 2016]:[Searches: Mar 2017]])</f>
        <v>15</v>
      </c>
      <c r="BK1007" s="9">
        <f>AVERAGE(keyword_stats[[#This Row],[Searches: Apr 2017]:[Searches: Mar 2018]])</f>
        <v>19.166666666666668</v>
      </c>
      <c r="BL1007" s="9">
        <f>AVERAGE(keyword_stats[[#This Row],[Searches: Apr 2018]:[Searches: Mar 2019]])</f>
        <v>16.666666666666668</v>
      </c>
      <c r="BM1007" s="9">
        <f>SUM(keyword_stats[[#This Row],[Searches: Apr 2018]:[Searches: Mar 2019]])</f>
        <v>200</v>
      </c>
      <c r="BN1007" s="9">
        <f>keyword_stats[[#This Row],[R1]]-keyword_stats[[#This Row],[R4]]</f>
        <v>-2.5</v>
      </c>
      <c r="BO1007" s="9" t="str">
        <f>INDEX('keyword-forecasts'!G:K,MATCH(keyword_stats[[#This Row],[Keyword]],'keyword-forecasts'!K:K,0),1)</f>
        <v>Stroje Kąpielowe</v>
      </c>
    </row>
    <row r="1008" spans="1:67" x14ac:dyDescent="0.25">
      <c r="A1008" t="s">
        <v>1119</v>
      </c>
      <c r="B1008" t="s">
        <v>15</v>
      </c>
      <c r="D1008" s="8">
        <v>390</v>
      </c>
      <c r="E1008" t="s">
        <v>17</v>
      </c>
      <c r="F1008">
        <v>100</v>
      </c>
      <c r="G1008">
        <v>0.41</v>
      </c>
      <c r="H1008">
        <v>1.53</v>
      </c>
      <c r="M1008">
        <v>390</v>
      </c>
      <c r="N1008">
        <v>590</v>
      </c>
      <c r="O1008">
        <v>1000</v>
      </c>
      <c r="P1008">
        <v>1000</v>
      </c>
      <c r="Q1008">
        <v>480</v>
      </c>
      <c r="R1008">
        <v>70</v>
      </c>
      <c r="S1008">
        <v>70</v>
      </c>
      <c r="T1008">
        <v>70</v>
      </c>
      <c r="U1008">
        <v>70</v>
      </c>
      <c r="V1008">
        <v>170</v>
      </c>
      <c r="W1008">
        <v>260</v>
      </c>
      <c r="X1008">
        <v>210</v>
      </c>
      <c r="Y1008">
        <v>480</v>
      </c>
      <c r="Z1008">
        <v>720</v>
      </c>
      <c r="AA1008">
        <v>880</v>
      </c>
      <c r="AB1008">
        <v>1000</v>
      </c>
      <c r="AC1008">
        <v>390</v>
      </c>
      <c r="AD1008">
        <v>260</v>
      </c>
      <c r="AE1008">
        <v>210</v>
      </c>
      <c r="AF1008">
        <v>170</v>
      </c>
      <c r="AG1008">
        <v>170</v>
      </c>
      <c r="AH1008">
        <v>320</v>
      </c>
      <c r="AI1008">
        <v>320</v>
      </c>
      <c r="AJ1008">
        <v>390</v>
      </c>
      <c r="AK1008">
        <v>480</v>
      </c>
      <c r="AL1008">
        <v>720</v>
      </c>
      <c r="AM1008">
        <v>1000</v>
      </c>
      <c r="AN1008">
        <v>880</v>
      </c>
      <c r="AO1008">
        <v>480</v>
      </c>
      <c r="AP1008">
        <v>90</v>
      </c>
      <c r="AQ1008">
        <v>70</v>
      </c>
      <c r="AR1008">
        <v>70</v>
      </c>
      <c r="AS1008">
        <v>70</v>
      </c>
      <c r="AT1008">
        <v>210</v>
      </c>
      <c r="AU1008">
        <v>210</v>
      </c>
      <c r="AV1008">
        <v>260</v>
      </c>
      <c r="AW1008">
        <v>480</v>
      </c>
      <c r="AX1008">
        <v>720</v>
      </c>
      <c r="AY1008">
        <v>880</v>
      </c>
      <c r="AZ1008">
        <v>720</v>
      </c>
      <c r="BA1008">
        <v>480</v>
      </c>
      <c r="BB1008">
        <v>140</v>
      </c>
      <c r="BC1008">
        <v>110</v>
      </c>
      <c r="BD1008">
        <v>110</v>
      </c>
      <c r="BE1008">
        <v>110</v>
      </c>
      <c r="BF1008">
        <v>210</v>
      </c>
      <c r="BG1008">
        <v>260</v>
      </c>
      <c r="BH1008">
        <v>260</v>
      </c>
      <c r="BI1008" s="9">
        <f>AVERAGE(keyword_stats[[#This Row],[Searches: Apr 2015]:[Searches: Mar 2016]])</f>
        <v>365</v>
      </c>
      <c r="BJ1008" s="9">
        <f>AVERAGE(keyword_stats[[#This Row],[Searches: Apr 2016]:[Searches: Mar 2017]])</f>
        <v>442.5</v>
      </c>
      <c r="BK1008" s="9">
        <f>AVERAGE(keyword_stats[[#This Row],[Searches: Apr 2017]:[Searches: Mar 2018]])</f>
        <v>378.33333333333331</v>
      </c>
      <c r="BL1008" s="9">
        <f>AVERAGE(keyword_stats[[#This Row],[Searches: Apr 2018]:[Searches: Mar 2019]])</f>
        <v>373.33333333333331</v>
      </c>
      <c r="BM1008" s="9">
        <f>SUM(keyword_stats[[#This Row],[Searches: Apr 2018]:[Searches: Mar 2019]])</f>
        <v>4480</v>
      </c>
      <c r="BN1008" s="9">
        <f>keyword_stats[[#This Row],[R1]]-keyword_stats[[#This Row],[R4]]</f>
        <v>8.3333333333333144</v>
      </c>
      <c r="BO1008" s="9" t="str">
        <f>INDEX('keyword-forecasts'!G:K,MATCH(keyword_stats[[#This Row],[Keyword]],'keyword-forecasts'!K:K,0),1)</f>
        <v>Stroje Kąpielowe</v>
      </c>
    </row>
    <row r="1009" spans="1:67" x14ac:dyDescent="0.25">
      <c r="A1009" t="s">
        <v>1120</v>
      </c>
      <c r="B1009" t="s">
        <v>15</v>
      </c>
      <c r="D1009" s="8">
        <v>30</v>
      </c>
      <c r="E1009" t="s">
        <v>17</v>
      </c>
      <c r="F1009">
        <v>100</v>
      </c>
      <c r="G1009">
        <v>0.18</v>
      </c>
      <c r="H1009">
        <v>0.76</v>
      </c>
      <c r="M1009">
        <v>10</v>
      </c>
      <c r="N1009">
        <v>30</v>
      </c>
      <c r="O1009">
        <v>30</v>
      </c>
      <c r="P1009">
        <v>40</v>
      </c>
      <c r="Q1009">
        <v>10</v>
      </c>
      <c r="R1009">
        <v>10</v>
      </c>
      <c r="S1009">
        <v>10</v>
      </c>
      <c r="T1009">
        <v>10</v>
      </c>
      <c r="U1009">
        <v>10</v>
      </c>
      <c r="V1009">
        <v>10</v>
      </c>
      <c r="W1009">
        <v>10</v>
      </c>
      <c r="X1009">
        <v>10</v>
      </c>
      <c r="Y1009">
        <v>20</v>
      </c>
      <c r="Z1009">
        <v>20</v>
      </c>
      <c r="AA1009">
        <v>20</v>
      </c>
      <c r="AB1009">
        <v>20</v>
      </c>
      <c r="AC1009">
        <v>10</v>
      </c>
      <c r="AD1009">
        <v>10</v>
      </c>
      <c r="AE1009">
        <v>10</v>
      </c>
      <c r="AF1009">
        <v>10</v>
      </c>
      <c r="AG1009">
        <v>10</v>
      </c>
      <c r="AH1009">
        <v>10</v>
      </c>
      <c r="AI1009">
        <v>20</v>
      </c>
      <c r="AJ1009">
        <v>20</v>
      </c>
      <c r="AK1009">
        <v>20</v>
      </c>
      <c r="AL1009">
        <v>20</v>
      </c>
      <c r="AM1009">
        <v>40</v>
      </c>
      <c r="AN1009">
        <v>20</v>
      </c>
      <c r="AO1009">
        <v>30</v>
      </c>
      <c r="AP1009">
        <v>10</v>
      </c>
      <c r="AQ1009">
        <v>10</v>
      </c>
      <c r="AR1009">
        <v>10</v>
      </c>
      <c r="AS1009">
        <v>10</v>
      </c>
      <c r="AT1009">
        <v>20</v>
      </c>
      <c r="AU1009">
        <v>20</v>
      </c>
      <c r="AV1009">
        <v>30</v>
      </c>
      <c r="AW1009">
        <v>20</v>
      </c>
      <c r="AX1009">
        <v>30</v>
      </c>
      <c r="AY1009">
        <v>50</v>
      </c>
      <c r="AZ1009">
        <v>40</v>
      </c>
      <c r="BA1009">
        <v>40</v>
      </c>
      <c r="BB1009">
        <v>20</v>
      </c>
      <c r="BC1009">
        <v>10</v>
      </c>
      <c r="BD1009">
        <v>10</v>
      </c>
      <c r="BE1009">
        <v>20</v>
      </c>
      <c r="BF1009">
        <v>30</v>
      </c>
      <c r="BG1009">
        <v>30</v>
      </c>
      <c r="BH1009">
        <v>50</v>
      </c>
      <c r="BI1009" s="9">
        <f>AVERAGE(keyword_stats[[#This Row],[Searches: Apr 2015]:[Searches: Mar 2016]])</f>
        <v>15.833333333333334</v>
      </c>
      <c r="BJ1009" s="9">
        <f>AVERAGE(keyword_stats[[#This Row],[Searches: Apr 2016]:[Searches: Mar 2017]])</f>
        <v>15</v>
      </c>
      <c r="BK1009" s="9">
        <f>AVERAGE(keyword_stats[[#This Row],[Searches: Apr 2017]:[Searches: Mar 2018]])</f>
        <v>20</v>
      </c>
      <c r="BL1009" s="9">
        <f>AVERAGE(keyword_stats[[#This Row],[Searches: Apr 2018]:[Searches: Mar 2019]])</f>
        <v>29.166666666666668</v>
      </c>
      <c r="BM1009" s="9">
        <f>SUM(keyword_stats[[#This Row],[Searches: Apr 2018]:[Searches: Mar 2019]])</f>
        <v>350</v>
      </c>
      <c r="BN1009" s="9">
        <f>keyword_stats[[#This Row],[R1]]-keyword_stats[[#This Row],[R4]]</f>
        <v>13.333333333333334</v>
      </c>
      <c r="BO1009" s="9" t="str">
        <f>INDEX('keyword-forecasts'!G:K,MATCH(keyword_stats[[#This Row],[Keyword]],'keyword-forecasts'!K:K,0),1)</f>
        <v>Markowe</v>
      </c>
    </row>
    <row r="1010" spans="1:67" x14ac:dyDescent="0.25">
      <c r="A1010" t="s">
        <v>1123</v>
      </c>
      <c r="B1010" t="s">
        <v>15</v>
      </c>
      <c r="D1010" s="8">
        <v>30</v>
      </c>
      <c r="E1010" t="s">
        <v>17</v>
      </c>
      <c r="F1010">
        <v>100</v>
      </c>
      <c r="G1010">
        <v>0.25</v>
      </c>
      <c r="H1010">
        <v>0.42</v>
      </c>
      <c r="M1010">
        <v>20</v>
      </c>
      <c r="N1010">
        <v>20</v>
      </c>
      <c r="O1010">
        <v>40</v>
      </c>
      <c r="P1010">
        <v>50</v>
      </c>
      <c r="Q1010">
        <v>10</v>
      </c>
      <c r="R1010">
        <v>10</v>
      </c>
      <c r="S1010">
        <v>0</v>
      </c>
      <c r="T1010">
        <v>10</v>
      </c>
      <c r="U1010">
        <v>10</v>
      </c>
      <c r="V1010">
        <v>10</v>
      </c>
      <c r="W1010">
        <v>10</v>
      </c>
      <c r="X1010">
        <v>10</v>
      </c>
      <c r="Y1010">
        <v>20</v>
      </c>
      <c r="Z1010">
        <v>40</v>
      </c>
      <c r="AA1010">
        <v>30</v>
      </c>
      <c r="AB1010">
        <v>30</v>
      </c>
      <c r="AC1010">
        <v>10</v>
      </c>
      <c r="AD1010">
        <v>10</v>
      </c>
      <c r="AE1010">
        <v>10</v>
      </c>
      <c r="AF1010">
        <v>10</v>
      </c>
      <c r="AG1010">
        <v>10</v>
      </c>
      <c r="AH1010">
        <v>10</v>
      </c>
      <c r="AI1010">
        <v>10</v>
      </c>
      <c r="AJ1010">
        <v>10</v>
      </c>
      <c r="AK1010">
        <v>20</v>
      </c>
      <c r="AL1010">
        <v>20</v>
      </c>
      <c r="AM1010">
        <v>30</v>
      </c>
      <c r="AN1010">
        <v>40</v>
      </c>
      <c r="AO1010">
        <v>20</v>
      </c>
      <c r="AP1010">
        <v>10</v>
      </c>
      <c r="AQ1010">
        <v>10</v>
      </c>
      <c r="AR1010">
        <v>10</v>
      </c>
      <c r="AS1010">
        <v>10</v>
      </c>
      <c r="AT1010">
        <v>10</v>
      </c>
      <c r="AU1010">
        <v>10</v>
      </c>
      <c r="AV1010">
        <v>10</v>
      </c>
      <c r="AW1010">
        <v>10</v>
      </c>
      <c r="AX1010">
        <v>50</v>
      </c>
      <c r="AY1010">
        <v>50</v>
      </c>
      <c r="AZ1010">
        <v>70</v>
      </c>
      <c r="BA1010">
        <v>20</v>
      </c>
      <c r="BB1010">
        <v>10</v>
      </c>
      <c r="BC1010">
        <v>10</v>
      </c>
      <c r="BD1010">
        <v>20</v>
      </c>
      <c r="BE1010">
        <v>30</v>
      </c>
      <c r="BF1010">
        <v>30</v>
      </c>
      <c r="BG1010">
        <v>30</v>
      </c>
      <c r="BH1010">
        <v>20</v>
      </c>
      <c r="BI1010" s="9">
        <f>AVERAGE(keyword_stats[[#This Row],[Searches: Apr 2015]:[Searches: Mar 2016]])</f>
        <v>16.666666666666668</v>
      </c>
      <c r="BJ1010" s="9">
        <f>AVERAGE(keyword_stats[[#This Row],[Searches: Apr 2016]:[Searches: Mar 2017]])</f>
        <v>16.666666666666668</v>
      </c>
      <c r="BK1010" s="9">
        <f>AVERAGE(keyword_stats[[#This Row],[Searches: Apr 2017]:[Searches: Mar 2018]])</f>
        <v>16.666666666666668</v>
      </c>
      <c r="BL1010" s="9">
        <f>AVERAGE(keyword_stats[[#This Row],[Searches: Apr 2018]:[Searches: Mar 2019]])</f>
        <v>29.166666666666668</v>
      </c>
      <c r="BM1010" s="9">
        <f>SUM(keyword_stats[[#This Row],[Searches: Apr 2018]:[Searches: Mar 2019]])</f>
        <v>350</v>
      </c>
      <c r="BN1010" s="9">
        <f>keyword_stats[[#This Row],[R1]]-keyword_stats[[#This Row],[R4]]</f>
        <v>12.5</v>
      </c>
      <c r="BO1010" s="9" t="str">
        <f>INDEX('keyword-forecasts'!G:K,MATCH(keyword_stats[[#This Row],[Keyword]],'keyword-forecasts'!K:K,0),1)</f>
        <v>Kąpielowe Push</v>
      </c>
    </row>
    <row r="1011" spans="1:67" x14ac:dyDescent="0.25">
      <c r="A1011" t="s">
        <v>1124</v>
      </c>
      <c r="B1011" t="s">
        <v>15</v>
      </c>
      <c r="D1011" s="8">
        <v>90</v>
      </c>
      <c r="E1011" t="s">
        <v>17</v>
      </c>
      <c r="F1011">
        <v>84</v>
      </c>
      <c r="G1011">
        <v>0.32</v>
      </c>
      <c r="H1011">
        <v>13.09</v>
      </c>
      <c r="M1011">
        <v>260</v>
      </c>
      <c r="N1011">
        <v>590</v>
      </c>
      <c r="O1011">
        <v>880</v>
      </c>
      <c r="P1011">
        <v>880</v>
      </c>
      <c r="Q1011">
        <v>390</v>
      </c>
      <c r="R1011">
        <v>70</v>
      </c>
      <c r="S1011">
        <v>30</v>
      </c>
      <c r="T1011">
        <v>50</v>
      </c>
      <c r="U1011">
        <v>40</v>
      </c>
      <c r="V1011">
        <v>140</v>
      </c>
      <c r="W1011">
        <v>140</v>
      </c>
      <c r="X1011">
        <v>260</v>
      </c>
      <c r="Y1011">
        <v>320</v>
      </c>
      <c r="Z1011">
        <v>480</v>
      </c>
      <c r="AA1011">
        <v>590</v>
      </c>
      <c r="AB1011">
        <v>480</v>
      </c>
      <c r="AC1011">
        <v>260</v>
      </c>
      <c r="AD1011">
        <v>110</v>
      </c>
      <c r="AE1011">
        <v>70</v>
      </c>
      <c r="AF1011">
        <v>70</v>
      </c>
      <c r="AG1011">
        <v>90</v>
      </c>
      <c r="AH1011">
        <v>140</v>
      </c>
      <c r="AI1011">
        <v>170</v>
      </c>
      <c r="AJ1011">
        <v>170</v>
      </c>
      <c r="AK1011">
        <v>210</v>
      </c>
      <c r="AL1011">
        <v>390</v>
      </c>
      <c r="AM1011">
        <v>480</v>
      </c>
      <c r="AN1011">
        <v>390</v>
      </c>
      <c r="AO1011">
        <v>260</v>
      </c>
      <c r="AP1011">
        <v>40</v>
      </c>
      <c r="AQ1011">
        <v>30</v>
      </c>
      <c r="AR1011">
        <v>30</v>
      </c>
      <c r="AS1011">
        <v>50</v>
      </c>
      <c r="AT1011">
        <v>90</v>
      </c>
      <c r="AU1011">
        <v>90</v>
      </c>
      <c r="AV1011">
        <v>110</v>
      </c>
      <c r="AW1011">
        <v>140</v>
      </c>
      <c r="AX1011">
        <v>140</v>
      </c>
      <c r="AY1011">
        <v>170</v>
      </c>
      <c r="AZ1011">
        <v>170</v>
      </c>
      <c r="BA1011">
        <v>50</v>
      </c>
      <c r="BB1011">
        <v>20</v>
      </c>
      <c r="BC1011">
        <v>30</v>
      </c>
      <c r="BD1011">
        <v>30</v>
      </c>
      <c r="BE1011">
        <v>30</v>
      </c>
      <c r="BF1011">
        <v>70</v>
      </c>
      <c r="BG1011">
        <v>50</v>
      </c>
      <c r="BH1011">
        <v>70</v>
      </c>
      <c r="BI1011" s="9">
        <f>AVERAGE(keyword_stats[[#This Row],[Searches: Apr 2015]:[Searches: Mar 2016]])</f>
        <v>310.83333333333331</v>
      </c>
      <c r="BJ1011" s="9">
        <f>AVERAGE(keyword_stats[[#This Row],[Searches: Apr 2016]:[Searches: Mar 2017]])</f>
        <v>245.83333333333334</v>
      </c>
      <c r="BK1011" s="9">
        <f>AVERAGE(keyword_stats[[#This Row],[Searches: Apr 2017]:[Searches: Mar 2018]])</f>
        <v>180.83333333333334</v>
      </c>
      <c r="BL1011" s="9">
        <f>AVERAGE(keyword_stats[[#This Row],[Searches: Apr 2018]:[Searches: Mar 2019]])</f>
        <v>80.833333333333329</v>
      </c>
      <c r="BM1011" s="9">
        <f>SUM(keyword_stats[[#This Row],[Searches: Apr 2018]:[Searches: Mar 2019]])</f>
        <v>970</v>
      </c>
      <c r="BN1011" s="9">
        <f>keyword_stats[[#This Row],[R1]]-keyword_stats[[#This Row],[R4]]</f>
        <v>-230</v>
      </c>
      <c r="BO1011" s="9" t="str">
        <f>INDEX('keyword-forecasts'!G:K,MATCH(keyword_stats[[#This Row],[Keyword]],'keyword-forecasts'!K:K,0),1)</f>
        <v>Mewa</v>
      </c>
    </row>
    <row r="1012" spans="1:67" x14ac:dyDescent="0.25">
      <c r="A1012" t="s">
        <v>1131</v>
      </c>
      <c r="B1012" t="s">
        <v>15</v>
      </c>
      <c r="D1012" s="8">
        <v>170</v>
      </c>
      <c r="E1012" t="s">
        <v>17</v>
      </c>
      <c r="F1012">
        <v>100</v>
      </c>
      <c r="G1012">
        <v>0.32</v>
      </c>
      <c r="H1012">
        <v>1.18</v>
      </c>
      <c r="M1012">
        <v>110</v>
      </c>
      <c r="N1012">
        <v>110</v>
      </c>
      <c r="O1012">
        <v>140</v>
      </c>
      <c r="P1012">
        <v>210</v>
      </c>
      <c r="Q1012">
        <v>170</v>
      </c>
      <c r="R1012">
        <v>50</v>
      </c>
      <c r="S1012">
        <v>50</v>
      </c>
      <c r="T1012">
        <v>50</v>
      </c>
      <c r="U1012">
        <v>50</v>
      </c>
      <c r="V1012">
        <v>90</v>
      </c>
      <c r="W1012">
        <v>90</v>
      </c>
      <c r="X1012">
        <v>90</v>
      </c>
      <c r="Y1012">
        <v>110</v>
      </c>
      <c r="Z1012">
        <v>170</v>
      </c>
      <c r="AA1012">
        <v>170</v>
      </c>
      <c r="AB1012">
        <v>140</v>
      </c>
      <c r="AC1012">
        <v>110</v>
      </c>
      <c r="AD1012">
        <v>70</v>
      </c>
      <c r="AE1012">
        <v>70</v>
      </c>
      <c r="AF1012">
        <v>70</v>
      </c>
      <c r="AG1012">
        <v>90</v>
      </c>
      <c r="AH1012">
        <v>110</v>
      </c>
      <c r="AI1012">
        <v>110</v>
      </c>
      <c r="AJ1012">
        <v>110</v>
      </c>
      <c r="AK1012">
        <v>140</v>
      </c>
      <c r="AL1012">
        <v>170</v>
      </c>
      <c r="AM1012">
        <v>260</v>
      </c>
      <c r="AN1012">
        <v>260</v>
      </c>
      <c r="AO1012">
        <v>170</v>
      </c>
      <c r="AP1012">
        <v>90</v>
      </c>
      <c r="AQ1012">
        <v>90</v>
      </c>
      <c r="AR1012">
        <v>70</v>
      </c>
      <c r="AS1012">
        <v>70</v>
      </c>
      <c r="AT1012">
        <v>140</v>
      </c>
      <c r="AU1012">
        <v>90</v>
      </c>
      <c r="AV1012">
        <v>140</v>
      </c>
      <c r="AW1012">
        <v>110</v>
      </c>
      <c r="AX1012">
        <v>210</v>
      </c>
      <c r="AY1012">
        <v>260</v>
      </c>
      <c r="AZ1012">
        <v>260</v>
      </c>
      <c r="BA1012">
        <v>210</v>
      </c>
      <c r="BB1012">
        <v>110</v>
      </c>
      <c r="BC1012">
        <v>90</v>
      </c>
      <c r="BD1012">
        <v>140</v>
      </c>
      <c r="BE1012">
        <v>140</v>
      </c>
      <c r="BF1012">
        <v>260</v>
      </c>
      <c r="BG1012">
        <v>210</v>
      </c>
      <c r="BH1012">
        <v>210</v>
      </c>
      <c r="BI1012" s="9">
        <f>AVERAGE(keyword_stats[[#This Row],[Searches: Apr 2015]:[Searches: Mar 2016]])</f>
        <v>100.83333333333333</v>
      </c>
      <c r="BJ1012" s="9">
        <f>AVERAGE(keyword_stats[[#This Row],[Searches: Apr 2016]:[Searches: Mar 2017]])</f>
        <v>110.83333333333333</v>
      </c>
      <c r="BK1012" s="9">
        <f>AVERAGE(keyword_stats[[#This Row],[Searches: Apr 2017]:[Searches: Mar 2018]])</f>
        <v>140.83333333333334</v>
      </c>
      <c r="BL1012" s="9">
        <f>AVERAGE(keyword_stats[[#This Row],[Searches: Apr 2018]:[Searches: Mar 2019]])</f>
        <v>184.16666666666666</v>
      </c>
      <c r="BM1012" s="9">
        <f>SUM(keyword_stats[[#This Row],[Searches: Apr 2018]:[Searches: Mar 2019]])</f>
        <v>2210</v>
      </c>
      <c r="BN1012" s="9">
        <f>keyword_stats[[#This Row],[R1]]-keyword_stats[[#This Row],[R4]]</f>
        <v>83.333333333333329</v>
      </c>
      <c r="BO1012" s="9" t="str">
        <f>INDEX('keyword-forecasts'!G:K,MATCH(keyword_stats[[#This Row],[Keyword]],'keyword-forecasts'!K:K,0),1)</f>
        <v>Stroje Kąpielowe</v>
      </c>
    </row>
    <row r="1013" spans="1:67" x14ac:dyDescent="0.25">
      <c r="A1013" t="s">
        <v>1125</v>
      </c>
      <c r="B1013" t="s">
        <v>15</v>
      </c>
      <c r="D1013" s="8">
        <v>20</v>
      </c>
      <c r="E1013" t="s">
        <v>17</v>
      </c>
      <c r="F1013">
        <v>100</v>
      </c>
      <c r="G1013">
        <v>0.31</v>
      </c>
      <c r="H1013">
        <v>1.02</v>
      </c>
      <c r="M1013">
        <v>30</v>
      </c>
      <c r="N1013">
        <v>20</v>
      </c>
      <c r="O1013">
        <v>30</v>
      </c>
      <c r="P1013">
        <v>30</v>
      </c>
      <c r="Q1013">
        <v>20</v>
      </c>
      <c r="R1013">
        <v>10</v>
      </c>
      <c r="S1013">
        <v>10</v>
      </c>
      <c r="T1013">
        <v>0</v>
      </c>
      <c r="U1013">
        <v>10</v>
      </c>
      <c r="V1013">
        <v>10</v>
      </c>
      <c r="W1013">
        <v>10</v>
      </c>
      <c r="X1013">
        <v>20</v>
      </c>
      <c r="Y1013">
        <v>20</v>
      </c>
      <c r="Z1013">
        <v>20</v>
      </c>
      <c r="AA1013">
        <v>50</v>
      </c>
      <c r="AB1013">
        <v>40</v>
      </c>
      <c r="AC1013">
        <v>10</v>
      </c>
      <c r="AD1013">
        <v>10</v>
      </c>
      <c r="AE1013">
        <v>10</v>
      </c>
      <c r="AF1013">
        <v>10</v>
      </c>
      <c r="AG1013">
        <v>10</v>
      </c>
      <c r="AH1013">
        <v>30</v>
      </c>
      <c r="AI1013">
        <v>10</v>
      </c>
      <c r="AJ1013">
        <v>30</v>
      </c>
      <c r="AK1013">
        <v>40</v>
      </c>
      <c r="AL1013">
        <v>50</v>
      </c>
      <c r="AM1013">
        <v>20</v>
      </c>
      <c r="AN1013">
        <v>30</v>
      </c>
      <c r="AO1013">
        <v>10</v>
      </c>
      <c r="AP1013">
        <v>10</v>
      </c>
      <c r="AQ1013">
        <v>10</v>
      </c>
      <c r="AR1013">
        <v>10</v>
      </c>
      <c r="AS1013">
        <v>10</v>
      </c>
      <c r="AT1013">
        <v>20</v>
      </c>
      <c r="AU1013">
        <v>10</v>
      </c>
      <c r="AV1013">
        <v>10</v>
      </c>
      <c r="AW1013">
        <v>20</v>
      </c>
      <c r="AX1013">
        <v>30</v>
      </c>
      <c r="AY1013">
        <v>30</v>
      </c>
      <c r="AZ1013">
        <v>20</v>
      </c>
      <c r="BA1013">
        <v>20</v>
      </c>
      <c r="BB1013">
        <v>0</v>
      </c>
      <c r="BC1013">
        <v>10</v>
      </c>
      <c r="BD1013">
        <v>10</v>
      </c>
      <c r="BE1013">
        <v>10</v>
      </c>
      <c r="BF1013">
        <v>20</v>
      </c>
      <c r="BG1013">
        <v>10</v>
      </c>
      <c r="BH1013">
        <v>20</v>
      </c>
      <c r="BI1013" s="9">
        <f>AVERAGE(keyword_stats[[#This Row],[Searches: Apr 2015]:[Searches: Mar 2016]])</f>
        <v>16.666666666666668</v>
      </c>
      <c r="BJ1013" s="9">
        <f>AVERAGE(keyword_stats[[#This Row],[Searches: Apr 2016]:[Searches: Mar 2017]])</f>
        <v>20.833333333333332</v>
      </c>
      <c r="BK1013" s="9">
        <f>AVERAGE(keyword_stats[[#This Row],[Searches: Apr 2017]:[Searches: Mar 2018]])</f>
        <v>19.166666666666668</v>
      </c>
      <c r="BL1013" s="9">
        <f>AVERAGE(keyword_stats[[#This Row],[Searches: Apr 2018]:[Searches: Mar 2019]])</f>
        <v>16.666666666666668</v>
      </c>
      <c r="BM1013" s="9">
        <f>SUM(keyword_stats[[#This Row],[Searches: Apr 2018]:[Searches: Mar 2019]])</f>
        <v>200</v>
      </c>
      <c r="BN1013" s="9">
        <f>keyword_stats[[#This Row],[R1]]-keyword_stats[[#This Row],[R4]]</f>
        <v>0</v>
      </c>
      <c r="BO1013" s="9" t="str">
        <f>INDEX('keyword-forecasts'!G:K,MATCH(keyword_stats[[#This Row],[Keyword]],'keyword-forecasts'!K:K,0),1)</f>
        <v>Stroje Kąpielowe</v>
      </c>
    </row>
    <row r="1014" spans="1:67" x14ac:dyDescent="0.25">
      <c r="A1014" t="s">
        <v>1132</v>
      </c>
      <c r="B1014" t="s">
        <v>15</v>
      </c>
      <c r="D1014" s="8">
        <v>320</v>
      </c>
      <c r="E1014" t="s">
        <v>17</v>
      </c>
      <c r="F1014">
        <v>100</v>
      </c>
      <c r="G1014">
        <v>0.23</v>
      </c>
      <c r="H1014">
        <v>0.91</v>
      </c>
      <c r="M1014">
        <v>170</v>
      </c>
      <c r="N1014">
        <v>260</v>
      </c>
      <c r="O1014">
        <v>390</v>
      </c>
      <c r="P1014">
        <v>390</v>
      </c>
      <c r="Q1014">
        <v>170</v>
      </c>
      <c r="R1014">
        <v>40</v>
      </c>
      <c r="S1014">
        <v>50</v>
      </c>
      <c r="T1014">
        <v>90</v>
      </c>
      <c r="U1014">
        <v>90</v>
      </c>
      <c r="V1014">
        <v>210</v>
      </c>
      <c r="W1014">
        <v>170</v>
      </c>
      <c r="X1014">
        <v>210</v>
      </c>
      <c r="Y1014">
        <v>260</v>
      </c>
      <c r="Z1014">
        <v>480</v>
      </c>
      <c r="AA1014">
        <v>480</v>
      </c>
      <c r="AB1014">
        <v>390</v>
      </c>
      <c r="AC1014">
        <v>210</v>
      </c>
      <c r="AD1014">
        <v>170</v>
      </c>
      <c r="AE1014">
        <v>210</v>
      </c>
      <c r="AF1014">
        <v>170</v>
      </c>
      <c r="AG1014">
        <v>170</v>
      </c>
      <c r="AH1014">
        <v>260</v>
      </c>
      <c r="AI1014">
        <v>260</v>
      </c>
      <c r="AJ1014">
        <v>320</v>
      </c>
      <c r="AK1014">
        <v>390</v>
      </c>
      <c r="AL1014">
        <v>480</v>
      </c>
      <c r="AM1014">
        <v>720</v>
      </c>
      <c r="AN1014">
        <v>590</v>
      </c>
      <c r="AO1014">
        <v>320</v>
      </c>
      <c r="AP1014">
        <v>140</v>
      </c>
      <c r="AQ1014">
        <v>140</v>
      </c>
      <c r="AR1014">
        <v>140</v>
      </c>
      <c r="AS1014">
        <v>110</v>
      </c>
      <c r="AT1014">
        <v>260</v>
      </c>
      <c r="AU1014">
        <v>170</v>
      </c>
      <c r="AV1014">
        <v>260</v>
      </c>
      <c r="AW1014">
        <v>320</v>
      </c>
      <c r="AX1014">
        <v>390</v>
      </c>
      <c r="AY1014">
        <v>590</v>
      </c>
      <c r="AZ1014">
        <v>720</v>
      </c>
      <c r="BA1014">
        <v>320</v>
      </c>
      <c r="BB1014">
        <v>50</v>
      </c>
      <c r="BC1014">
        <v>70</v>
      </c>
      <c r="BD1014">
        <v>110</v>
      </c>
      <c r="BE1014">
        <v>110</v>
      </c>
      <c r="BF1014">
        <v>320</v>
      </c>
      <c r="BG1014">
        <v>260</v>
      </c>
      <c r="BH1014">
        <v>260</v>
      </c>
      <c r="BI1014" s="9">
        <f>AVERAGE(keyword_stats[[#This Row],[Searches: Apr 2015]:[Searches: Mar 2016]])</f>
        <v>186.66666666666666</v>
      </c>
      <c r="BJ1014" s="9">
        <f>AVERAGE(keyword_stats[[#This Row],[Searches: Apr 2016]:[Searches: Mar 2017]])</f>
        <v>281.66666666666669</v>
      </c>
      <c r="BK1014" s="9">
        <f>AVERAGE(keyword_stats[[#This Row],[Searches: Apr 2017]:[Searches: Mar 2018]])</f>
        <v>310</v>
      </c>
      <c r="BL1014" s="9">
        <f>AVERAGE(keyword_stats[[#This Row],[Searches: Apr 2018]:[Searches: Mar 2019]])</f>
        <v>293.33333333333331</v>
      </c>
      <c r="BM1014" s="9">
        <f>SUM(keyword_stats[[#This Row],[Searches: Apr 2018]:[Searches: Mar 2019]])</f>
        <v>3520</v>
      </c>
      <c r="BN1014" s="9">
        <f>keyword_stats[[#This Row],[R1]]-keyword_stats[[#This Row],[R4]]</f>
        <v>106.66666666666666</v>
      </c>
      <c r="BO1014" s="9" t="str">
        <f>INDEX('keyword-forecasts'!G:K,MATCH(keyword_stats[[#This Row],[Keyword]],'keyword-forecasts'!K:K,0),1)</f>
        <v>Młodzieżowe</v>
      </c>
    </row>
    <row r="1015" spans="1:67" x14ac:dyDescent="0.25">
      <c r="A1015" t="s">
        <v>1133</v>
      </c>
      <c r="B1015" t="s">
        <v>15</v>
      </c>
      <c r="D1015" s="8">
        <v>40</v>
      </c>
      <c r="E1015" t="s">
        <v>17</v>
      </c>
      <c r="F1015">
        <v>100</v>
      </c>
      <c r="G1015">
        <v>0.22</v>
      </c>
      <c r="H1015">
        <v>1.17</v>
      </c>
      <c r="M1015">
        <v>10</v>
      </c>
      <c r="N1015">
        <v>40</v>
      </c>
      <c r="O1015">
        <v>50</v>
      </c>
      <c r="P1015">
        <v>50</v>
      </c>
      <c r="Q1015">
        <v>30</v>
      </c>
      <c r="R1015">
        <v>10</v>
      </c>
      <c r="S1015">
        <v>10</v>
      </c>
      <c r="T1015">
        <v>20</v>
      </c>
      <c r="U1015">
        <v>20</v>
      </c>
      <c r="V1015">
        <v>50</v>
      </c>
      <c r="W1015">
        <v>40</v>
      </c>
      <c r="X1015">
        <v>40</v>
      </c>
      <c r="Y1015">
        <v>70</v>
      </c>
      <c r="Z1015">
        <v>110</v>
      </c>
      <c r="AA1015">
        <v>90</v>
      </c>
      <c r="AB1015">
        <v>50</v>
      </c>
      <c r="AC1015">
        <v>20</v>
      </c>
      <c r="AD1015">
        <v>20</v>
      </c>
      <c r="AE1015">
        <v>10</v>
      </c>
      <c r="AF1015">
        <v>10</v>
      </c>
      <c r="AG1015">
        <v>10</v>
      </c>
      <c r="AH1015">
        <v>50</v>
      </c>
      <c r="AI1015">
        <v>30</v>
      </c>
      <c r="AJ1015">
        <v>70</v>
      </c>
      <c r="AK1015">
        <v>40</v>
      </c>
      <c r="AL1015">
        <v>50</v>
      </c>
      <c r="AM1015">
        <v>70</v>
      </c>
      <c r="AN1015">
        <v>70</v>
      </c>
      <c r="AO1015">
        <v>20</v>
      </c>
      <c r="AP1015">
        <v>10</v>
      </c>
      <c r="AQ1015">
        <v>10</v>
      </c>
      <c r="AR1015">
        <v>10</v>
      </c>
      <c r="AS1015">
        <v>10</v>
      </c>
      <c r="AT1015">
        <v>50</v>
      </c>
      <c r="AU1015">
        <v>30</v>
      </c>
      <c r="AV1015">
        <v>40</v>
      </c>
      <c r="AW1015">
        <v>50</v>
      </c>
      <c r="AX1015">
        <v>50</v>
      </c>
      <c r="AY1015">
        <v>110</v>
      </c>
      <c r="AZ1015">
        <v>70</v>
      </c>
      <c r="BA1015">
        <v>50</v>
      </c>
      <c r="BB1015">
        <v>10</v>
      </c>
      <c r="BC1015">
        <v>10</v>
      </c>
      <c r="BD1015">
        <v>10</v>
      </c>
      <c r="BE1015">
        <v>10</v>
      </c>
      <c r="BF1015">
        <v>40</v>
      </c>
      <c r="BG1015">
        <v>50</v>
      </c>
      <c r="BH1015">
        <v>30</v>
      </c>
      <c r="BI1015" s="9">
        <f>AVERAGE(keyword_stats[[#This Row],[Searches: Apr 2015]:[Searches: Mar 2016]])</f>
        <v>30.833333333333332</v>
      </c>
      <c r="BJ1015" s="9">
        <f>AVERAGE(keyword_stats[[#This Row],[Searches: Apr 2016]:[Searches: Mar 2017]])</f>
        <v>45</v>
      </c>
      <c r="BK1015" s="9">
        <f>AVERAGE(keyword_stats[[#This Row],[Searches: Apr 2017]:[Searches: Mar 2018]])</f>
        <v>34.166666666666664</v>
      </c>
      <c r="BL1015" s="9">
        <f>AVERAGE(keyword_stats[[#This Row],[Searches: Apr 2018]:[Searches: Mar 2019]])</f>
        <v>40.833333333333336</v>
      </c>
      <c r="BM1015" s="9">
        <f>SUM(keyword_stats[[#This Row],[Searches: Apr 2018]:[Searches: Mar 2019]])</f>
        <v>490</v>
      </c>
      <c r="BN1015" s="9">
        <f>keyword_stats[[#This Row],[R1]]-keyword_stats[[#This Row],[R4]]</f>
        <v>10.000000000000004</v>
      </c>
      <c r="BO1015" s="9" t="str">
        <f>INDEX('keyword-forecasts'!G:K,MATCH(keyword_stats[[#This Row],[Keyword]],'keyword-forecasts'!K:K,0),1)</f>
        <v>Młodzieżowe</v>
      </c>
    </row>
    <row r="1016" spans="1:67" x14ac:dyDescent="0.25">
      <c r="A1016" t="s">
        <v>1126</v>
      </c>
      <c r="B1016" t="s">
        <v>15</v>
      </c>
      <c r="D1016" s="8">
        <v>10</v>
      </c>
      <c r="E1016" t="s">
        <v>17</v>
      </c>
      <c r="F1016">
        <v>100</v>
      </c>
      <c r="M1016">
        <v>10</v>
      </c>
      <c r="N1016">
        <v>10</v>
      </c>
      <c r="O1016">
        <v>10</v>
      </c>
      <c r="P1016">
        <v>10</v>
      </c>
      <c r="Q1016">
        <v>10</v>
      </c>
      <c r="R1016">
        <v>0</v>
      </c>
      <c r="S1016">
        <v>10</v>
      </c>
      <c r="T1016">
        <v>10</v>
      </c>
      <c r="U1016">
        <v>10</v>
      </c>
      <c r="V1016">
        <v>0</v>
      </c>
      <c r="W1016">
        <v>0</v>
      </c>
      <c r="X1016">
        <v>10</v>
      </c>
      <c r="Y1016">
        <v>10</v>
      </c>
      <c r="Z1016">
        <v>10</v>
      </c>
      <c r="AA1016">
        <v>10</v>
      </c>
      <c r="AB1016">
        <v>10</v>
      </c>
      <c r="AC1016">
        <v>10</v>
      </c>
      <c r="AD1016">
        <v>10</v>
      </c>
      <c r="AE1016">
        <v>10</v>
      </c>
      <c r="AF1016">
        <v>0</v>
      </c>
      <c r="AG1016">
        <v>10</v>
      </c>
      <c r="AH1016">
        <v>0</v>
      </c>
      <c r="AI1016">
        <v>0</v>
      </c>
      <c r="AJ1016">
        <v>0</v>
      </c>
      <c r="AK1016">
        <v>10</v>
      </c>
      <c r="AL1016">
        <v>10</v>
      </c>
      <c r="AM1016">
        <v>10</v>
      </c>
      <c r="AN1016">
        <v>10</v>
      </c>
      <c r="AO1016">
        <v>0</v>
      </c>
      <c r="AP1016">
        <v>10</v>
      </c>
      <c r="AQ1016">
        <v>0</v>
      </c>
      <c r="AR1016">
        <v>0</v>
      </c>
      <c r="AS1016">
        <v>0</v>
      </c>
      <c r="AT1016">
        <v>10</v>
      </c>
      <c r="AU1016">
        <v>0</v>
      </c>
      <c r="AV1016">
        <v>10</v>
      </c>
      <c r="AW1016">
        <v>10</v>
      </c>
      <c r="AX1016">
        <v>10</v>
      </c>
      <c r="AY1016">
        <v>10</v>
      </c>
      <c r="AZ1016">
        <v>10</v>
      </c>
      <c r="BA1016">
        <v>10</v>
      </c>
      <c r="BB1016">
        <v>0</v>
      </c>
      <c r="BC1016">
        <v>0</v>
      </c>
      <c r="BD1016">
        <v>10</v>
      </c>
      <c r="BE1016">
        <v>0</v>
      </c>
      <c r="BF1016">
        <v>0</v>
      </c>
      <c r="BG1016">
        <v>10</v>
      </c>
      <c r="BH1016">
        <v>10</v>
      </c>
      <c r="BI1016" s="9">
        <f>AVERAGE(keyword_stats[[#This Row],[Searches: Apr 2015]:[Searches: Mar 2016]])</f>
        <v>7.5</v>
      </c>
      <c r="BJ1016" s="9">
        <f>AVERAGE(keyword_stats[[#This Row],[Searches: Apr 2016]:[Searches: Mar 2017]])</f>
        <v>6.666666666666667</v>
      </c>
      <c r="BK1016" s="9">
        <f>AVERAGE(keyword_stats[[#This Row],[Searches: Apr 2017]:[Searches: Mar 2018]])</f>
        <v>5.833333333333333</v>
      </c>
      <c r="BL1016" s="9">
        <f>AVERAGE(keyword_stats[[#This Row],[Searches: Apr 2018]:[Searches: Mar 2019]])</f>
        <v>6.666666666666667</v>
      </c>
      <c r="BM1016" s="9">
        <f>SUM(keyword_stats[[#This Row],[Searches: Apr 2018]:[Searches: Mar 2019]])</f>
        <v>80</v>
      </c>
      <c r="BN1016" s="9">
        <f>keyword_stats[[#This Row],[R1]]-keyword_stats[[#This Row],[R4]]</f>
        <v>-0.83333333333333304</v>
      </c>
      <c r="BO1016" s="9" t="str">
        <f>INDEX('keyword-forecasts'!G:K,MATCH(keyword_stats[[#This Row],[Keyword]],'keyword-forecasts'!K:K,0),1)</f>
        <v>Stroje Kąpielowe</v>
      </c>
    </row>
    <row r="1017" spans="1:67" x14ac:dyDescent="0.25">
      <c r="A1017" t="s">
        <v>1127</v>
      </c>
      <c r="B1017" t="s">
        <v>15</v>
      </c>
      <c r="D1017" s="8">
        <v>50</v>
      </c>
      <c r="E1017" t="s">
        <v>17</v>
      </c>
      <c r="F1017">
        <v>100</v>
      </c>
      <c r="G1017">
        <v>0.39</v>
      </c>
      <c r="H1017">
        <v>1.17</v>
      </c>
      <c r="M1017">
        <v>70</v>
      </c>
      <c r="N1017">
        <v>70</v>
      </c>
      <c r="O1017">
        <v>140</v>
      </c>
      <c r="P1017">
        <v>90</v>
      </c>
      <c r="Q1017">
        <v>70</v>
      </c>
      <c r="R1017">
        <v>10</v>
      </c>
      <c r="S1017">
        <v>10</v>
      </c>
      <c r="T1017">
        <v>10</v>
      </c>
      <c r="U1017">
        <v>10</v>
      </c>
      <c r="V1017">
        <v>20</v>
      </c>
      <c r="W1017">
        <v>10</v>
      </c>
      <c r="X1017">
        <v>10</v>
      </c>
      <c r="Y1017">
        <v>10</v>
      </c>
      <c r="Z1017">
        <v>40</v>
      </c>
      <c r="AA1017">
        <v>50</v>
      </c>
      <c r="AB1017">
        <v>30</v>
      </c>
      <c r="AC1017">
        <v>10</v>
      </c>
      <c r="AD1017">
        <v>10</v>
      </c>
      <c r="AE1017">
        <v>10</v>
      </c>
      <c r="AF1017">
        <v>10</v>
      </c>
      <c r="AG1017">
        <v>10</v>
      </c>
      <c r="AH1017">
        <v>10</v>
      </c>
      <c r="AI1017">
        <v>20</v>
      </c>
      <c r="AJ1017">
        <v>20</v>
      </c>
      <c r="AK1017">
        <v>50</v>
      </c>
      <c r="AL1017">
        <v>70</v>
      </c>
      <c r="AM1017">
        <v>110</v>
      </c>
      <c r="AN1017">
        <v>50</v>
      </c>
      <c r="AO1017">
        <v>30</v>
      </c>
      <c r="AP1017">
        <v>10</v>
      </c>
      <c r="AQ1017">
        <v>10</v>
      </c>
      <c r="AR1017">
        <v>10</v>
      </c>
      <c r="AS1017">
        <v>10</v>
      </c>
      <c r="AT1017">
        <v>40</v>
      </c>
      <c r="AU1017">
        <v>20</v>
      </c>
      <c r="AV1017">
        <v>10</v>
      </c>
      <c r="AW1017">
        <v>30</v>
      </c>
      <c r="AX1017">
        <v>40</v>
      </c>
      <c r="AY1017">
        <v>70</v>
      </c>
      <c r="AZ1017">
        <v>140</v>
      </c>
      <c r="BA1017">
        <v>70</v>
      </c>
      <c r="BB1017">
        <v>10</v>
      </c>
      <c r="BC1017">
        <v>20</v>
      </c>
      <c r="BD1017">
        <v>30</v>
      </c>
      <c r="BE1017">
        <v>30</v>
      </c>
      <c r="BF1017">
        <v>50</v>
      </c>
      <c r="BG1017">
        <v>40</v>
      </c>
      <c r="BH1017">
        <v>40</v>
      </c>
      <c r="BI1017" s="9">
        <f>AVERAGE(keyword_stats[[#This Row],[Searches: Apr 2015]:[Searches: Mar 2016]])</f>
        <v>43.333333333333336</v>
      </c>
      <c r="BJ1017" s="9">
        <f>AVERAGE(keyword_stats[[#This Row],[Searches: Apr 2016]:[Searches: Mar 2017]])</f>
        <v>19.166666666666668</v>
      </c>
      <c r="BK1017" s="9">
        <f>AVERAGE(keyword_stats[[#This Row],[Searches: Apr 2017]:[Searches: Mar 2018]])</f>
        <v>35</v>
      </c>
      <c r="BL1017" s="9">
        <f>AVERAGE(keyword_stats[[#This Row],[Searches: Apr 2018]:[Searches: Mar 2019]])</f>
        <v>47.5</v>
      </c>
      <c r="BM1017" s="9">
        <f>SUM(keyword_stats[[#This Row],[Searches: Apr 2018]:[Searches: Mar 2019]])</f>
        <v>570</v>
      </c>
      <c r="BN1017" s="9">
        <f>keyword_stats[[#This Row],[R1]]-keyword_stats[[#This Row],[R4]]</f>
        <v>4.1666666666666643</v>
      </c>
      <c r="BO1017" s="9" t="str">
        <f>INDEX('keyword-forecasts'!G:K,MATCH(keyword_stats[[#This Row],[Keyword]],'keyword-forecasts'!K:K,0),1)</f>
        <v>Stroje Kąpielowe</v>
      </c>
    </row>
    <row r="1018" spans="1:67" x14ac:dyDescent="0.25">
      <c r="A1018" t="s">
        <v>1128</v>
      </c>
      <c r="B1018" t="s">
        <v>15</v>
      </c>
      <c r="D1018" s="8">
        <v>20</v>
      </c>
      <c r="E1018" t="s">
        <v>17</v>
      </c>
      <c r="F1018">
        <v>100</v>
      </c>
      <c r="M1018">
        <v>10</v>
      </c>
      <c r="N1018">
        <v>10</v>
      </c>
      <c r="O1018">
        <v>20</v>
      </c>
      <c r="P1018">
        <v>40</v>
      </c>
      <c r="Q1018">
        <v>10</v>
      </c>
      <c r="R1018">
        <v>10</v>
      </c>
      <c r="S1018">
        <v>10</v>
      </c>
      <c r="T1018">
        <v>10</v>
      </c>
      <c r="U1018">
        <v>10</v>
      </c>
      <c r="V1018">
        <v>10</v>
      </c>
      <c r="W1018">
        <v>10</v>
      </c>
      <c r="X1018">
        <v>10</v>
      </c>
      <c r="Y1018">
        <v>10</v>
      </c>
      <c r="Z1018">
        <v>30</v>
      </c>
      <c r="AA1018">
        <v>20</v>
      </c>
      <c r="AB1018">
        <v>20</v>
      </c>
      <c r="AC1018">
        <v>10</v>
      </c>
      <c r="AD1018">
        <v>10</v>
      </c>
      <c r="AE1018">
        <v>10</v>
      </c>
      <c r="AF1018">
        <v>0</v>
      </c>
      <c r="AG1018">
        <v>10</v>
      </c>
      <c r="AH1018">
        <v>10</v>
      </c>
      <c r="AI1018">
        <v>10</v>
      </c>
      <c r="AJ1018">
        <v>10</v>
      </c>
      <c r="AK1018">
        <v>10</v>
      </c>
      <c r="AL1018">
        <v>20</v>
      </c>
      <c r="AM1018">
        <v>30</v>
      </c>
      <c r="AN1018">
        <v>10</v>
      </c>
      <c r="AO1018">
        <v>10</v>
      </c>
      <c r="AP1018">
        <v>10</v>
      </c>
      <c r="AQ1018">
        <v>10</v>
      </c>
      <c r="AR1018">
        <v>10</v>
      </c>
      <c r="AS1018">
        <v>10</v>
      </c>
      <c r="AT1018">
        <v>20</v>
      </c>
      <c r="AU1018">
        <v>10</v>
      </c>
      <c r="AV1018">
        <v>10</v>
      </c>
      <c r="AW1018">
        <v>10</v>
      </c>
      <c r="AX1018">
        <v>30</v>
      </c>
      <c r="AY1018">
        <v>70</v>
      </c>
      <c r="AZ1018">
        <v>50</v>
      </c>
      <c r="BA1018">
        <v>10</v>
      </c>
      <c r="BB1018">
        <v>10</v>
      </c>
      <c r="BC1018">
        <v>10</v>
      </c>
      <c r="BD1018">
        <v>10</v>
      </c>
      <c r="BE1018">
        <v>10</v>
      </c>
      <c r="BF1018">
        <v>10</v>
      </c>
      <c r="BG1018">
        <v>10</v>
      </c>
      <c r="BH1018">
        <v>10</v>
      </c>
      <c r="BI1018" s="9">
        <f>AVERAGE(keyword_stats[[#This Row],[Searches: Apr 2015]:[Searches: Mar 2016]])</f>
        <v>13.333333333333334</v>
      </c>
      <c r="BJ1018" s="9">
        <f>AVERAGE(keyword_stats[[#This Row],[Searches: Apr 2016]:[Searches: Mar 2017]])</f>
        <v>12.5</v>
      </c>
      <c r="BK1018" s="9">
        <f>AVERAGE(keyword_stats[[#This Row],[Searches: Apr 2017]:[Searches: Mar 2018]])</f>
        <v>13.333333333333334</v>
      </c>
      <c r="BL1018" s="9">
        <f>AVERAGE(keyword_stats[[#This Row],[Searches: Apr 2018]:[Searches: Mar 2019]])</f>
        <v>20</v>
      </c>
      <c r="BM1018" s="9">
        <f>SUM(keyword_stats[[#This Row],[Searches: Apr 2018]:[Searches: Mar 2019]])</f>
        <v>240</v>
      </c>
      <c r="BN1018" s="9">
        <f>keyword_stats[[#This Row],[R1]]-keyword_stats[[#This Row],[R4]]</f>
        <v>6.6666666666666661</v>
      </c>
      <c r="BO1018" s="9" t="str">
        <f>INDEX('keyword-forecasts'!G:K,MATCH(keyword_stats[[#This Row],[Keyword]],'keyword-forecasts'!K:K,0),1)</f>
        <v>Stroje Jednoczęściowe</v>
      </c>
    </row>
    <row r="1019" spans="1:67" x14ac:dyDescent="0.25">
      <c r="A1019" t="s">
        <v>1129</v>
      </c>
      <c r="B1019" t="s">
        <v>15</v>
      </c>
      <c r="D1019" s="8">
        <v>30</v>
      </c>
      <c r="E1019" t="s">
        <v>17</v>
      </c>
      <c r="F1019">
        <v>100</v>
      </c>
      <c r="G1019">
        <v>0.39</v>
      </c>
      <c r="H1019">
        <v>1.1299999999999999</v>
      </c>
      <c r="M1019">
        <v>20</v>
      </c>
      <c r="N1019">
        <v>40</v>
      </c>
      <c r="O1019">
        <v>50</v>
      </c>
      <c r="P1019">
        <v>50</v>
      </c>
      <c r="Q1019">
        <v>30</v>
      </c>
      <c r="R1019">
        <v>10</v>
      </c>
      <c r="S1019">
        <v>10</v>
      </c>
      <c r="T1019">
        <v>10</v>
      </c>
      <c r="U1019">
        <v>10</v>
      </c>
      <c r="V1019">
        <v>10</v>
      </c>
      <c r="W1019">
        <v>20</v>
      </c>
      <c r="X1019">
        <v>10</v>
      </c>
      <c r="Y1019">
        <v>40</v>
      </c>
      <c r="Z1019">
        <v>70</v>
      </c>
      <c r="AA1019">
        <v>70</v>
      </c>
      <c r="AB1019">
        <v>50</v>
      </c>
      <c r="AC1019">
        <v>20</v>
      </c>
      <c r="AD1019">
        <v>10</v>
      </c>
      <c r="AE1019">
        <v>10</v>
      </c>
      <c r="AF1019">
        <v>10</v>
      </c>
      <c r="AG1019">
        <v>10</v>
      </c>
      <c r="AH1019">
        <v>30</v>
      </c>
      <c r="AI1019">
        <v>10</v>
      </c>
      <c r="AJ1019">
        <v>30</v>
      </c>
      <c r="AK1019">
        <v>30</v>
      </c>
      <c r="AL1019">
        <v>40</v>
      </c>
      <c r="AM1019">
        <v>70</v>
      </c>
      <c r="AN1019">
        <v>70</v>
      </c>
      <c r="AO1019">
        <v>20</v>
      </c>
      <c r="AP1019">
        <v>10</v>
      </c>
      <c r="AQ1019">
        <v>10</v>
      </c>
      <c r="AR1019">
        <v>10</v>
      </c>
      <c r="AS1019">
        <v>10</v>
      </c>
      <c r="AT1019">
        <v>30</v>
      </c>
      <c r="AU1019">
        <v>30</v>
      </c>
      <c r="AV1019">
        <v>30</v>
      </c>
      <c r="AW1019">
        <v>70</v>
      </c>
      <c r="AX1019">
        <v>40</v>
      </c>
      <c r="AY1019">
        <v>70</v>
      </c>
      <c r="AZ1019">
        <v>70</v>
      </c>
      <c r="BA1019">
        <v>40</v>
      </c>
      <c r="BB1019">
        <v>10</v>
      </c>
      <c r="BC1019">
        <v>10</v>
      </c>
      <c r="BD1019">
        <v>10</v>
      </c>
      <c r="BE1019">
        <v>10</v>
      </c>
      <c r="BF1019">
        <v>30</v>
      </c>
      <c r="BG1019">
        <v>20</v>
      </c>
      <c r="BH1019">
        <v>30</v>
      </c>
      <c r="BI1019" s="9">
        <f>AVERAGE(keyword_stats[[#This Row],[Searches: Apr 2015]:[Searches: Mar 2016]])</f>
        <v>22.5</v>
      </c>
      <c r="BJ1019" s="9">
        <f>AVERAGE(keyword_stats[[#This Row],[Searches: Apr 2016]:[Searches: Mar 2017]])</f>
        <v>30</v>
      </c>
      <c r="BK1019" s="9">
        <f>AVERAGE(keyword_stats[[#This Row],[Searches: Apr 2017]:[Searches: Mar 2018]])</f>
        <v>30</v>
      </c>
      <c r="BL1019" s="9">
        <f>AVERAGE(keyword_stats[[#This Row],[Searches: Apr 2018]:[Searches: Mar 2019]])</f>
        <v>34.166666666666664</v>
      </c>
      <c r="BM1019" s="9">
        <f>SUM(keyword_stats[[#This Row],[Searches: Apr 2018]:[Searches: Mar 2019]])</f>
        <v>410</v>
      </c>
      <c r="BN1019" s="9">
        <f>keyword_stats[[#This Row],[R1]]-keyword_stats[[#This Row],[R4]]</f>
        <v>11.666666666666664</v>
      </c>
      <c r="BO1019" s="9" t="str">
        <f>INDEX('keyword-forecasts'!G:K,MATCH(keyword_stats[[#This Row],[Keyword]],'keyword-forecasts'!K:K,0),1)</f>
        <v>Stroje Kąpielowe</v>
      </c>
    </row>
    <row r="1020" spans="1:67" x14ac:dyDescent="0.25">
      <c r="A1020" t="s">
        <v>1130</v>
      </c>
      <c r="B1020" t="s">
        <v>15</v>
      </c>
      <c r="D1020" s="8">
        <v>140</v>
      </c>
      <c r="E1020" t="s">
        <v>17</v>
      </c>
      <c r="F1020">
        <v>100</v>
      </c>
      <c r="G1020">
        <v>0.24</v>
      </c>
      <c r="H1020">
        <v>1.03</v>
      </c>
      <c r="M1020">
        <v>260</v>
      </c>
      <c r="N1020">
        <v>390</v>
      </c>
      <c r="O1020">
        <v>480</v>
      </c>
      <c r="P1020">
        <v>390</v>
      </c>
      <c r="Q1020">
        <v>170</v>
      </c>
      <c r="R1020">
        <v>30</v>
      </c>
      <c r="S1020">
        <v>30</v>
      </c>
      <c r="T1020">
        <v>30</v>
      </c>
      <c r="U1020">
        <v>50</v>
      </c>
      <c r="V1020">
        <v>90</v>
      </c>
      <c r="W1020">
        <v>140</v>
      </c>
      <c r="X1020">
        <v>140</v>
      </c>
      <c r="Y1020">
        <v>260</v>
      </c>
      <c r="Z1020">
        <v>390</v>
      </c>
      <c r="AA1020">
        <v>480</v>
      </c>
      <c r="AB1020">
        <v>390</v>
      </c>
      <c r="AC1020">
        <v>140</v>
      </c>
      <c r="AD1020">
        <v>50</v>
      </c>
      <c r="AE1020">
        <v>50</v>
      </c>
      <c r="AF1020">
        <v>50</v>
      </c>
      <c r="AG1020">
        <v>50</v>
      </c>
      <c r="AH1020">
        <v>170</v>
      </c>
      <c r="AI1020">
        <v>140</v>
      </c>
      <c r="AJ1020">
        <v>210</v>
      </c>
      <c r="AK1020">
        <v>210</v>
      </c>
      <c r="AL1020">
        <v>390</v>
      </c>
      <c r="AM1020">
        <v>590</v>
      </c>
      <c r="AN1020">
        <v>390</v>
      </c>
      <c r="AO1020">
        <v>170</v>
      </c>
      <c r="AP1020">
        <v>40</v>
      </c>
      <c r="AQ1020">
        <v>40</v>
      </c>
      <c r="AR1020">
        <v>30</v>
      </c>
      <c r="AS1020">
        <v>20</v>
      </c>
      <c r="AT1020">
        <v>110</v>
      </c>
      <c r="AU1020">
        <v>110</v>
      </c>
      <c r="AV1020">
        <v>90</v>
      </c>
      <c r="AW1020">
        <v>210</v>
      </c>
      <c r="AX1020">
        <v>260</v>
      </c>
      <c r="AY1020">
        <v>210</v>
      </c>
      <c r="AZ1020">
        <v>320</v>
      </c>
      <c r="BA1020">
        <v>140</v>
      </c>
      <c r="BB1020">
        <v>30</v>
      </c>
      <c r="BC1020">
        <v>40</v>
      </c>
      <c r="BD1020">
        <v>90</v>
      </c>
      <c r="BE1020">
        <v>50</v>
      </c>
      <c r="BF1020">
        <v>140</v>
      </c>
      <c r="BG1020">
        <v>140</v>
      </c>
      <c r="BH1020">
        <v>140</v>
      </c>
      <c r="BI1020" s="9">
        <f>AVERAGE(keyword_stats[[#This Row],[Searches: Apr 2015]:[Searches: Mar 2016]])</f>
        <v>183.33333333333334</v>
      </c>
      <c r="BJ1020" s="9">
        <f>AVERAGE(keyword_stats[[#This Row],[Searches: Apr 2016]:[Searches: Mar 2017]])</f>
        <v>198.33333333333334</v>
      </c>
      <c r="BK1020" s="9">
        <f>AVERAGE(keyword_stats[[#This Row],[Searches: Apr 2017]:[Searches: Mar 2018]])</f>
        <v>182.5</v>
      </c>
      <c r="BL1020" s="9">
        <f>AVERAGE(keyword_stats[[#This Row],[Searches: Apr 2018]:[Searches: Mar 2019]])</f>
        <v>147.5</v>
      </c>
      <c r="BM1020" s="9">
        <f>SUM(keyword_stats[[#This Row],[Searches: Apr 2018]:[Searches: Mar 2019]])</f>
        <v>1770</v>
      </c>
      <c r="BN1020" s="9">
        <f>keyword_stats[[#This Row],[R1]]-keyword_stats[[#This Row],[R4]]</f>
        <v>-35.833333333333343</v>
      </c>
      <c r="BO1020" s="9" t="str">
        <f>INDEX('keyword-forecasts'!G:K,MATCH(keyword_stats[[#This Row],[Keyword]],'keyword-forecasts'!K:K,0),1)</f>
        <v>Stroje Kąpielowe</v>
      </c>
    </row>
    <row r="1021" spans="1:67" x14ac:dyDescent="0.25">
      <c r="A1021" t="s">
        <v>1134</v>
      </c>
      <c r="B1021" t="s">
        <v>15</v>
      </c>
      <c r="D1021" s="8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10</v>
      </c>
      <c r="V1021">
        <v>0</v>
      </c>
      <c r="W1021">
        <v>0</v>
      </c>
      <c r="X1021">
        <v>20</v>
      </c>
      <c r="Y1021">
        <v>20</v>
      </c>
      <c r="Z1021">
        <v>70</v>
      </c>
      <c r="AA1021">
        <v>40</v>
      </c>
      <c r="AB1021">
        <v>50</v>
      </c>
      <c r="AC1021">
        <v>110</v>
      </c>
      <c r="AD1021">
        <v>140</v>
      </c>
      <c r="AE1021">
        <v>140</v>
      </c>
      <c r="AF1021">
        <v>140</v>
      </c>
      <c r="AG1021">
        <v>90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v>0</v>
      </c>
      <c r="BH1021">
        <v>0</v>
      </c>
      <c r="BI1021" s="9">
        <f>AVERAGE(keyword_stats[[#This Row],[Searches: Apr 2015]:[Searches: Mar 2016]])</f>
        <v>2.5</v>
      </c>
      <c r="BJ1021" s="9">
        <f>AVERAGE(keyword_stats[[#This Row],[Searches: Apr 2016]:[Searches: Mar 2017]])</f>
        <v>66.666666666666671</v>
      </c>
      <c r="BK1021" s="9">
        <f>AVERAGE(keyword_stats[[#This Row],[Searches: Apr 2017]:[Searches: Mar 2018]])</f>
        <v>0</v>
      </c>
      <c r="BL1021" s="9">
        <f>AVERAGE(keyword_stats[[#This Row],[Searches: Apr 2018]:[Searches: Mar 2019]])</f>
        <v>0</v>
      </c>
      <c r="BM1021" s="9">
        <f>SUM(keyword_stats[[#This Row],[Searches: Apr 2018]:[Searches: Mar 2019]])</f>
        <v>0</v>
      </c>
      <c r="BN1021" s="9">
        <f>keyword_stats[[#This Row],[R1]]-keyword_stats[[#This Row],[R4]]</f>
        <v>-2.5</v>
      </c>
      <c r="BO1021" s="9" t="str">
        <f>INDEX('keyword-forecasts'!G:K,MATCH(keyword_stats[[#This Row],[Keyword]],'keyword-forecasts'!K:K,0),1)</f>
        <v>Kąpielowe 2016</v>
      </c>
    </row>
    <row r="1022" spans="1:67" x14ac:dyDescent="0.25">
      <c r="A1022" t="s">
        <v>1135</v>
      </c>
      <c r="B1022" t="s">
        <v>15</v>
      </c>
      <c r="D1022" s="8">
        <v>170</v>
      </c>
      <c r="E1022" t="s">
        <v>17</v>
      </c>
      <c r="F1022">
        <v>100</v>
      </c>
      <c r="G1022">
        <v>0.57999999999999996</v>
      </c>
      <c r="H1022">
        <v>1.67</v>
      </c>
      <c r="M1022">
        <v>170</v>
      </c>
      <c r="N1022">
        <v>140</v>
      </c>
      <c r="O1022">
        <v>110</v>
      </c>
      <c r="P1022">
        <v>140</v>
      </c>
      <c r="Q1022">
        <v>170</v>
      </c>
      <c r="R1022">
        <v>210</v>
      </c>
      <c r="S1022">
        <v>210</v>
      </c>
      <c r="T1022">
        <v>210</v>
      </c>
      <c r="U1022">
        <v>170</v>
      </c>
      <c r="V1022">
        <v>320</v>
      </c>
      <c r="W1022">
        <v>320</v>
      </c>
      <c r="X1022">
        <v>210</v>
      </c>
      <c r="Y1022">
        <v>170</v>
      </c>
      <c r="Z1022">
        <v>110</v>
      </c>
      <c r="AA1022">
        <v>90</v>
      </c>
      <c r="AB1022">
        <v>110</v>
      </c>
      <c r="AC1022">
        <v>170</v>
      </c>
      <c r="AD1022">
        <v>260</v>
      </c>
      <c r="AE1022">
        <v>260</v>
      </c>
      <c r="AF1022">
        <v>210</v>
      </c>
      <c r="AG1022">
        <v>140</v>
      </c>
      <c r="AH1022">
        <v>320</v>
      </c>
      <c r="AI1022">
        <v>320</v>
      </c>
      <c r="AJ1022">
        <v>260</v>
      </c>
      <c r="AK1022">
        <v>140</v>
      </c>
      <c r="AL1022">
        <v>170</v>
      </c>
      <c r="AM1022">
        <v>90</v>
      </c>
      <c r="AN1022">
        <v>170</v>
      </c>
      <c r="AO1022">
        <v>210</v>
      </c>
      <c r="AP1022">
        <v>210</v>
      </c>
      <c r="AQ1022">
        <v>170</v>
      </c>
      <c r="AR1022">
        <v>260</v>
      </c>
      <c r="AS1022">
        <v>170</v>
      </c>
      <c r="AT1022">
        <v>390</v>
      </c>
      <c r="AU1022">
        <v>260</v>
      </c>
      <c r="AV1022">
        <v>210</v>
      </c>
      <c r="AW1022">
        <v>110</v>
      </c>
      <c r="AX1022">
        <v>90</v>
      </c>
      <c r="AY1022">
        <v>70</v>
      </c>
      <c r="AZ1022">
        <v>90</v>
      </c>
      <c r="BA1022">
        <v>140</v>
      </c>
      <c r="BB1022">
        <v>110</v>
      </c>
      <c r="BC1022">
        <v>110</v>
      </c>
      <c r="BD1022">
        <v>260</v>
      </c>
      <c r="BE1022">
        <v>210</v>
      </c>
      <c r="BF1022">
        <v>390</v>
      </c>
      <c r="BG1022">
        <v>320</v>
      </c>
      <c r="BH1022">
        <v>320</v>
      </c>
      <c r="BI1022" s="9">
        <f>AVERAGE(keyword_stats[[#This Row],[Searches: Apr 2015]:[Searches: Mar 2016]])</f>
        <v>198.33333333333334</v>
      </c>
      <c r="BJ1022" s="9">
        <f>AVERAGE(keyword_stats[[#This Row],[Searches: Apr 2016]:[Searches: Mar 2017]])</f>
        <v>201.66666666666666</v>
      </c>
      <c r="BK1022" s="9">
        <f>AVERAGE(keyword_stats[[#This Row],[Searches: Apr 2017]:[Searches: Mar 2018]])</f>
        <v>204.16666666666666</v>
      </c>
      <c r="BL1022" s="9">
        <f>AVERAGE(keyword_stats[[#This Row],[Searches: Apr 2018]:[Searches: Mar 2019]])</f>
        <v>185</v>
      </c>
      <c r="BM1022" s="9">
        <f>SUM(keyword_stats[[#This Row],[Searches: Apr 2018]:[Searches: Mar 2019]])</f>
        <v>2220</v>
      </c>
      <c r="BN1022" s="9">
        <f>keyword_stats[[#This Row],[R1]]-keyword_stats[[#This Row],[R4]]</f>
        <v>-13.333333333333343</v>
      </c>
      <c r="BO1022" s="9" t="str">
        <f>INDEX('keyword-forecasts'!G:K,MATCH(keyword_stats[[#This Row],[Keyword]],'keyword-forecasts'!K:K,0),1)</f>
        <v>Stroje Kąpielowe</v>
      </c>
    </row>
    <row r="1023" spans="1:67" x14ac:dyDescent="0.25">
      <c r="A1023" t="s">
        <v>1136</v>
      </c>
      <c r="B1023" t="s">
        <v>15</v>
      </c>
      <c r="D1023" s="8">
        <v>30</v>
      </c>
      <c r="E1023" t="s">
        <v>17</v>
      </c>
      <c r="F1023">
        <v>100</v>
      </c>
      <c r="G1023">
        <v>0.39</v>
      </c>
      <c r="H1023">
        <v>1.29</v>
      </c>
      <c r="M1023">
        <v>10</v>
      </c>
      <c r="N1023">
        <v>10</v>
      </c>
      <c r="O1023">
        <v>10</v>
      </c>
      <c r="P1023">
        <v>10</v>
      </c>
      <c r="Q1023">
        <v>10</v>
      </c>
      <c r="R1023">
        <v>10</v>
      </c>
      <c r="S1023">
        <v>10</v>
      </c>
      <c r="T1023">
        <v>10</v>
      </c>
      <c r="U1023">
        <v>20</v>
      </c>
      <c r="V1023">
        <v>10</v>
      </c>
      <c r="W1023">
        <v>10</v>
      </c>
      <c r="X1023">
        <v>10</v>
      </c>
      <c r="Y1023">
        <v>10</v>
      </c>
      <c r="Z1023">
        <v>10</v>
      </c>
      <c r="AA1023">
        <v>10</v>
      </c>
      <c r="AB1023">
        <v>10</v>
      </c>
      <c r="AC1023">
        <v>10</v>
      </c>
      <c r="AD1023">
        <v>10</v>
      </c>
      <c r="AE1023">
        <v>10</v>
      </c>
      <c r="AF1023">
        <v>20</v>
      </c>
      <c r="AG1023">
        <v>10</v>
      </c>
      <c r="AH1023">
        <v>30</v>
      </c>
      <c r="AI1023">
        <v>10</v>
      </c>
      <c r="AJ1023">
        <v>10</v>
      </c>
      <c r="AK1023">
        <v>10</v>
      </c>
      <c r="AL1023">
        <v>10</v>
      </c>
      <c r="AM1023">
        <v>10</v>
      </c>
      <c r="AN1023">
        <v>0</v>
      </c>
      <c r="AO1023">
        <v>10</v>
      </c>
      <c r="AP1023">
        <v>10</v>
      </c>
      <c r="AQ1023">
        <v>0</v>
      </c>
      <c r="AR1023">
        <v>10</v>
      </c>
      <c r="AS1023">
        <v>10</v>
      </c>
      <c r="AT1023">
        <v>20</v>
      </c>
      <c r="AU1023">
        <v>10</v>
      </c>
      <c r="AV1023">
        <v>20</v>
      </c>
      <c r="AW1023">
        <v>10</v>
      </c>
      <c r="AX1023">
        <v>10</v>
      </c>
      <c r="AY1023">
        <v>10</v>
      </c>
      <c r="AZ1023">
        <v>10</v>
      </c>
      <c r="BA1023">
        <v>10</v>
      </c>
      <c r="BB1023">
        <v>20</v>
      </c>
      <c r="BC1023">
        <v>110</v>
      </c>
      <c r="BD1023">
        <v>50</v>
      </c>
      <c r="BE1023">
        <v>70</v>
      </c>
      <c r="BF1023">
        <v>70</v>
      </c>
      <c r="BG1023">
        <v>40</v>
      </c>
      <c r="BH1023">
        <v>30</v>
      </c>
      <c r="BI1023" s="9">
        <f>AVERAGE(keyword_stats[[#This Row],[Searches: Apr 2015]:[Searches: Mar 2016]])</f>
        <v>10.833333333333334</v>
      </c>
      <c r="BJ1023" s="9">
        <f>AVERAGE(keyword_stats[[#This Row],[Searches: Apr 2016]:[Searches: Mar 2017]])</f>
        <v>12.5</v>
      </c>
      <c r="BK1023" s="9">
        <f>AVERAGE(keyword_stats[[#This Row],[Searches: Apr 2017]:[Searches: Mar 2018]])</f>
        <v>10</v>
      </c>
      <c r="BL1023" s="9">
        <f>AVERAGE(keyword_stats[[#This Row],[Searches: Apr 2018]:[Searches: Mar 2019]])</f>
        <v>36.666666666666664</v>
      </c>
      <c r="BM1023" s="9">
        <f>SUM(keyword_stats[[#This Row],[Searches: Apr 2018]:[Searches: Mar 2019]])</f>
        <v>440</v>
      </c>
      <c r="BN1023" s="9">
        <f>keyword_stats[[#This Row],[R1]]-keyword_stats[[#This Row],[R4]]</f>
        <v>25.833333333333329</v>
      </c>
      <c r="BO1023" s="9" t="str">
        <f>INDEX('keyword-forecasts'!G:K,MATCH(keyword_stats[[#This Row],[Keyword]],'keyword-forecasts'!K:K,0),1)</f>
        <v>Kąpielowe Damskie</v>
      </c>
    </row>
    <row r="1024" spans="1:67" x14ac:dyDescent="0.25">
      <c r="A1024" t="s">
        <v>1137</v>
      </c>
      <c r="B1024" t="s">
        <v>15</v>
      </c>
      <c r="D1024" s="8">
        <v>10</v>
      </c>
      <c r="E1024" t="s">
        <v>17</v>
      </c>
      <c r="F1024">
        <v>100</v>
      </c>
      <c r="M1024">
        <v>10</v>
      </c>
      <c r="N1024">
        <v>10</v>
      </c>
      <c r="O1024">
        <v>10</v>
      </c>
      <c r="P1024">
        <v>10</v>
      </c>
      <c r="Q1024">
        <v>10</v>
      </c>
      <c r="R1024">
        <v>10</v>
      </c>
      <c r="S1024">
        <v>10</v>
      </c>
      <c r="T1024">
        <v>10</v>
      </c>
      <c r="U1024">
        <v>10</v>
      </c>
      <c r="V1024">
        <v>20</v>
      </c>
      <c r="W1024">
        <v>20</v>
      </c>
      <c r="X1024">
        <v>10</v>
      </c>
      <c r="Y1024">
        <v>10</v>
      </c>
      <c r="Z1024">
        <v>20</v>
      </c>
      <c r="AA1024">
        <v>10</v>
      </c>
      <c r="AB1024">
        <v>10</v>
      </c>
      <c r="AC1024">
        <v>10</v>
      </c>
      <c r="AD1024">
        <v>10</v>
      </c>
      <c r="AE1024">
        <v>10</v>
      </c>
      <c r="AF1024">
        <v>10</v>
      </c>
      <c r="AG1024">
        <v>10</v>
      </c>
      <c r="AH1024">
        <v>20</v>
      </c>
      <c r="AI1024">
        <v>10</v>
      </c>
      <c r="AJ1024">
        <v>30</v>
      </c>
      <c r="AK1024">
        <v>20</v>
      </c>
      <c r="AL1024">
        <v>0</v>
      </c>
      <c r="AM1024">
        <v>10</v>
      </c>
      <c r="AN1024">
        <v>10</v>
      </c>
      <c r="AO1024">
        <v>10</v>
      </c>
      <c r="AP1024">
        <v>10</v>
      </c>
      <c r="AQ1024">
        <v>10</v>
      </c>
      <c r="AR1024">
        <v>10</v>
      </c>
      <c r="AS1024">
        <v>10</v>
      </c>
      <c r="AT1024">
        <v>10</v>
      </c>
      <c r="AU1024">
        <v>10</v>
      </c>
      <c r="AV1024">
        <v>10</v>
      </c>
      <c r="AW1024">
        <v>10</v>
      </c>
      <c r="AX1024">
        <v>10</v>
      </c>
      <c r="AY1024">
        <v>10</v>
      </c>
      <c r="AZ1024">
        <v>10</v>
      </c>
      <c r="BA1024">
        <v>10</v>
      </c>
      <c r="BB1024">
        <v>10</v>
      </c>
      <c r="BC1024">
        <v>10</v>
      </c>
      <c r="BD1024">
        <v>10</v>
      </c>
      <c r="BE1024">
        <v>0</v>
      </c>
      <c r="BF1024">
        <v>10</v>
      </c>
      <c r="BG1024">
        <v>10</v>
      </c>
      <c r="BH1024">
        <v>10</v>
      </c>
      <c r="BI1024" s="9">
        <f>AVERAGE(keyword_stats[[#This Row],[Searches: Apr 2015]:[Searches: Mar 2016]])</f>
        <v>11.666666666666666</v>
      </c>
      <c r="BJ1024" s="9">
        <f>AVERAGE(keyword_stats[[#This Row],[Searches: Apr 2016]:[Searches: Mar 2017]])</f>
        <v>13.333333333333334</v>
      </c>
      <c r="BK1024" s="9">
        <f>AVERAGE(keyword_stats[[#This Row],[Searches: Apr 2017]:[Searches: Mar 2018]])</f>
        <v>10</v>
      </c>
      <c r="BL1024" s="9">
        <f>AVERAGE(keyword_stats[[#This Row],[Searches: Apr 2018]:[Searches: Mar 2019]])</f>
        <v>9.1666666666666661</v>
      </c>
      <c r="BM1024" s="9">
        <f>SUM(keyword_stats[[#This Row],[Searches: Apr 2018]:[Searches: Mar 2019]])</f>
        <v>110</v>
      </c>
      <c r="BN1024" s="9">
        <f>keyword_stats[[#This Row],[R1]]-keyword_stats[[#This Row],[R4]]</f>
        <v>-2.5</v>
      </c>
      <c r="BO1024" s="9" t="str">
        <f>INDEX('keyword-forecasts'!G:K,MATCH(keyword_stats[[#This Row],[Keyword]],'keyword-forecasts'!K:K,0),1)</f>
        <v>Dwuczęściowe Stroje</v>
      </c>
    </row>
    <row r="1025" spans="1:67" x14ac:dyDescent="0.25">
      <c r="A1025" t="s">
        <v>1138</v>
      </c>
      <c r="B1025" t="s">
        <v>15</v>
      </c>
      <c r="D1025" s="8">
        <v>40</v>
      </c>
      <c r="E1025" t="s">
        <v>17</v>
      </c>
      <c r="F1025">
        <v>100</v>
      </c>
      <c r="G1025">
        <v>0.57999999999999996</v>
      </c>
      <c r="H1025">
        <v>2.2400000000000002</v>
      </c>
      <c r="M1025">
        <v>10</v>
      </c>
      <c r="N1025">
        <v>20</v>
      </c>
      <c r="O1025">
        <v>20</v>
      </c>
      <c r="P1025">
        <v>10</v>
      </c>
      <c r="Q1025">
        <v>40</v>
      </c>
      <c r="R1025">
        <v>70</v>
      </c>
      <c r="S1025">
        <v>50</v>
      </c>
      <c r="T1025">
        <v>50</v>
      </c>
      <c r="U1025">
        <v>20</v>
      </c>
      <c r="V1025">
        <v>50</v>
      </c>
      <c r="W1025">
        <v>50</v>
      </c>
      <c r="X1025">
        <v>40</v>
      </c>
      <c r="Y1025">
        <v>30</v>
      </c>
      <c r="Z1025">
        <v>10</v>
      </c>
      <c r="AA1025">
        <v>20</v>
      </c>
      <c r="AB1025">
        <v>10</v>
      </c>
      <c r="AC1025">
        <v>40</v>
      </c>
      <c r="AD1025">
        <v>50</v>
      </c>
      <c r="AE1025">
        <v>40</v>
      </c>
      <c r="AF1025">
        <v>50</v>
      </c>
      <c r="AG1025">
        <v>40</v>
      </c>
      <c r="AH1025">
        <v>70</v>
      </c>
      <c r="AI1025">
        <v>70</v>
      </c>
      <c r="AJ1025">
        <v>50</v>
      </c>
      <c r="AK1025">
        <v>40</v>
      </c>
      <c r="AL1025">
        <v>30</v>
      </c>
      <c r="AM1025">
        <v>10</v>
      </c>
      <c r="AN1025">
        <v>40</v>
      </c>
      <c r="AO1025">
        <v>40</v>
      </c>
      <c r="AP1025">
        <v>30</v>
      </c>
      <c r="AQ1025">
        <v>30</v>
      </c>
      <c r="AR1025">
        <v>50</v>
      </c>
      <c r="AS1025">
        <v>30</v>
      </c>
      <c r="AT1025">
        <v>50</v>
      </c>
      <c r="AU1025">
        <v>50</v>
      </c>
      <c r="AV1025">
        <v>20</v>
      </c>
      <c r="AW1025">
        <v>10</v>
      </c>
      <c r="AX1025">
        <v>20</v>
      </c>
      <c r="AY1025">
        <v>40</v>
      </c>
      <c r="AZ1025">
        <v>50</v>
      </c>
      <c r="BA1025">
        <v>50</v>
      </c>
      <c r="BB1025">
        <v>30</v>
      </c>
      <c r="BC1025">
        <v>40</v>
      </c>
      <c r="BD1025">
        <v>70</v>
      </c>
      <c r="BE1025">
        <v>10</v>
      </c>
      <c r="BF1025">
        <v>50</v>
      </c>
      <c r="BG1025">
        <v>50</v>
      </c>
      <c r="BH1025">
        <v>30</v>
      </c>
      <c r="BI1025" s="9">
        <f>AVERAGE(keyword_stats[[#This Row],[Searches: Apr 2015]:[Searches: Mar 2016]])</f>
        <v>35.833333333333336</v>
      </c>
      <c r="BJ1025" s="9">
        <f>AVERAGE(keyword_stats[[#This Row],[Searches: Apr 2016]:[Searches: Mar 2017]])</f>
        <v>40</v>
      </c>
      <c r="BK1025" s="9">
        <f>AVERAGE(keyword_stats[[#This Row],[Searches: Apr 2017]:[Searches: Mar 2018]])</f>
        <v>35</v>
      </c>
      <c r="BL1025" s="9">
        <f>AVERAGE(keyword_stats[[#This Row],[Searches: Apr 2018]:[Searches: Mar 2019]])</f>
        <v>37.5</v>
      </c>
      <c r="BM1025" s="9">
        <f>SUM(keyword_stats[[#This Row],[Searches: Apr 2018]:[Searches: Mar 2019]])</f>
        <v>450</v>
      </c>
      <c r="BN1025" s="9">
        <f>keyword_stats[[#This Row],[R1]]-keyword_stats[[#This Row],[R4]]</f>
        <v>1.6666666666666643</v>
      </c>
      <c r="BO1025" s="9" t="str">
        <f>INDEX('keyword-forecasts'!G:K,MATCH(keyword_stats[[#This Row],[Keyword]],'keyword-forecasts'!K:K,0),1)</f>
        <v>Stroje Jednoczęściowe</v>
      </c>
    </row>
    <row r="1026" spans="1:67" x14ac:dyDescent="0.25">
      <c r="A1026" t="s">
        <v>1139</v>
      </c>
      <c r="B1026" t="s">
        <v>15</v>
      </c>
      <c r="D1026" s="8">
        <v>10</v>
      </c>
      <c r="M1026">
        <v>10</v>
      </c>
      <c r="N1026">
        <v>10</v>
      </c>
      <c r="O1026">
        <v>10</v>
      </c>
      <c r="P1026">
        <v>0</v>
      </c>
      <c r="Q1026">
        <v>10</v>
      </c>
      <c r="R1026">
        <v>0</v>
      </c>
      <c r="S1026">
        <v>0</v>
      </c>
      <c r="T1026">
        <v>10</v>
      </c>
      <c r="U1026">
        <v>10</v>
      </c>
      <c r="V1026">
        <v>10</v>
      </c>
      <c r="W1026">
        <v>10</v>
      </c>
      <c r="X1026">
        <v>0</v>
      </c>
      <c r="Y1026">
        <v>0</v>
      </c>
      <c r="Z1026">
        <v>0</v>
      </c>
      <c r="AA1026">
        <v>10</v>
      </c>
      <c r="AB1026">
        <v>10</v>
      </c>
      <c r="AC1026">
        <v>10</v>
      </c>
      <c r="AD1026">
        <v>10</v>
      </c>
      <c r="AE1026">
        <v>0</v>
      </c>
      <c r="AF1026">
        <v>10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10</v>
      </c>
      <c r="AR1026">
        <v>0</v>
      </c>
      <c r="AS1026">
        <v>0</v>
      </c>
      <c r="AT1026">
        <v>10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10</v>
      </c>
      <c r="BH1026">
        <v>0</v>
      </c>
      <c r="BI1026" s="9">
        <f>AVERAGE(keyword_stats[[#This Row],[Searches: Apr 2015]:[Searches: Mar 2016]])</f>
        <v>6.666666666666667</v>
      </c>
      <c r="BJ1026" s="9">
        <f>AVERAGE(keyword_stats[[#This Row],[Searches: Apr 2016]:[Searches: Mar 2017]])</f>
        <v>4.166666666666667</v>
      </c>
      <c r="BK1026" s="9">
        <f>AVERAGE(keyword_stats[[#This Row],[Searches: Apr 2017]:[Searches: Mar 2018]])</f>
        <v>1.6666666666666667</v>
      </c>
      <c r="BL1026" s="9">
        <f>AVERAGE(keyword_stats[[#This Row],[Searches: Apr 2018]:[Searches: Mar 2019]])</f>
        <v>0.83333333333333337</v>
      </c>
      <c r="BM1026" s="9">
        <f>SUM(keyword_stats[[#This Row],[Searches: Apr 2018]:[Searches: Mar 2019]])</f>
        <v>10</v>
      </c>
      <c r="BN1026" s="9">
        <f>keyword_stats[[#This Row],[R1]]-keyword_stats[[#This Row],[R4]]</f>
        <v>-5.8333333333333339</v>
      </c>
      <c r="BO1026" s="9" t="str">
        <f>INDEX('keyword-forecasts'!G:K,MATCH(keyword_stats[[#This Row],[Keyword]],'keyword-forecasts'!K:K,0),1)</f>
        <v>Kąpielowe Sklep</v>
      </c>
    </row>
    <row r="1027" spans="1:67" x14ac:dyDescent="0.25">
      <c r="A1027" t="s">
        <v>1140</v>
      </c>
      <c r="B1027" t="s">
        <v>15</v>
      </c>
      <c r="D1027" s="8">
        <v>320</v>
      </c>
      <c r="E1027" t="s">
        <v>17</v>
      </c>
      <c r="F1027">
        <v>100</v>
      </c>
      <c r="G1027">
        <v>0.36</v>
      </c>
      <c r="H1027">
        <v>1.45</v>
      </c>
      <c r="M1027">
        <v>320</v>
      </c>
      <c r="N1027">
        <v>480</v>
      </c>
      <c r="O1027">
        <v>880</v>
      </c>
      <c r="P1027">
        <v>880</v>
      </c>
      <c r="Q1027">
        <v>320</v>
      </c>
      <c r="R1027">
        <v>40</v>
      </c>
      <c r="S1027">
        <v>70</v>
      </c>
      <c r="T1027">
        <v>40</v>
      </c>
      <c r="U1027">
        <v>40</v>
      </c>
      <c r="V1027">
        <v>90</v>
      </c>
      <c r="W1027">
        <v>140</v>
      </c>
      <c r="X1027">
        <v>170</v>
      </c>
      <c r="Y1027">
        <v>260</v>
      </c>
      <c r="Z1027">
        <v>390</v>
      </c>
      <c r="AA1027">
        <v>720</v>
      </c>
      <c r="AB1027">
        <v>720</v>
      </c>
      <c r="AC1027">
        <v>170</v>
      </c>
      <c r="AD1027">
        <v>90</v>
      </c>
      <c r="AE1027">
        <v>90</v>
      </c>
      <c r="AF1027">
        <v>70</v>
      </c>
      <c r="AG1027">
        <v>70</v>
      </c>
      <c r="AH1027">
        <v>140</v>
      </c>
      <c r="AI1027">
        <v>170</v>
      </c>
      <c r="AJ1027">
        <v>210</v>
      </c>
      <c r="AK1027">
        <v>320</v>
      </c>
      <c r="AL1027">
        <v>590</v>
      </c>
      <c r="AM1027">
        <v>880</v>
      </c>
      <c r="AN1027">
        <v>720</v>
      </c>
      <c r="AO1027">
        <v>390</v>
      </c>
      <c r="AP1027">
        <v>70</v>
      </c>
      <c r="AQ1027">
        <v>40</v>
      </c>
      <c r="AR1027">
        <v>40</v>
      </c>
      <c r="AS1027">
        <v>40</v>
      </c>
      <c r="AT1027">
        <v>110</v>
      </c>
      <c r="AU1027">
        <v>210</v>
      </c>
      <c r="AV1027">
        <v>210</v>
      </c>
      <c r="AW1027">
        <v>320</v>
      </c>
      <c r="AX1027">
        <v>590</v>
      </c>
      <c r="AY1027">
        <v>880</v>
      </c>
      <c r="AZ1027">
        <v>720</v>
      </c>
      <c r="BA1027">
        <v>320</v>
      </c>
      <c r="BB1027">
        <v>110</v>
      </c>
      <c r="BC1027">
        <v>90</v>
      </c>
      <c r="BD1027">
        <v>90</v>
      </c>
      <c r="BE1027">
        <v>70</v>
      </c>
      <c r="BF1027">
        <v>210</v>
      </c>
      <c r="BG1027">
        <v>260</v>
      </c>
      <c r="BH1027">
        <v>320</v>
      </c>
      <c r="BI1027" s="9">
        <f>AVERAGE(keyword_stats[[#This Row],[Searches: Apr 2015]:[Searches: Mar 2016]])</f>
        <v>289.16666666666669</v>
      </c>
      <c r="BJ1027" s="9">
        <f>AVERAGE(keyword_stats[[#This Row],[Searches: Apr 2016]:[Searches: Mar 2017]])</f>
        <v>258.33333333333331</v>
      </c>
      <c r="BK1027" s="9">
        <f>AVERAGE(keyword_stats[[#This Row],[Searches: Apr 2017]:[Searches: Mar 2018]])</f>
        <v>301.66666666666669</v>
      </c>
      <c r="BL1027" s="9">
        <f>AVERAGE(keyword_stats[[#This Row],[Searches: Apr 2018]:[Searches: Mar 2019]])</f>
        <v>331.66666666666669</v>
      </c>
      <c r="BM1027" s="9">
        <f>SUM(keyword_stats[[#This Row],[Searches: Apr 2018]:[Searches: Mar 2019]])</f>
        <v>3980</v>
      </c>
      <c r="BN1027" s="9">
        <f>keyword_stats[[#This Row],[R1]]-keyword_stats[[#This Row],[R4]]</f>
        <v>42.5</v>
      </c>
      <c r="BO1027" s="9" t="str">
        <f>INDEX('keyword-forecasts'!G:K,MATCH(keyword_stats[[#This Row],[Keyword]],'keyword-forecasts'!K:K,0),1)</f>
        <v>Duży Biust</v>
      </c>
    </row>
    <row r="1028" spans="1:67" x14ac:dyDescent="0.25">
      <c r="A1028" t="s">
        <v>1141</v>
      </c>
      <c r="B1028" t="s">
        <v>15</v>
      </c>
      <c r="D1028" s="8">
        <v>40</v>
      </c>
      <c r="E1028" t="s">
        <v>17</v>
      </c>
      <c r="F1028">
        <v>100</v>
      </c>
      <c r="G1028">
        <v>0.57999999999999996</v>
      </c>
      <c r="H1028">
        <v>1.52</v>
      </c>
      <c r="M1028">
        <v>10</v>
      </c>
      <c r="N1028">
        <v>20</v>
      </c>
      <c r="O1028">
        <v>20</v>
      </c>
      <c r="P1028">
        <v>30</v>
      </c>
      <c r="Q1028">
        <v>10</v>
      </c>
      <c r="R1028">
        <v>10</v>
      </c>
      <c r="S1028">
        <v>10</v>
      </c>
      <c r="T1028">
        <v>10</v>
      </c>
      <c r="U1028">
        <v>10</v>
      </c>
      <c r="V1028">
        <v>10</v>
      </c>
      <c r="W1028">
        <v>10</v>
      </c>
      <c r="X1028">
        <v>10</v>
      </c>
      <c r="Y1028">
        <v>20</v>
      </c>
      <c r="Z1028">
        <v>40</v>
      </c>
      <c r="AA1028">
        <v>40</v>
      </c>
      <c r="AB1028">
        <v>40</v>
      </c>
      <c r="AC1028">
        <v>10</v>
      </c>
      <c r="AD1028">
        <v>10</v>
      </c>
      <c r="AE1028">
        <v>10</v>
      </c>
      <c r="AF1028">
        <v>10</v>
      </c>
      <c r="AG1028">
        <v>0</v>
      </c>
      <c r="AH1028">
        <v>10</v>
      </c>
      <c r="AI1028">
        <v>20</v>
      </c>
      <c r="AJ1028">
        <v>10</v>
      </c>
      <c r="AK1028">
        <v>20</v>
      </c>
      <c r="AL1028">
        <v>30</v>
      </c>
      <c r="AM1028">
        <v>50</v>
      </c>
      <c r="AN1028">
        <v>70</v>
      </c>
      <c r="AO1028">
        <v>30</v>
      </c>
      <c r="AP1028">
        <v>20</v>
      </c>
      <c r="AQ1028">
        <v>10</v>
      </c>
      <c r="AR1028">
        <v>10</v>
      </c>
      <c r="AS1028">
        <v>10</v>
      </c>
      <c r="AT1028">
        <v>20</v>
      </c>
      <c r="AU1028">
        <v>10</v>
      </c>
      <c r="AV1028">
        <v>20</v>
      </c>
      <c r="AW1028">
        <v>30</v>
      </c>
      <c r="AX1028">
        <v>90</v>
      </c>
      <c r="AY1028">
        <v>70</v>
      </c>
      <c r="AZ1028">
        <v>90</v>
      </c>
      <c r="BA1028">
        <v>50</v>
      </c>
      <c r="BB1028">
        <v>20</v>
      </c>
      <c r="BC1028">
        <v>10</v>
      </c>
      <c r="BD1028">
        <v>20</v>
      </c>
      <c r="BE1028">
        <v>20</v>
      </c>
      <c r="BF1028">
        <v>30</v>
      </c>
      <c r="BG1028">
        <v>30</v>
      </c>
      <c r="BH1028">
        <v>30</v>
      </c>
      <c r="BI1028" s="9">
        <f>AVERAGE(keyword_stats[[#This Row],[Searches: Apr 2015]:[Searches: Mar 2016]])</f>
        <v>13.333333333333334</v>
      </c>
      <c r="BJ1028" s="9">
        <f>AVERAGE(keyword_stats[[#This Row],[Searches: Apr 2016]:[Searches: Mar 2017]])</f>
        <v>18.333333333333332</v>
      </c>
      <c r="BK1028" s="9">
        <f>AVERAGE(keyword_stats[[#This Row],[Searches: Apr 2017]:[Searches: Mar 2018]])</f>
        <v>25</v>
      </c>
      <c r="BL1028" s="9">
        <f>AVERAGE(keyword_stats[[#This Row],[Searches: Apr 2018]:[Searches: Mar 2019]])</f>
        <v>40.833333333333336</v>
      </c>
      <c r="BM1028" s="9">
        <f>SUM(keyword_stats[[#This Row],[Searches: Apr 2018]:[Searches: Mar 2019]])</f>
        <v>490</v>
      </c>
      <c r="BN1028" s="9">
        <f>keyword_stats[[#This Row],[R1]]-keyword_stats[[#This Row],[R4]]</f>
        <v>27.5</v>
      </c>
      <c r="BO1028" s="9" t="str">
        <f>INDEX('keyword-forecasts'!G:K,MATCH(keyword_stats[[#This Row],[Keyword]],'keyword-forecasts'!K:K,0),1)</f>
        <v>Stroje Kąpielowe</v>
      </c>
    </row>
    <row r="1029" spans="1:67" x14ac:dyDescent="0.25">
      <c r="A1029" t="s">
        <v>1142</v>
      </c>
      <c r="B1029" t="s">
        <v>15</v>
      </c>
      <c r="D1029" s="8">
        <v>10</v>
      </c>
      <c r="E1029" t="s">
        <v>17</v>
      </c>
      <c r="F1029">
        <v>100</v>
      </c>
      <c r="G1029">
        <v>0.48</v>
      </c>
      <c r="H1029">
        <v>1.02</v>
      </c>
      <c r="M1029">
        <v>10</v>
      </c>
      <c r="N1029">
        <v>10</v>
      </c>
      <c r="O1029">
        <v>10</v>
      </c>
      <c r="P1029">
        <v>20</v>
      </c>
      <c r="Q1029">
        <v>10</v>
      </c>
      <c r="R1029">
        <v>10</v>
      </c>
      <c r="S1029">
        <v>10</v>
      </c>
      <c r="T1029">
        <v>10</v>
      </c>
      <c r="U1029">
        <v>10</v>
      </c>
      <c r="V1029">
        <v>10</v>
      </c>
      <c r="W1029">
        <v>10</v>
      </c>
      <c r="X1029">
        <v>10</v>
      </c>
      <c r="Y1029">
        <v>10</v>
      </c>
      <c r="Z1029">
        <v>10</v>
      </c>
      <c r="AA1029">
        <v>20</v>
      </c>
      <c r="AB1029">
        <v>20</v>
      </c>
      <c r="AC1029">
        <v>10</v>
      </c>
      <c r="AD1029">
        <v>10</v>
      </c>
      <c r="AE1029">
        <v>10</v>
      </c>
      <c r="AF1029">
        <v>10</v>
      </c>
      <c r="AG1029">
        <v>10</v>
      </c>
      <c r="AH1029">
        <v>10</v>
      </c>
      <c r="AI1029">
        <v>10</v>
      </c>
      <c r="AJ1029">
        <v>10</v>
      </c>
      <c r="AK1029">
        <v>10</v>
      </c>
      <c r="AL1029">
        <v>10</v>
      </c>
      <c r="AM1029">
        <v>20</v>
      </c>
      <c r="AN1029">
        <v>30</v>
      </c>
      <c r="AO1029">
        <v>10</v>
      </c>
      <c r="AP1029">
        <v>10</v>
      </c>
      <c r="AQ1029">
        <v>10</v>
      </c>
      <c r="AR1029">
        <v>10</v>
      </c>
      <c r="AS1029">
        <v>10</v>
      </c>
      <c r="AT1029">
        <v>10</v>
      </c>
      <c r="AU1029">
        <v>10</v>
      </c>
      <c r="AV1029">
        <v>10</v>
      </c>
      <c r="AW1029">
        <v>10</v>
      </c>
      <c r="AX1029">
        <v>20</v>
      </c>
      <c r="AY1029">
        <v>20</v>
      </c>
      <c r="AZ1029">
        <v>40</v>
      </c>
      <c r="BA1029">
        <v>10</v>
      </c>
      <c r="BB1029">
        <v>10</v>
      </c>
      <c r="BC1029">
        <v>0</v>
      </c>
      <c r="BD1029">
        <v>10</v>
      </c>
      <c r="BE1029">
        <v>10</v>
      </c>
      <c r="BF1029">
        <v>10</v>
      </c>
      <c r="BG1029">
        <v>10</v>
      </c>
      <c r="BH1029">
        <v>10</v>
      </c>
      <c r="BI1029" s="9">
        <f>AVERAGE(keyword_stats[[#This Row],[Searches: Apr 2015]:[Searches: Mar 2016]])</f>
        <v>10.833333333333334</v>
      </c>
      <c r="BJ1029" s="9">
        <f>AVERAGE(keyword_stats[[#This Row],[Searches: Apr 2016]:[Searches: Mar 2017]])</f>
        <v>11.666666666666666</v>
      </c>
      <c r="BK1029" s="9">
        <f>AVERAGE(keyword_stats[[#This Row],[Searches: Apr 2017]:[Searches: Mar 2018]])</f>
        <v>12.5</v>
      </c>
      <c r="BL1029" s="9">
        <f>AVERAGE(keyword_stats[[#This Row],[Searches: Apr 2018]:[Searches: Mar 2019]])</f>
        <v>13.333333333333334</v>
      </c>
      <c r="BM1029" s="9">
        <f>SUM(keyword_stats[[#This Row],[Searches: Apr 2018]:[Searches: Mar 2019]])</f>
        <v>160</v>
      </c>
      <c r="BN1029" s="9">
        <f>keyword_stats[[#This Row],[R1]]-keyword_stats[[#This Row],[R4]]</f>
        <v>2.5</v>
      </c>
      <c r="BO1029" s="9" t="str">
        <f>INDEX('keyword-forecasts'!G:K,MATCH(keyword_stats[[#This Row],[Keyword]],'keyword-forecasts'!K:K,0),1)</f>
        <v>Stroje Kąpielowe</v>
      </c>
    </row>
    <row r="1030" spans="1:67" x14ac:dyDescent="0.25">
      <c r="A1030" t="s">
        <v>1143</v>
      </c>
      <c r="B1030" t="s">
        <v>15</v>
      </c>
      <c r="D1030" s="8">
        <v>110</v>
      </c>
      <c r="E1030" t="s">
        <v>17</v>
      </c>
      <c r="F1030">
        <v>100</v>
      </c>
      <c r="G1030">
        <v>0.23</v>
      </c>
      <c r="H1030">
        <v>0.78</v>
      </c>
      <c r="M1030">
        <v>90</v>
      </c>
      <c r="N1030">
        <v>170</v>
      </c>
      <c r="O1030">
        <v>320</v>
      </c>
      <c r="P1030">
        <v>320</v>
      </c>
      <c r="Q1030">
        <v>90</v>
      </c>
      <c r="R1030">
        <v>10</v>
      </c>
      <c r="S1030">
        <v>10</v>
      </c>
      <c r="T1030">
        <v>20</v>
      </c>
      <c r="U1030">
        <v>10</v>
      </c>
      <c r="V1030">
        <v>50</v>
      </c>
      <c r="W1030">
        <v>40</v>
      </c>
      <c r="X1030">
        <v>40</v>
      </c>
      <c r="Y1030">
        <v>70</v>
      </c>
      <c r="Z1030">
        <v>140</v>
      </c>
      <c r="AA1030">
        <v>210</v>
      </c>
      <c r="AB1030">
        <v>210</v>
      </c>
      <c r="AC1030">
        <v>50</v>
      </c>
      <c r="AD1030">
        <v>20</v>
      </c>
      <c r="AE1030">
        <v>10</v>
      </c>
      <c r="AF1030">
        <v>20</v>
      </c>
      <c r="AG1030">
        <v>20</v>
      </c>
      <c r="AH1030">
        <v>40</v>
      </c>
      <c r="AI1030">
        <v>50</v>
      </c>
      <c r="AJ1030">
        <v>90</v>
      </c>
      <c r="AK1030">
        <v>90</v>
      </c>
      <c r="AL1030">
        <v>140</v>
      </c>
      <c r="AM1030">
        <v>260</v>
      </c>
      <c r="AN1030">
        <v>260</v>
      </c>
      <c r="AO1030">
        <v>70</v>
      </c>
      <c r="AP1030">
        <v>10</v>
      </c>
      <c r="AQ1030">
        <v>10</v>
      </c>
      <c r="AR1030">
        <v>20</v>
      </c>
      <c r="AS1030">
        <v>20</v>
      </c>
      <c r="AT1030">
        <v>50</v>
      </c>
      <c r="AU1030">
        <v>70</v>
      </c>
      <c r="AV1030">
        <v>70</v>
      </c>
      <c r="AW1030">
        <v>110</v>
      </c>
      <c r="AX1030">
        <v>260</v>
      </c>
      <c r="AY1030">
        <v>320</v>
      </c>
      <c r="AZ1030">
        <v>260</v>
      </c>
      <c r="BA1030">
        <v>140</v>
      </c>
      <c r="BB1030">
        <v>20</v>
      </c>
      <c r="BC1030">
        <v>30</v>
      </c>
      <c r="BD1030">
        <v>30</v>
      </c>
      <c r="BE1030">
        <v>10</v>
      </c>
      <c r="BF1030">
        <v>70</v>
      </c>
      <c r="BG1030">
        <v>50</v>
      </c>
      <c r="BH1030">
        <v>110</v>
      </c>
      <c r="BI1030" s="9">
        <f>AVERAGE(keyword_stats[[#This Row],[Searches: Apr 2015]:[Searches: Mar 2016]])</f>
        <v>97.5</v>
      </c>
      <c r="BJ1030" s="9">
        <f>AVERAGE(keyword_stats[[#This Row],[Searches: Apr 2016]:[Searches: Mar 2017]])</f>
        <v>77.5</v>
      </c>
      <c r="BK1030" s="9">
        <f>AVERAGE(keyword_stats[[#This Row],[Searches: Apr 2017]:[Searches: Mar 2018]])</f>
        <v>89.166666666666671</v>
      </c>
      <c r="BL1030" s="9">
        <f>AVERAGE(keyword_stats[[#This Row],[Searches: Apr 2018]:[Searches: Mar 2019]])</f>
        <v>117.5</v>
      </c>
      <c r="BM1030" s="9">
        <f>SUM(keyword_stats[[#This Row],[Searches: Apr 2018]:[Searches: Mar 2019]])</f>
        <v>1410</v>
      </c>
      <c r="BN1030" s="9">
        <f>keyword_stats[[#This Row],[R1]]-keyword_stats[[#This Row],[R4]]</f>
        <v>20</v>
      </c>
      <c r="BO1030" s="9" t="str">
        <f>INDEX('keyword-forecasts'!G:K,MATCH(keyword_stats[[#This Row],[Keyword]],'keyword-forecasts'!K:K,0),1)</f>
        <v>Stroje Kąpielowe</v>
      </c>
    </row>
    <row r="1031" spans="1:67" x14ac:dyDescent="0.25">
      <c r="A1031" t="s">
        <v>1144</v>
      </c>
      <c r="B1031" t="s">
        <v>15</v>
      </c>
      <c r="D1031" s="8">
        <v>20</v>
      </c>
      <c r="E1031" t="s">
        <v>17</v>
      </c>
      <c r="F1031">
        <v>100</v>
      </c>
      <c r="G1031">
        <v>0.39</v>
      </c>
      <c r="H1031">
        <v>0.91</v>
      </c>
      <c r="M1031">
        <v>10</v>
      </c>
      <c r="N1031">
        <v>10</v>
      </c>
      <c r="O1031">
        <v>10</v>
      </c>
      <c r="P1031">
        <v>20</v>
      </c>
      <c r="Q1031">
        <v>10</v>
      </c>
      <c r="R1031">
        <v>0</v>
      </c>
      <c r="S1031">
        <v>10</v>
      </c>
      <c r="T1031">
        <v>0</v>
      </c>
      <c r="U1031">
        <v>10</v>
      </c>
      <c r="V1031">
        <v>10</v>
      </c>
      <c r="W1031">
        <v>10</v>
      </c>
      <c r="X1031">
        <v>20</v>
      </c>
      <c r="Y1031">
        <v>10</v>
      </c>
      <c r="Z1031">
        <v>10</v>
      </c>
      <c r="AA1031">
        <v>20</v>
      </c>
      <c r="AB1031">
        <v>10</v>
      </c>
      <c r="AC1031">
        <v>10</v>
      </c>
      <c r="AD1031">
        <v>10</v>
      </c>
      <c r="AE1031">
        <v>0</v>
      </c>
      <c r="AF1031">
        <v>10</v>
      </c>
      <c r="AG1031">
        <v>10</v>
      </c>
      <c r="AH1031">
        <v>10</v>
      </c>
      <c r="AI1031">
        <v>10</v>
      </c>
      <c r="AJ1031">
        <v>10</v>
      </c>
      <c r="AK1031">
        <v>10</v>
      </c>
      <c r="AL1031">
        <v>20</v>
      </c>
      <c r="AM1031">
        <v>20</v>
      </c>
      <c r="AN1031">
        <v>20</v>
      </c>
      <c r="AO1031">
        <v>10</v>
      </c>
      <c r="AP1031">
        <v>10</v>
      </c>
      <c r="AQ1031">
        <v>10</v>
      </c>
      <c r="AR1031">
        <v>10</v>
      </c>
      <c r="AS1031">
        <v>10</v>
      </c>
      <c r="AT1031">
        <v>10</v>
      </c>
      <c r="AU1031">
        <v>10</v>
      </c>
      <c r="AV1031">
        <v>20</v>
      </c>
      <c r="AW1031">
        <v>10</v>
      </c>
      <c r="AX1031">
        <v>20</v>
      </c>
      <c r="AY1031">
        <v>20</v>
      </c>
      <c r="AZ1031">
        <v>20</v>
      </c>
      <c r="BA1031">
        <v>10</v>
      </c>
      <c r="BB1031">
        <v>10</v>
      </c>
      <c r="BC1031">
        <v>20</v>
      </c>
      <c r="BD1031">
        <v>30</v>
      </c>
      <c r="BE1031">
        <v>20</v>
      </c>
      <c r="BF1031">
        <v>40</v>
      </c>
      <c r="BG1031">
        <v>40</v>
      </c>
      <c r="BH1031">
        <v>20</v>
      </c>
      <c r="BI1031" s="9">
        <f>AVERAGE(keyword_stats[[#This Row],[Searches: Apr 2015]:[Searches: Mar 2016]])</f>
        <v>10</v>
      </c>
      <c r="BJ1031" s="9">
        <f>AVERAGE(keyword_stats[[#This Row],[Searches: Apr 2016]:[Searches: Mar 2017]])</f>
        <v>10</v>
      </c>
      <c r="BK1031" s="9">
        <f>AVERAGE(keyword_stats[[#This Row],[Searches: Apr 2017]:[Searches: Mar 2018]])</f>
        <v>13.333333333333334</v>
      </c>
      <c r="BL1031" s="9">
        <f>AVERAGE(keyword_stats[[#This Row],[Searches: Apr 2018]:[Searches: Mar 2019]])</f>
        <v>21.666666666666668</v>
      </c>
      <c r="BM1031" s="9">
        <f>SUM(keyword_stats[[#This Row],[Searches: Apr 2018]:[Searches: Mar 2019]])</f>
        <v>260</v>
      </c>
      <c r="BN1031" s="9">
        <f>keyword_stats[[#This Row],[R1]]-keyword_stats[[#This Row],[R4]]</f>
        <v>11.666666666666668</v>
      </c>
      <c r="BO1031" s="9" t="str">
        <f>INDEX('keyword-forecasts'!G:K,MATCH(keyword_stats[[#This Row],[Keyword]],'keyword-forecasts'!K:K,0),1)</f>
        <v>Stroje Kąpielowe</v>
      </c>
    </row>
    <row r="1032" spans="1:67" x14ac:dyDescent="0.25">
      <c r="A1032" t="s">
        <v>1145</v>
      </c>
      <c r="B1032" t="s">
        <v>15</v>
      </c>
      <c r="D1032" s="8">
        <v>10</v>
      </c>
      <c r="E1032" t="s">
        <v>17</v>
      </c>
      <c r="F1032">
        <v>100</v>
      </c>
      <c r="G1032">
        <v>0.34</v>
      </c>
      <c r="H1032">
        <v>1.17</v>
      </c>
      <c r="M1032">
        <v>10</v>
      </c>
      <c r="N1032">
        <v>10</v>
      </c>
      <c r="O1032">
        <v>20</v>
      </c>
      <c r="P1032">
        <v>20</v>
      </c>
      <c r="Q1032">
        <v>20</v>
      </c>
      <c r="R1032">
        <v>10</v>
      </c>
      <c r="S1032">
        <v>10</v>
      </c>
      <c r="T1032">
        <v>10</v>
      </c>
      <c r="U1032">
        <v>10</v>
      </c>
      <c r="V1032">
        <v>10</v>
      </c>
      <c r="W1032">
        <v>10</v>
      </c>
      <c r="X1032">
        <v>10</v>
      </c>
      <c r="Y1032">
        <v>10</v>
      </c>
      <c r="Z1032">
        <v>10</v>
      </c>
      <c r="AA1032">
        <v>30</v>
      </c>
      <c r="AB1032">
        <v>20</v>
      </c>
      <c r="AC1032">
        <v>10</v>
      </c>
      <c r="AD1032">
        <v>0</v>
      </c>
      <c r="AE1032">
        <v>10</v>
      </c>
      <c r="AF1032">
        <v>10</v>
      </c>
      <c r="AG1032">
        <v>0</v>
      </c>
      <c r="AH1032">
        <v>10</v>
      </c>
      <c r="AI1032">
        <v>10</v>
      </c>
      <c r="AJ1032">
        <v>10</v>
      </c>
      <c r="AK1032">
        <v>10</v>
      </c>
      <c r="AL1032">
        <v>30</v>
      </c>
      <c r="AM1032">
        <v>30</v>
      </c>
      <c r="AN1032">
        <v>20</v>
      </c>
      <c r="AO1032">
        <v>10</v>
      </c>
      <c r="AP1032">
        <v>10</v>
      </c>
      <c r="AQ1032">
        <v>10</v>
      </c>
      <c r="AR1032">
        <v>10</v>
      </c>
      <c r="AS1032">
        <v>0</v>
      </c>
      <c r="AT1032">
        <v>10</v>
      </c>
      <c r="AU1032">
        <v>10</v>
      </c>
      <c r="AV1032">
        <v>10</v>
      </c>
      <c r="AW1032">
        <v>10</v>
      </c>
      <c r="AX1032">
        <v>10</v>
      </c>
      <c r="AY1032">
        <v>10</v>
      </c>
      <c r="AZ1032">
        <v>40</v>
      </c>
      <c r="BA1032">
        <v>10</v>
      </c>
      <c r="BB1032">
        <v>10</v>
      </c>
      <c r="BC1032">
        <v>10</v>
      </c>
      <c r="BD1032">
        <v>10</v>
      </c>
      <c r="BE1032">
        <v>10</v>
      </c>
      <c r="BF1032">
        <v>10</v>
      </c>
      <c r="BG1032">
        <v>10</v>
      </c>
      <c r="BH1032">
        <v>10</v>
      </c>
      <c r="BI1032" s="9">
        <f>AVERAGE(keyword_stats[[#This Row],[Searches: Apr 2015]:[Searches: Mar 2016]])</f>
        <v>12.5</v>
      </c>
      <c r="BJ1032" s="9">
        <f>AVERAGE(keyword_stats[[#This Row],[Searches: Apr 2016]:[Searches: Mar 2017]])</f>
        <v>10.833333333333334</v>
      </c>
      <c r="BK1032" s="9">
        <f>AVERAGE(keyword_stats[[#This Row],[Searches: Apr 2017]:[Searches: Mar 2018]])</f>
        <v>13.333333333333334</v>
      </c>
      <c r="BL1032" s="9">
        <f>AVERAGE(keyword_stats[[#This Row],[Searches: Apr 2018]:[Searches: Mar 2019]])</f>
        <v>12.5</v>
      </c>
      <c r="BM1032" s="9">
        <f>SUM(keyword_stats[[#This Row],[Searches: Apr 2018]:[Searches: Mar 2019]])</f>
        <v>150</v>
      </c>
      <c r="BN1032" s="9">
        <f>keyword_stats[[#This Row],[R1]]-keyword_stats[[#This Row],[R4]]</f>
        <v>0</v>
      </c>
      <c r="BO1032" s="9" t="str">
        <f>INDEX('keyword-forecasts'!G:K,MATCH(keyword_stats[[#This Row],[Keyword]],'keyword-forecasts'!K:K,0),1)</f>
        <v>Stroje Kąpielowe</v>
      </c>
    </row>
    <row r="1033" spans="1:67" x14ac:dyDescent="0.25">
      <c r="A1033" t="s">
        <v>1146</v>
      </c>
      <c r="B1033" t="s">
        <v>15</v>
      </c>
      <c r="D1033" s="8">
        <v>40</v>
      </c>
      <c r="E1033" t="s">
        <v>17</v>
      </c>
      <c r="F1033">
        <v>100</v>
      </c>
      <c r="G1033">
        <v>0.16</v>
      </c>
      <c r="H1033">
        <v>0.92</v>
      </c>
      <c r="M1033">
        <v>50</v>
      </c>
      <c r="N1033">
        <v>70</v>
      </c>
      <c r="O1033">
        <v>90</v>
      </c>
      <c r="P1033">
        <v>110</v>
      </c>
      <c r="Q1033">
        <v>70</v>
      </c>
      <c r="R1033">
        <v>20</v>
      </c>
      <c r="S1033">
        <v>10</v>
      </c>
      <c r="T1033">
        <v>50</v>
      </c>
      <c r="U1033">
        <v>70</v>
      </c>
      <c r="V1033">
        <v>90</v>
      </c>
      <c r="W1033">
        <v>140</v>
      </c>
      <c r="X1033">
        <v>140</v>
      </c>
      <c r="Y1033">
        <v>170</v>
      </c>
      <c r="Z1033">
        <v>210</v>
      </c>
      <c r="AA1033">
        <v>210</v>
      </c>
      <c r="AB1033">
        <v>260</v>
      </c>
      <c r="AC1033">
        <v>170</v>
      </c>
      <c r="AD1033">
        <v>90</v>
      </c>
      <c r="AE1033">
        <v>70</v>
      </c>
      <c r="AF1033">
        <v>70</v>
      </c>
      <c r="AG1033">
        <v>50</v>
      </c>
      <c r="AH1033">
        <v>20</v>
      </c>
      <c r="AI1033">
        <v>20</v>
      </c>
      <c r="AJ1033">
        <v>20</v>
      </c>
      <c r="AK1033">
        <v>30</v>
      </c>
      <c r="AL1033">
        <v>50</v>
      </c>
      <c r="AM1033">
        <v>90</v>
      </c>
      <c r="AN1033">
        <v>170</v>
      </c>
      <c r="AO1033">
        <v>30</v>
      </c>
      <c r="AP1033">
        <v>10</v>
      </c>
      <c r="AQ1033">
        <v>10</v>
      </c>
      <c r="AR1033">
        <v>10</v>
      </c>
      <c r="AS1033">
        <v>10</v>
      </c>
      <c r="AT1033">
        <v>10</v>
      </c>
      <c r="AU1033">
        <v>40</v>
      </c>
      <c r="AV1033">
        <v>20</v>
      </c>
      <c r="AW1033">
        <v>50</v>
      </c>
      <c r="AX1033">
        <v>70</v>
      </c>
      <c r="AY1033">
        <v>70</v>
      </c>
      <c r="AZ1033">
        <v>70</v>
      </c>
      <c r="BA1033">
        <v>70</v>
      </c>
      <c r="BB1033">
        <v>20</v>
      </c>
      <c r="BC1033">
        <v>10</v>
      </c>
      <c r="BD1033">
        <v>10</v>
      </c>
      <c r="BE1033">
        <v>10</v>
      </c>
      <c r="BF1033">
        <v>20</v>
      </c>
      <c r="BG1033">
        <v>30</v>
      </c>
      <c r="BH1033">
        <v>40</v>
      </c>
      <c r="BI1033" s="9">
        <f>AVERAGE(keyword_stats[[#This Row],[Searches: Apr 2015]:[Searches: Mar 2016]])</f>
        <v>75.833333333333329</v>
      </c>
      <c r="BJ1033" s="9">
        <f>AVERAGE(keyword_stats[[#This Row],[Searches: Apr 2016]:[Searches: Mar 2017]])</f>
        <v>113.33333333333333</v>
      </c>
      <c r="BK1033" s="9">
        <f>AVERAGE(keyword_stats[[#This Row],[Searches: Apr 2017]:[Searches: Mar 2018]])</f>
        <v>40</v>
      </c>
      <c r="BL1033" s="9">
        <f>AVERAGE(keyword_stats[[#This Row],[Searches: Apr 2018]:[Searches: Mar 2019]])</f>
        <v>39.166666666666664</v>
      </c>
      <c r="BM1033" s="9">
        <f>SUM(keyword_stats[[#This Row],[Searches: Apr 2018]:[Searches: Mar 2019]])</f>
        <v>470</v>
      </c>
      <c r="BN1033" s="9">
        <f>keyword_stats[[#This Row],[R1]]-keyword_stats[[#This Row],[R4]]</f>
        <v>-36.666666666666664</v>
      </c>
      <c r="BO1033" s="9" t="str">
        <f>INDEX('keyword-forecasts'!G:K,MATCH(keyword_stats[[#This Row],[Keyword]],'keyword-forecasts'!K:K,0),1)</f>
        <v>Stroje Kąpielowe</v>
      </c>
    </row>
    <row r="1034" spans="1:67" x14ac:dyDescent="0.25">
      <c r="A1034" t="s">
        <v>1147</v>
      </c>
      <c r="B1034" t="s">
        <v>15</v>
      </c>
      <c r="D1034" s="8">
        <v>10</v>
      </c>
      <c r="E1034" t="s">
        <v>17</v>
      </c>
      <c r="F1034">
        <v>100</v>
      </c>
      <c r="G1034">
        <v>0.39</v>
      </c>
      <c r="H1034">
        <v>1.52</v>
      </c>
      <c r="M1034">
        <v>50</v>
      </c>
      <c r="N1034">
        <v>90</v>
      </c>
      <c r="O1034">
        <v>110</v>
      </c>
      <c r="P1034">
        <v>70</v>
      </c>
      <c r="Q1034">
        <v>40</v>
      </c>
      <c r="R1034">
        <v>10</v>
      </c>
      <c r="S1034">
        <v>10</v>
      </c>
      <c r="T1034">
        <v>10</v>
      </c>
      <c r="U1034">
        <v>0</v>
      </c>
      <c r="V1034">
        <v>10</v>
      </c>
      <c r="W1034">
        <v>10</v>
      </c>
      <c r="X1034">
        <v>10</v>
      </c>
      <c r="Y1034">
        <v>20</v>
      </c>
      <c r="Z1034">
        <v>30</v>
      </c>
      <c r="AA1034">
        <v>50</v>
      </c>
      <c r="AB1034">
        <v>40</v>
      </c>
      <c r="AC1034">
        <v>10</v>
      </c>
      <c r="AD1034">
        <v>10</v>
      </c>
      <c r="AE1034">
        <v>10</v>
      </c>
      <c r="AF1034">
        <v>0</v>
      </c>
      <c r="AG1034">
        <v>10</v>
      </c>
      <c r="AH1034">
        <v>10</v>
      </c>
      <c r="AI1034">
        <v>10</v>
      </c>
      <c r="AJ1034">
        <v>10</v>
      </c>
      <c r="AK1034">
        <v>10</v>
      </c>
      <c r="AL1034">
        <v>10</v>
      </c>
      <c r="AM1034">
        <v>20</v>
      </c>
      <c r="AN1034">
        <v>10</v>
      </c>
      <c r="AO1034">
        <v>10</v>
      </c>
      <c r="AP1034">
        <v>0</v>
      </c>
      <c r="AQ1034">
        <v>10</v>
      </c>
      <c r="AR1034">
        <v>0</v>
      </c>
      <c r="AS1034">
        <v>10</v>
      </c>
      <c r="AT1034">
        <v>10</v>
      </c>
      <c r="AU1034">
        <v>10</v>
      </c>
      <c r="AV1034">
        <v>10</v>
      </c>
      <c r="AW1034">
        <v>10</v>
      </c>
      <c r="AX1034">
        <v>10</v>
      </c>
      <c r="AY1034">
        <v>10</v>
      </c>
      <c r="AZ1034">
        <v>10</v>
      </c>
      <c r="BA1034">
        <v>10</v>
      </c>
      <c r="BB1034">
        <v>0</v>
      </c>
      <c r="BC1034">
        <v>10</v>
      </c>
      <c r="BD1034">
        <v>10</v>
      </c>
      <c r="BE1034">
        <v>10</v>
      </c>
      <c r="BF1034">
        <v>10</v>
      </c>
      <c r="BG1034">
        <v>10</v>
      </c>
      <c r="BH1034">
        <v>10</v>
      </c>
      <c r="BI1034" s="9">
        <f>AVERAGE(keyword_stats[[#This Row],[Searches: Apr 2015]:[Searches: Mar 2016]])</f>
        <v>35</v>
      </c>
      <c r="BJ1034" s="9">
        <f>AVERAGE(keyword_stats[[#This Row],[Searches: Apr 2016]:[Searches: Mar 2017]])</f>
        <v>17.5</v>
      </c>
      <c r="BK1034" s="9">
        <f>AVERAGE(keyword_stats[[#This Row],[Searches: Apr 2017]:[Searches: Mar 2018]])</f>
        <v>9.1666666666666661</v>
      </c>
      <c r="BL1034" s="9">
        <f>AVERAGE(keyword_stats[[#This Row],[Searches: Apr 2018]:[Searches: Mar 2019]])</f>
        <v>9.1666666666666661</v>
      </c>
      <c r="BM1034" s="9">
        <f>SUM(keyword_stats[[#This Row],[Searches: Apr 2018]:[Searches: Mar 2019]])</f>
        <v>110</v>
      </c>
      <c r="BN1034" s="9">
        <f>keyword_stats[[#This Row],[R1]]-keyword_stats[[#This Row],[R4]]</f>
        <v>-25.833333333333336</v>
      </c>
      <c r="BO1034" s="9" t="str">
        <f>INDEX('keyword-forecasts'!G:K,MATCH(keyword_stats[[#This Row],[Keyword]],'keyword-forecasts'!K:K,0),1)</f>
        <v>Stroje Kąpielowe</v>
      </c>
    </row>
    <row r="1035" spans="1:67" x14ac:dyDescent="0.25">
      <c r="A1035" t="s">
        <v>1148</v>
      </c>
      <c r="B1035" t="s">
        <v>15</v>
      </c>
      <c r="D1035" s="8">
        <v>70</v>
      </c>
      <c r="E1035" t="s">
        <v>17</v>
      </c>
      <c r="F1035">
        <v>99</v>
      </c>
      <c r="G1035">
        <v>0.28999999999999998</v>
      </c>
      <c r="H1035">
        <v>1.02</v>
      </c>
      <c r="M1035">
        <v>260</v>
      </c>
      <c r="N1035">
        <v>390</v>
      </c>
      <c r="O1035">
        <v>720</v>
      </c>
      <c r="P1035">
        <v>880</v>
      </c>
      <c r="Q1035">
        <v>320</v>
      </c>
      <c r="R1035">
        <v>40</v>
      </c>
      <c r="S1035">
        <v>30</v>
      </c>
      <c r="T1035">
        <v>50</v>
      </c>
      <c r="U1035">
        <v>40</v>
      </c>
      <c r="V1035">
        <v>140</v>
      </c>
      <c r="W1035">
        <v>140</v>
      </c>
      <c r="X1035">
        <v>140</v>
      </c>
      <c r="Y1035">
        <v>210</v>
      </c>
      <c r="Z1035">
        <v>260</v>
      </c>
      <c r="AA1035">
        <v>480</v>
      </c>
      <c r="AB1035">
        <v>320</v>
      </c>
      <c r="AC1035">
        <v>110</v>
      </c>
      <c r="AD1035">
        <v>30</v>
      </c>
      <c r="AE1035">
        <v>10</v>
      </c>
      <c r="AF1035">
        <v>20</v>
      </c>
      <c r="AG1035">
        <v>30</v>
      </c>
      <c r="AH1035">
        <v>50</v>
      </c>
      <c r="AI1035">
        <v>40</v>
      </c>
      <c r="AJ1035">
        <v>70</v>
      </c>
      <c r="AK1035">
        <v>70</v>
      </c>
      <c r="AL1035">
        <v>140</v>
      </c>
      <c r="AM1035">
        <v>210</v>
      </c>
      <c r="AN1035">
        <v>170</v>
      </c>
      <c r="AO1035">
        <v>70</v>
      </c>
      <c r="AP1035">
        <v>20</v>
      </c>
      <c r="AQ1035">
        <v>10</v>
      </c>
      <c r="AR1035">
        <v>20</v>
      </c>
      <c r="AS1035">
        <v>20</v>
      </c>
      <c r="AT1035">
        <v>40</v>
      </c>
      <c r="AU1035">
        <v>40</v>
      </c>
      <c r="AV1035">
        <v>40</v>
      </c>
      <c r="AW1035">
        <v>50</v>
      </c>
      <c r="AX1035">
        <v>140</v>
      </c>
      <c r="AY1035">
        <v>140</v>
      </c>
      <c r="AZ1035">
        <v>110</v>
      </c>
      <c r="BA1035">
        <v>70</v>
      </c>
      <c r="BB1035">
        <v>30</v>
      </c>
      <c r="BC1035">
        <v>30</v>
      </c>
      <c r="BD1035">
        <v>30</v>
      </c>
      <c r="BE1035">
        <v>30</v>
      </c>
      <c r="BF1035">
        <v>50</v>
      </c>
      <c r="BG1035">
        <v>70</v>
      </c>
      <c r="BH1035">
        <v>70</v>
      </c>
      <c r="BI1035" s="9">
        <f>AVERAGE(keyword_stats[[#This Row],[Searches: Apr 2015]:[Searches: Mar 2016]])</f>
        <v>262.5</v>
      </c>
      <c r="BJ1035" s="9">
        <f>AVERAGE(keyword_stats[[#This Row],[Searches: Apr 2016]:[Searches: Mar 2017]])</f>
        <v>135.83333333333334</v>
      </c>
      <c r="BK1035" s="9">
        <f>AVERAGE(keyword_stats[[#This Row],[Searches: Apr 2017]:[Searches: Mar 2018]])</f>
        <v>70.833333333333329</v>
      </c>
      <c r="BL1035" s="9">
        <f>AVERAGE(keyword_stats[[#This Row],[Searches: Apr 2018]:[Searches: Mar 2019]])</f>
        <v>68.333333333333329</v>
      </c>
      <c r="BM1035" s="9">
        <f>SUM(keyword_stats[[#This Row],[Searches: Apr 2018]:[Searches: Mar 2019]])</f>
        <v>820</v>
      </c>
      <c r="BN1035" s="9">
        <f>keyword_stats[[#This Row],[R1]]-keyword_stats[[#This Row],[R4]]</f>
        <v>-194.16666666666669</v>
      </c>
      <c r="BO1035" s="9" t="str">
        <f>INDEX('keyword-forecasts'!G:K,MATCH(keyword_stats[[#This Row],[Keyword]],'keyword-forecasts'!K:K,0),1)</f>
        <v>Neonowe</v>
      </c>
    </row>
    <row r="1036" spans="1:67" x14ac:dyDescent="0.25">
      <c r="A1036" t="s">
        <v>1149</v>
      </c>
      <c r="B1036" t="s">
        <v>15</v>
      </c>
      <c r="D1036" s="8">
        <v>170</v>
      </c>
      <c r="E1036" t="s">
        <v>17</v>
      </c>
      <c r="F1036">
        <v>100</v>
      </c>
      <c r="G1036">
        <v>0.19</v>
      </c>
      <c r="H1036">
        <v>0.92</v>
      </c>
      <c r="M1036">
        <v>110</v>
      </c>
      <c r="N1036">
        <v>170</v>
      </c>
      <c r="O1036">
        <v>260</v>
      </c>
      <c r="P1036">
        <v>260</v>
      </c>
      <c r="Q1036">
        <v>170</v>
      </c>
      <c r="R1036">
        <v>110</v>
      </c>
      <c r="S1036">
        <v>90</v>
      </c>
      <c r="T1036">
        <v>110</v>
      </c>
      <c r="U1036">
        <v>90</v>
      </c>
      <c r="V1036">
        <v>210</v>
      </c>
      <c r="W1036">
        <v>210</v>
      </c>
      <c r="X1036">
        <v>140</v>
      </c>
      <c r="Y1036">
        <v>170</v>
      </c>
      <c r="Z1036">
        <v>210</v>
      </c>
      <c r="AA1036">
        <v>320</v>
      </c>
      <c r="AB1036">
        <v>260</v>
      </c>
      <c r="AC1036">
        <v>170</v>
      </c>
      <c r="AD1036">
        <v>110</v>
      </c>
      <c r="AE1036">
        <v>110</v>
      </c>
      <c r="AF1036">
        <v>110</v>
      </c>
      <c r="AG1036">
        <v>110</v>
      </c>
      <c r="AH1036">
        <v>170</v>
      </c>
      <c r="AI1036">
        <v>170</v>
      </c>
      <c r="AJ1036">
        <v>210</v>
      </c>
      <c r="AK1036">
        <v>170</v>
      </c>
      <c r="AL1036">
        <v>170</v>
      </c>
      <c r="AM1036">
        <v>260</v>
      </c>
      <c r="AN1036">
        <v>260</v>
      </c>
      <c r="AO1036">
        <v>140</v>
      </c>
      <c r="AP1036">
        <v>110</v>
      </c>
      <c r="AQ1036">
        <v>110</v>
      </c>
      <c r="AR1036">
        <v>90</v>
      </c>
      <c r="AS1036">
        <v>90</v>
      </c>
      <c r="AT1036">
        <v>170</v>
      </c>
      <c r="AU1036">
        <v>170</v>
      </c>
      <c r="AV1036">
        <v>170</v>
      </c>
      <c r="AW1036">
        <v>110</v>
      </c>
      <c r="AX1036">
        <v>210</v>
      </c>
      <c r="AY1036">
        <v>260</v>
      </c>
      <c r="AZ1036">
        <v>320</v>
      </c>
      <c r="BA1036">
        <v>170</v>
      </c>
      <c r="BB1036">
        <v>90</v>
      </c>
      <c r="BC1036">
        <v>70</v>
      </c>
      <c r="BD1036">
        <v>110</v>
      </c>
      <c r="BE1036">
        <v>170</v>
      </c>
      <c r="BF1036">
        <v>210</v>
      </c>
      <c r="BG1036">
        <v>170</v>
      </c>
      <c r="BH1036">
        <v>170</v>
      </c>
      <c r="BI1036" s="9">
        <f>AVERAGE(keyword_stats[[#This Row],[Searches: Apr 2015]:[Searches: Mar 2016]])</f>
        <v>160.83333333333334</v>
      </c>
      <c r="BJ1036" s="9">
        <f>AVERAGE(keyword_stats[[#This Row],[Searches: Apr 2016]:[Searches: Mar 2017]])</f>
        <v>176.66666666666666</v>
      </c>
      <c r="BK1036" s="9">
        <f>AVERAGE(keyword_stats[[#This Row],[Searches: Apr 2017]:[Searches: Mar 2018]])</f>
        <v>159.16666666666666</v>
      </c>
      <c r="BL1036" s="9">
        <f>AVERAGE(keyword_stats[[#This Row],[Searches: Apr 2018]:[Searches: Mar 2019]])</f>
        <v>171.66666666666666</v>
      </c>
      <c r="BM1036" s="9">
        <f>SUM(keyword_stats[[#This Row],[Searches: Apr 2018]:[Searches: Mar 2019]])</f>
        <v>2060</v>
      </c>
      <c r="BN1036" s="9">
        <f>keyword_stats[[#This Row],[R1]]-keyword_stats[[#This Row],[R4]]</f>
        <v>10.833333333333314</v>
      </c>
      <c r="BO1036" s="9" t="str">
        <f>INDEX('keyword-forecasts'!G:K,MATCH(keyword_stats[[#This Row],[Keyword]],'keyword-forecasts'!K:K,0),1)</f>
        <v>Stroje Kąpielowe</v>
      </c>
    </row>
    <row r="1037" spans="1:67" x14ac:dyDescent="0.25">
      <c r="A1037" t="s">
        <v>1150</v>
      </c>
      <c r="B1037" t="s">
        <v>15</v>
      </c>
      <c r="D1037" s="8">
        <v>50</v>
      </c>
      <c r="E1037" t="s">
        <v>17</v>
      </c>
      <c r="F1037">
        <v>99</v>
      </c>
      <c r="G1037">
        <v>0.3</v>
      </c>
      <c r="H1037">
        <v>1.17</v>
      </c>
      <c r="M1037">
        <v>20</v>
      </c>
      <c r="N1037">
        <v>40</v>
      </c>
      <c r="O1037">
        <v>90</v>
      </c>
      <c r="P1037">
        <v>90</v>
      </c>
      <c r="Q1037">
        <v>70</v>
      </c>
      <c r="R1037">
        <v>20</v>
      </c>
      <c r="S1037">
        <v>20</v>
      </c>
      <c r="T1037">
        <v>70</v>
      </c>
      <c r="U1037">
        <v>70</v>
      </c>
      <c r="V1037">
        <v>110</v>
      </c>
      <c r="W1037">
        <v>170</v>
      </c>
      <c r="X1037">
        <v>170</v>
      </c>
      <c r="Y1037">
        <v>170</v>
      </c>
      <c r="Z1037">
        <v>170</v>
      </c>
      <c r="AA1037">
        <v>260</v>
      </c>
      <c r="AB1037">
        <v>170</v>
      </c>
      <c r="AC1037">
        <v>170</v>
      </c>
      <c r="AD1037">
        <v>70</v>
      </c>
      <c r="AE1037">
        <v>40</v>
      </c>
      <c r="AF1037">
        <v>50</v>
      </c>
      <c r="AG1037">
        <v>50</v>
      </c>
      <c r="AH1037">
        <v>40</v>
      </c>
      <c r="AI1037">
        <v>20</v>
      </c>
      <c r="AJ1037">
        <v>40</v>
      </c>
      <c r="AK1037">
        <v>20</v>
      </c>
      <c r="AL1037">
        <v>40</v>
      </c>
      <c r="AM1037">
        <v>70</v>
      </c>
      <c r="AN1037">
        <v>70</v>
      </c>
      <c r="AO1037">
        <v>50</v>
      </c>
      <c r="AP1037">
        <v>20</v>
      </c>
      <c r="AQ1037">
        <v>20</v>
      </c>
      <c r="AR1037">
        <v>20</v>
      </c>
      <c r="AS1037">
        <v>10</v>
      </c>
      <c r="AT1037">
        <v>40</v>
      </c>
      <c r="AU1037">
        <v>40</v>
      </c>
      <c r="AV1037">
        <v>20</v>
      </c>
      <c r="AW1037">
        <v>30</v>
      </c>
      <c r="AX1037">
        <v>30</v>
      </c>
      <c r="AY1037">
        <v>90</v>
      </c>
      <c r="AZ1037">
        <v>110</v>
      </c>
      <c r="BA1037">
        <v>70</v>
      </c>
      <c r="BB1037">
        <v>50</v>
      </c>
      <c r="BC1037">
        <v>30</v>
      </c>
      <c r="BD1037">
        <v>20</v>
      </c>
      <c r="BE1037">
        <v>30</v>
      </c>
      <c r="BF1037">
        <v>50</v>
      </c>
      <c r="BG1037">
        <v>40</v>
      </c>
      <c r="BH1037">
        <v>50</v>
      </c>
      <c r="BI1037" s="9">
        <f>AVERAGE(keyword_stats[[#This Row],[Searches: Apr 2015]:[Searches: Mar 2016]])</f>
        <v>78.333333333333329</v>
      </c>
      <c r="BJ1037" s="9">
        <f>AVERAGE(keyword_stats[[#This Row],[Searches: Apr 2016]:[Searches: Mar 2017]])</f>
        <v>104.16666666666667</v>
      </c>
      <c r="BK1037" s="9">
        <f>AVERAGE(keyword_stats[[#This Row],[Searches: Apr 2017]:[Searches: Mar 2018]])</f>
        <v>35</v>
      </c>
      <c r="BL1037" s="9">
        <f>AVERAGE(keyword_stats[[#This Row],[Searches: Apr 2018]:[Searches: Mar 2019]])</f>
        <v>50</v>
      </c>
      <c r="BM1037" s="9">
        <f>SUM(keyword_stats[[#This Row],[Searches: Apr 2018]:[Searches: Mar 2019]])</f>
        <v>600</v>
      </c>
      <c r="BN1037" s="9">
        <f>keyword_stats[[#This Row],[R1]]-keyword_stats[[#This Row],[R4]]</f>
        <v>-28.333333333333329</v>
      </c>
      <c r="BO1037" s="9" t="str">
        <f>INDEX('keyword-forecasts'!G:K,MATCH(keyword_stats[[#This Row],[Keyword]],'keyword-forecasts'!K:K,0),1)</f>
        <v>Stroje Kąpielowe</v>
      </c>
    </row>
    <row r="1038" spans="1:67" x14ac:dyDescent="0.25">
      <c r="A1038" t="s">
        <v>1151</v>
      </c>
      <c r="B1038" t="s">
        <v>15</v>
      </c>
      <c r="D1038" s="8">
        <v>10</v>
      </c>
      <c r="M1038">
        <v>20</v>
      </c>
      <c r="N1038">
        <v>10</v>
      </c>
      <c r="O1038">
        <v>20</v>
      </c>
      <c r="P1038">
        <v>30</v>
      </c>
      <c r="Q1038">
        <v>10</v>
      </c>
      <c r="R1038">
        <v>10</v>
      </c>
      <c r="S1038">
        <v>10</v>
      </c>
      <c r="T1038">
        <v>0</v>
      </c>
      <c r="U1038">
        <v>10</v>
      </c>
      <c r="V1038">
        <v>10</v>
      </c>
      <c r="W1038">
        <v>10</v>
      </c>
      <c r="X1038">
        <v>10</v>
      </c>
      <c r="Y1038">
        <v>10</v>
      </c>
      <c r="Z1038">
        <v>20</v>
      </c>
      <c r="AA1038">
        <v>30</v>
      </c>
      <c r="AB1038">
        <v>20</v>
      </c>
      <c r="AC1038">
        <v>10</v>
      </c>
      <c r="AD1038">
        <v>10</v>
      </c>
      <c r="AE1038">
        <v>10</v>
      </c>
      <c r="AF1038">
        <v>0</v>
      </c>
      <c r="AG1038">
        <v>10</v>
      </c>
      <c r="AH1038">
        <v>10</v>
      </c>
      <c r="AI1038">
        <v>10</v>
      </c>
      <c r="AJ1038">
        <v>10</v>
      </c>
      <c r="AK1038">
        <v>10</v>
      </c>
      <c r="AL1038">
        <v>10</v>
      </c>
      <c r="AM1038">
        <v>10</v>
      </c>
      <c r="AN1038">
        <v>10</v>
      </c>
      <c r="AO1038">
        <v>20</v>
      </c>
      <c r="AP1038">
        <v>10</v>
      </c>
      <c r="AQ1038">
        <v>10</v>
      </c>
      <c r="AR1038">
        <v>10</v>
      </c>
      <c r="AS1038">
        <v>10</v>
      </c>
      <c r="AT1038">
        <v>10</v>
      </c>
      <c r="AU1038">
        <v>10</v>
      </c>
      <c r="AV1038">
        <v>10</v>
      </c>
      <c r="AW1038">
        <v>0</v>
      </c>
      <c r="AX1038">
        <v>10</v>
      </c>
      <c r="AY1038">
        <v>10</v>
      </c>
      <c r="AZ1038">
        <v>30</v>
      </c>
      <c r="BA1038">
        <v>0</v>
      </c>
      <c r="BB1038">
        <v>0</v>
      </c>
      <c r="BC1038">
        <v>10</v>
      </c>
      <c r="BD1038">
        <v>10</v>
      </c>
      <c r="BE1038">
        <v>10</v>
      </c>
      <c r="BF1038">
        <v>10</v>
      </c>
      <c r="BG1038">
        <v>0</v>
      </c>
      <c r="BH1038">
        <v>0</v>
      </c>
      <c r="BI1038" s="9">
        <f>AVERAGE(keyword_stats[[#This Row],[Searches: Apr 2015]:[Searches: Mar 2016]])</f>
        <v>12.5</v>
      </c>
      <c r="BJ1038" s="9">
        <f>AVERAGE(keyword_stats[[#This Row],[Searches: Apr 2016]:[Searches: Mar 2017]])</f>
        <v>12.5</v>
      </c>
      <c r="BK1038" s="9">
        <f>AVERAGE(keyword_stats[[#This Row],[Searches: Apr 2017]:[Searches: Mar 2018]])</f>
        <v>10.833333333333334</v>
      </c>
      <c r="BL1038" s="9">
        <f>AVERAGE(keyword_stats[[#This Row],[Searches: Apr 2018]:[Searches: Mar 2019]])</f>
        <v>7.5</v>
      </c>
      <c r="BM1038" s="9">
        <f>SUM(keyword_stats[[#This Row],[Searches: Apr 2018]:[Searches: Mar 2019]])</f>
        <v>90</v>
      </c>
      <c r="BN1038" s="9">
        <f>keyword_stats[[#This Row],[R1]]-keyword_stats[[#This Row],[R4]]</f>
        <v>-5</v>
      </c>
      <c r="BO1038" s="9" t="str">
        <f>INDEX('keyword-forecasts'!G:K,MATCH(keyword_stats[[#This Row],[Keyword]],'keyword-forecasts'!K:K,0),1)</f>
        <v>Stroje Kąpielowe</v>
      </c>
    </row>
    <row r="1039" spans="1:67" x14ac:dyDescent="0.25">
      <c r="A1039" t="s">
        <v>1152</v>
      </c>
      <c r="B1039" t="s">
        <v>15</v>
      </c>
      <c r="D1039" s="8">
        <v>260</v>
      </c>
      <c r="E1039" t="s">
        <v>17</v>
      </c>
      <c r="F1039">
        <v>100</v>
      </c>
      <c r="G1039">
        <v>0.57999999999999996</v>
      </c>
      <c r="H1039">
        <v>1.56</v>
      </c>
      <c r="M1039">
        <v>210</v>
      </c>
      <c r="N1039">
        <v>320</v>
      </c>
      <c r="O1039">
        <v>590</v>
      </c>
      <c r="P1039">
        <v>720</v>
      </c>
      <c r="Q1039">
        <v>320</v>
      </c>
      <c r="R1039">
        <v>90</v>
      </c>
      <c r="S1039">
        <v>50</v>
      </c>
      <c r="T1039">
        <v>70</v>
      </c>
      <c r="U1039">
        <v>90</v>
      </c>
      <c r="V1039">
        <v>170</v>
      </c>
      <c r="W1039">
        <v>170</v>
      </c>
      <c r="X1039">
        <v>140</v>
      </c>
      <c r="Y1039">
        <v>210</v>
      </c>
      <c r="Z1039">
        <v>320</v>
      </c>
      <c r="AA1039">
        <v>590</v>
      </c>
      <c r="AB1039">
        <v>480</v>
      </c>
      <c r="AC1039">
        <v>210</v>
      </c>
      <c r="AD1039">
        <v>140</v>
      </c>
      <c r="AE1039">
        <v>90</v>
      </c>
      <c r="AF1039">
        <v>90</v>
      </c>
      <c r="AG1039">
        <v>90</v>
      </c>
      <c r="AH1039">
        <v>210</v>
      </c>
      <c r="AI1039">
        <v>210</v>
      </c>
      <c r="AJ1039">
        <v>210</v>
      </c>
      <c r="AK1039">
        <v>260</v>
      </c>
      <c r="AL1039">
        <v>320</v>
      </c>
      <c r="AM1039">
        <v>480</v>
      </c>
      <c r="AN1039">
        <v>480</v>
      </c>
      <c r="AO1039">
        <v>320</v>
      </c>
      <c r="AP1039">
        <v>110</v>
      </c>
      <c r="AQ1039">
        <v>70</v>
      </c>
      <c r="AR1039">
        <v>70</v>
      </c>
      <c r="AS1039">
        <v>70</v>
      </c>
      <c r="AT1039">
        <v>110</v>
      </c>
      <c r="AU1039">
        <v>110</v>
      </c>
      <c r="AV1039">
        <v>140</v>
      </c>
      <c r="AW1039">
        <v>210</v>
      </c>
      <c r="AX1039">
        <v>320</v>
      </c>
      <c r="AY1039">
        <v>480</v>
      </c>
      <c r="AZ1039">
        <v>590</v>
      </c>
      <c r="BA1039">
        <v>390</v>
      </c>
      <c r="BB1039">
        <v>110</v>
      </c>
      <c r="BC1039">
        <v>70</v>
      </c>
      <c r="BD1039">
        <v>90</v>
      </c>
      <c r="BE1039">
        <v>70</v>
      </c>
      <c r="BF1039">
        <v>170</v>
      </c>
      <c r="BG1039">
        <v>140</v>
      </c>
      <c r="BH1039">
        <v>140</v>
      </c>
      <c r="BI1039" s="9">
        <f>AVERAGE(keyword_stats[[#This Row],[Searches: Apr 2015]:[Searches: Mar 2016]])</f>
        <v>245</v>
      </c>
      <c r="BJ1039" s="9">
        <f>AVERAGE(keyword_stats[[#This Row],[Searches: Apr 2016]:[Searches: Mar 2017]])</f>
        <v>237.5</v>
      </c>
      <c r="BK1039" s="9">
        <f>AVERAGE(keyword_stats[[#This Row],[Searches: Apr 2017]:[Searches: Mar 2018]])</f>
        <v>211.66666666666666</v>
      </c>
      <c r="BL1039" s="9">
        <f>AVERAGE(keyword_stats[[#This Row],[Searches: Apr 2018]:[Searches: Mar 2019]])</f>
        <v>231.66666666666666</v>
      </c>
      <c r="BM1039" s="9">
        <f>SUM(keyword_stats[[#This Row],[Searches: Apr 2018]:[Searches: Mar 2019]])</f>
        <v>2780</v>
      </c>
      <c r="BN1039" s="9">
        <f>keyword_stats[[#This Row],[R1]]-keyword_stats[[#This Row],[R4]]</f>
        <v>-13.333333333333343</v>
      </c>
      <c r="BO1039" s="9" t="str">
        <f>INDEX('keyword-forecasts'!G:K,MATCH(keyword_stats[[#This Row],[Keyword]],'keyword-forecasts'!K:K,0),1)</f>
        <v>Stroje Kąpielowe</v>
      </c>
    </row>
    <row r="1040" spans="1:67" x14ac:dyDescent="0.25">
      <c r="A1040" t="s">
        <v>1153</v>
      </c>
      <c r="B1040" t="s">
        <v>15</v>
      </c>
      <c r="D1040" s="8">
        <v>10</v>
      </c>
      <c r="E1040" t="s">
        <v>17</v>
      </c>
      <c r="F1040">
        <v>100</v>
      </c>
      <c r="G1040">
        <v>0.48</v>
      </c>
      <c r="H1040">
        <v>1.43</v>
      </c>
      <c r="M1040">
        <v>10</v>
      </c>
      <c r="N1040">
        <v>10</v>
      </c>
      <c r="O1040">
        <v>10</v>
      </c>
      <c r="P1040">
        <v>30</v>
      </c>
      <c r="Q1040">
        <v>10</v>
      </c>
      <c r="R1040">
        <v>0</v>
      </c>
      <c r="S1040">
        <v>10</v>
      </c>
      <c r="T1040">
        <v>10</v>
      </c>
      <c r="U1040">
        <v>0</v>
      </c>
      <c r="V1040">
        <v>10</v>
      </c>
      <c r="W1040">
        <v>10</v>
      </c>
      <c r="X1040">
        <v>10</v>
      </c>
      <c r="Y1040">
        <v>30</v>
      </c>
      <c r="Z1040">
        <v>30</v>
      </c>
      <c r="AA1040">
        <v>10</v>
      </c>
      <c r="AB1040">
        <v>10</v>
      </c>
      <c r="AC1040">
        <v>0</v>
      </c>
      <c r="AD1040">
        <v>10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10</v>
      </c>
      <c r="AL1040">
        <v>0</v>
      </c>
      <c r="AM1040">
        <v>10</v>
      </c>
      <c r="AN1040">
        <v>10</v>
      </c>
      <c r="AO1040">
        <v>10</v>
      </c>
      <c r="AP1040">
        <v>0</v>
      </c>
      <c r="AQ1040">
        <v>0</v>
      </c>
      <c r="AR1040">
        <v>0</v>
      </c>
      <c r="AS1040">
        <v>10</v>
      </c>
      <c r="AT1040">
        <v>10</v>
      </c>
      <c r="AU1040">
        <v>0</v>
      </c>
      <c r="AV1040">
        <v>10</v>
      </c>
      <c r="AW1040">
        <v>0</v>
      </c>
      <c r="AX1040">
        <v>0</v>
      </c>
      <c r="AY1040">
        <v>10</v>
      </c>
      <c r="AZ1040">
        <v>10</v>
      </c>
      <c r="BA1040">
        <v>10</v>
      </c>
      <c r="BB1040">
        <v>10</v>
      </c>
      <c r="BC1040">
        <v>10</v>
      </c>
      <c r="BD1040">
        <v>10</v>
      </c>
      <c r="BE1040">
        <v>10</v>
      </c>
      <c r="BF1040">
        <v>10</v>
      </c>
      <c r="BG1040">
        <v>10</v>
      </c>
      <c r="BH1040">
        <v>10</v>
      </c>
      <c r="BI1040" s="9">
        <f>AVERAGE(keyword_stats[[#This Row],[Searches: Apr 2015]:[Searches: Mar 2016]])</f>
        <v>10</v>
      </c>
      <c r="BJ1040" s="9">
        <f>AVERAGE(keyword_stats[[#This Row],[Searches: Apr 2016]:[Searches: Mar 2017]])</f>
        <v>7.5</v>
      </c>
      <c r="BK1040" s="9">
        <f>AVERAGE(keyword_stats[[#This Row],[Searches: Apr 2017]:[Searches: Mar 2018]])</f>
        <v>5.833333333333333</v>
      </c>
      <c r="BL1040" s="9">
        <f>AVERAGE(keyword_stats[[#This Row],[Searches: Apr 2018]:[Searches: Mar 2019]])</f>
        <v>8.3333333333333339</v>
      </c>
      <c r="BM1040" s="9">
        <f>SUM(keyword_stats[[#This Row],[Searches: Apr 2018]:[Searches: Mar 2019]])</f>
        <v>100</v>
      </c>
      <c r="BN1040" s="9">
        <f>keyword_stats[[#This Row],[R1]]-keyword_stats[[#This Row],[R4]]</f>
        <v>-1.6666666666666661</v>
      </c>
      <c r="BO1040" s="9" t="str">
        <f>INDEX('keyword-forecasts'!G:K,MATCH(keyword_stats[[#This Row],[Keyword]],'keyword-forecasts'!K:K,0),1)</f>
        <v>Sklep Online</v>
      </c>
    </row>
    <row r="1041" spans="1:67" x14ac:dyDescent="0.25">
      <c r="A1041" t="s">
        <v>1154</v>
      </c>
      <c r="B1041" t="s">
        <v>15</v>
      </c>
      <c r="D1041" s="8">
        <v>20</v>
      </c>
      <c r="E1041" t="s">
        <v>17</v>
      </c>
      <c r="F1041">
        <v>100</v>
      </c>
      <c r="G1041">
        <v>0.49</v>
      </c>
      <c r="H1041">
        <v>1.35</v>
      </c>
      <c r="M1041">
        <v>20</v>
      </c>
      <c r="N1041">
        <v>30</v>
      </c>
      <c r="O1041">
        <v>30</v>
      </c>
      <c r="P1041">
        <v>40</v>
      </c>
      <c r="Q1041">
        <v>20</v>
      </c>
      <c r="R1041">
        <v>10</v>
      </c>
      <c r="S1041">
        <v>10</v>
      </c>
      <c r="T1041">
        <v>10</v>
      </c>
      <c r="U1041">
        <v>10</v>
      </c>
      <c r="V1041">
        <v>10</v>
      </c>
      <c r="W1041">
        <v>10</v>
      </c>
      <c r="X1041">
        <v>10</v>
      </c>
      <c r="Y1041">
        <v>20</v>
      </c>
      <c r="Z1041">
        <v>10</v>
      </c>
      <c r="AA1041">
        <v>50</v>
      </c>
      <c r="AB1041">
        <v>50</v>
      </c>
      <c r="AC1041">
        <v>20</v>
      </c>
      <c r="AD1041">
        <v>10</v>
      </c>
      <c r="AE1041">
        <v>10</v>
      </c>
      <c r="AF1041">
        <v>10</v>
      </c>
      <c r="AG1041">
        <v>10</v>
      </c>
      <c r="AH1041">
        <v>20</v>
      </c>
      <c r="AI1041">
        <v>10</v>
      </c>
      <c r="AJ1041">
        <v>10</v>
      </c>
      <c r="AK1041">
        <v>10</v>
      </c>
      <c r="AL1041">
        <v>30</v>
      </c>
      <c r="AM1041">
        <v>50</v>
      </c>
      <c r="AN1041">
        <v>90</v>
      </c>
      <c r="AO1041">
        <v>30</v>
      </c>
      <c r="AP1041">
        <v>10</v>
      </c>
      <c r="AQ1041">
        <v>10</v>
      </c>
      <c r="AR1041">
        <v>10</v>
      </c>
      <c r="AS1041">
        <v>10</v>
      </c>
      <c r="AT1041">
        <v>10</v>
      </c>
      <c r="AU1041">
        <v>20</v>
      </c>
      <c r="AV1041">
        <v>10</v>
      </c>
      <c r="AW1041">
        <v>10</v>
      </c>
      <c r="AX1041">
        <v>20</v>
      </c>
      <c r="AY1041">
        <v>30</v>
      </c>
      <c r="AZ1041">
        <v>50</v>
      </c>
      <c r="BA1041">
        <v>40</v>
      </c>
      <c r="BB1041">
        <v>10</v>
      </c>
      <c r="BC1041">
        <v>10</v>
      </c>
      <c r="BD1041">
        <v>10</v>
      </c>
      <c r="BE1041">
        <v>10</v>
      </c>
      <c r="BF1041">
        <v>20</v>
      </c>
      <c r="BG1041">
        <v>20</v>
      </c>
      <c r="BH1041">
        <v>10</v>
      </c>
      <c r="BI1041" s="9">
        <f>AVERAGE(keyword_stats[[#This Row],[Searches: Apr 2015]:[Searches: Mar 2016]])</f>
        <v>17.5</v>
      </c>
      <c r="BJ1041" s="9">
        <f>AVERAGE(keyword_stats[[#This Row],[Searches: Apr 2016]:[Searches: Mar 2017]])</f>
        <v>19.166666666666668</v>
      </c>
      <c r="BK1041" s="9">
        <f>AVERAGE(keyword_stats[[#This Row],[Searches: Apr 2017]:[Searches: Mar 2018]])</f>
        <v>24.166666666666668</v>
      </c>
      <c r="BL1041" s="9">
        <f>AVERAGE(keyword_stats[[#This Row],[Searches: Apr 2018]:[Searches: Mar 2019]])</f>
        <v>20</v>
      </c>
      <c r="BM1041" s="9">
        <f>SUM(keyword_stats[[#This Row],[Searches: Apr 2018]:[Searches: Mar 2019]])</f>
        <v>240</v>
      </c>
      <c r="BN1041" s="9">
        <f>keyword_stats[[#This Row],[R1]]-keyword_stats[[#This Row],[R4]]</f>
        <v>2.5</v>
      </c>
      <c r="BO1041" s="9" t="str">
        <f>INDEX('keyword-forecasts'!G:K,MATCH(keyword_stats[[#This Row],[Keyword]],'keyword-forecasts'!K:K,0),1)</f>
        <v>Tanio</v>
      </c>
    </row>
    <row r="1042" spans="1:67" x14ac:dyDescent="0.25">
      <c r="A1042" t="s">
        <v>1155</v>
      </c>
      <c r="B1042" t="s">
        <v>15</v>
      </c>
      <c r="D1042" s="8">
        <v>40</v>
      </c>
      <c r="E1042" t="s">
        <v>17</v>
      </c>
      <c r="F1042">
        <v>100</v>
      </c>
      <c r="G1042">
        <v>0.41</v>
      </c>
      <c r="H1042">
        <v>1.22</v>
      </c>
      <c r="M1042">
        <v>70</v>
      </c>
      <c r="N1042">
        <v>70</v>
      </c>
      <c r="O1042">
        <v>70</v>
      </c>
      <c r="P1042">
        <v>70</v>
      </c>
      <c r="Q1042">
        <v>70</v>
      </c>
      <c r="R1042">
        <v>10</v>
      </c>
      <c r="S1042">
        <v>10</v>
      </c>
      <c r="T1042">
        <v>70</v>
      </c>
      <c r="U1042">
        <v>90</v>
      </c>
      <c r="V1042">
        <v>70</v>
      </c>
      <c r="W1042">
        <v>170</v>
      </c>
      <c r="X1042">
        <v>170</v>
      </c>
      <c r="Y1042">
        <v>170</v>
      </c>
      <c r="Z1042">
        <v>170</v>
      </c>
      <c r="AA1042">
        <v>210</v>
      </c>
      <c r="AB1042">
        <v>170</v>
      </c>
      <c r="AC1042">
        <v>210</v>
      </c>
      <c r="AD1042">
        <v>170</v>
      </c>
      <c r="AE1042">
        <v>170</v>
      </c>
      <c r="AF1042">
        <v>170</v>
      </c>
      <c r="AG1042">
        <v>140</v>
      </c>
      <c r="AH1042">
        <v>30</v>
      </c>
      <c r="AI1042">
        <v>10</v>
      </c>
      <c r="AJ1042">
        <v>10</v>
      </c>
      <c r="AK1042">
        <v>20</v>
      </c>
      <c r="AL1042">
        <v>40</v>
      </c>
      <c r="AM1042">
        <v>40</v>
      </c>
      <c r="AN1042">
        <v>50</v>
      </c>
      <c r="AO1042">
        <v>40</v>
      </c>
      <c r="AP1042">
        <v>10</v>
      </c>
      <c r="AQ1042">
        <v>20</v>
      </c>
      <c r="AR1042">
        <v>10</v>
      </c>
      <c r="AS1042">
        <v>10</v>
      </c>
      <c r="AT1042">
        <v>20</v>
      </c>
      <c r="AU1042">
        <v>20</v>
      </c>
      <c r="AV1042">
        <v>40</v>
      </c>
      <c r="AW1042">
        <v>40</v>
      </c>
      <c r="AX1042">
        <v>70</v>
      </c>
      <c r="AY1042">
        <v>70</v>
      </c>
      <c r="AZ1042">
        <v>70</v>
      </c>
      <c r="BA1042">
        <v>70</v>
      </c>
      <c r="BB1042">
        <v>20</v>
      </c>
      <c r="BC1042">
        <v>10</v>
      </c>
      <c r="BD1042">
        <v>10</v>
      </c>
      <c r="BE1042">
        <v>10</v>
      </c>
      <c r="BF1042">
        <v>50</v>
      </c>
      <c r="BG1042">
        <v>70</v>
      </c>
      <c r="BH1042">
        <v>50</v>
      </c>
      <c r="BI1042" s="9">
        <f>AVERAGE(keyword_stats[[#This Row],[Searches: Apr 2015]:[Searches: Mar 2016]])</f>
        <v>78.333333333333329</v>
      </c>
      <c r="BJ1042" s="9">
        <f>AVERAGE(keyword_stats[[#This Row],[Searches: Apr 2016]:[Searches: Mar 2017]])</f>
        <v>135.83333333333334</v>
      </c>
      <c r="BK1042" s="9">
        <f>AVERAGE(keyword_stats[[#This Row],[Searches: Apr 2017]:[Searches: Mar 2018]])</f>
        <v>26.666666666666668</v>
      </c>
      <c r="BL1042" s="9">
        <f>AVERAGE(keyword_stats[[#This Row],[Searches: Apr 2018]:[Searches: Mar 2019]])</f>
        <v>45</v>
      </c>
      <c r="BM1042" s="9">
        <f>SUM(keyword_stats[[#This Row],[Searches: Apr 2018]:[Searches: Mar 2019]])</f>
        <v>540</v>
      </c>
      <c r="BN1042" s="9">
        <f>keyword_stats[[#This Row],[R1]]-keyword_stats[[#This Row],[R4]]</f>
        <v>-33.333333333333329</v>
      </c>
      <c r="BO1042" s="9" t="str">
        <f>INDEX('keyword-forecasts'!G:K,MATCH(keyword_stats[[#This Row],[Keyword]],'keyword-forecasts'!K:K,0),1)</f>
        <v>Stroje Kąpielowe</v>
      </c>
    </row>
    <row r="1043" spans="1:67" x14ac:dyDescent="0.25">
      <c r="A1043" t="s">
        <v>1156</v>
      </c>
      <c r="B1043" t="s">
        <v>15</v>
      </c>
      <c r="D1043" s="8">
        <v>10</v>
      </c>
      <c r="E1043" t="s">
        <v>17</v>
      </c>
      <c r="F1043">
        <v>100</v>
      </c>
      <c r="M1043">
        <v>10</v>
      </c>
      <c r="N1043">
        <v>10</v>
      </c>
      <c r="O1043">
        <v>20</v>
      </c>
      <c r="P1043">
        <v>10</v>
      </c>
      <c r="Q1043">
        <v>10</v>
      </c>
      <c r="R1043">
        <v>10</v>
      </c>
      <c r="S1043">
        <v>0</v>
      </c>
      <c r="T1043">
        <v>0</v>
      </c>
      <c r="U1043">
        <v>0</v>
      </c>
      <c r="V1043">
        <v>10</v>
      </c>
      <c r="W1043">
        <v>10</v>
      </c>
      <c r="X1043">
        <v>10</v>
      </c>
      <c r="Y1043">
        <v>10</v>
      </c>
      <c r="Z1043">
        <v>10</v>
      </c>
      <c r="AA1043">
        <v>10</v>
      </c>
      <c r="AB1043">
        <v>20</v>
      </c>
      <c r="AC1043">
        <v>10</v>
      </c>
      <c r="AD1043">
        <v>10</v>
      </c>
      <c r="AE1043">
        <v>10</v>
      </c>
      <c r="AF1043">
        <v>10</v>
      </c>
      <c r="AG1043">
        <v>0</v>
      </c>
      <c r="AH1043">
        <v>0</v>
      </c>
      <c r="AI1043">
        <v>10</v>
      </c>
      <c r="AJ1043">
        <v>10</v>
      </c>
      <c r="AK1043">
        <v>10</v>
      </c>
      <c r="AL1043">
        <v>10</v>
      </c>
      <c r="AM1043">
        <v>10</v>
      </c>
      <c r="AN1043">
        <v>10</v>
      </c>
      <c r="AO1043">
        <v>10</v>
      </c>
      <c r="AP1043">
        <v>10</v>
      </c>
      <c r="AQ1043">
        <v>10</v>
      </c>
      <c r="AR1043">
        <v>0</v>
      </c>
      <c r="AS1043">
        <v>10</v>
      </c>
      <c r="AT1043">
        <v>10</v>
      </c>
      <c r="AU1043">
        <v>10</v>
      </c>
      <c r="AV1043">
        <v>10</v>
      </c>
      <c r="AW1043">
        <v>10</v>
      </c>
      <c r="AX1043">
        <v>10</v>
      </c>
      <c r="AY1043">
        <v>20</v>
      </c>
      <c r="AZ1043">
        <v>20</v>
      </c>
      <c r="BA1043">
        <v>10</v>
      </c>
      <c r="BB1043">
        <v>0</v>
      </c>
      <c r="BC1043">
        <v>10</v>
      </c>
      <c r="BD1043">
        <v>0</v>
      </c>
      <c r="BE1043">
        <v>0</v>
      </c>
      <c r="BF1043">
        <v>10</v>
      </c>
      <c r="BG1043">
        <v>10</v>
      </c>
      <c r="BH1043">
        <v>10</v>
      </c>
      <c r="BI1043" s="9">
        <f>AVERAGE(keyword_stats[[#This Row],[Searches: Apr 2015]:[Searches: Mar 2016]])</f>
        <v>8.3333333333333339</v>
      </c>
      <c r="BJ1043" s="9">
        <f>AVERAGE(keyword_stats[[#This Row],[Searches: Apr 2016]:[Searches: Mar 2017]])</f>
        <v>9.1666666666666661</v>
      </c>
      <c r="BK1043" s="9">
        <f>AVERAGE(keyword_stats[[#This Row],[Searches: Apr 2017]:[Searches: Mar 2018]])</f>
        <v>9.1666666666666661</v>
      </c>
      <c r="BL1043" s="9">
        <f>AVERAGE(keyword_stats[[#This Row],[Searches: Apr 2018]:[Searches: Mar 2019]])</f>
        <v>9.1666666666666661</v>
      </c>
      <c r="BM1043" s="9">
        <f>SUM(keyword_stats[[#This Row],[Searches: Apr 2018]:[Searches: Mar 2019]])</f>
        <v>110</v>
      </c>
      <c r="BN1043" s="9">
        <f>keyword_stats[[#This Row],[R1]]-keyword_stats[[#This Row],[R4]]</f>
        <v>0.83333333333333215</v>
      </c>
      <c r="BO1043" s="9" t="str">
        <f>INDEX('keyword-forecasts'!G:K,MATCH(keyword_stats[[#This Row],[Keyword]],'keyword-forecasts'!K:K,0),1)</f>
        <v>Stroje Kąpielowe</v>
      </c>
    </row>
    <row r="1044" spans="1:67" x14ac:dyDescent="0.25">
      <c r="A1044" t="s">
        <v>1157</v>
      </c>
      <c r="B1044" t="s">
        <v>15</v>
      </c>
      <c r="D1044" s="8">
        <v>50</v>
      </c>
      <c r="E1044" t="s">
        <v>17</v>
      </c>
      <c r="F1044">
        <v>100</v>
      </c>
      <c r="G1044">
        <v>0.3</v>
      </c>
      <c r="H1044">
        <v>0.73</v>
      </c>
      <c r="M1044">
        <v>10</v>
      </c>
      <c r="N1044">
        <v>30</v>
      </c>
      <c r="O1044">
        <v>40</v>
      </c>
      <c r="P1044">
        <v>50</v>
      </c>
      <c r="Q1044">
        <v>40</v>
      </c>
      <c r="R1044">
        <v>10</v>
      </c>
      <c r="S1044">
        <v>20</v>
      </c>
      <c r="T1044">
        <v>70</v>
      </c>
      <c r="U1044">
        <v>70</v>
      </c>
      <c r="V1044">
        <v>20</v>
      </c>
      <c r="W1044">
        <v>20</v>
      </c>
      <c r="X1044">
        <v>10</v>
      </c>
      <c r="Y1044">
        <v>10</v>
      </c>
      <c r="Z1044">
        <v>20</v>
      </c>
      <c r="AA1044">
        <v>50</v>
      </c>
      <c r="AB1044">
        <v>50</v>
      </c>
      <c r="AC1044">
        <v>30</v>
      </c>
      <c r="AD1044">
        <v>10</v>
      </c>
      <c r="AE1044">
        <v>20</v>
      </c>
      <c r="AF1044">
        <v>10</v>
      </c>
      <c r="AG1044">
        <v>10</v>
      </c>
      <c r="AH1044">
        <v>10</v>
      </c>
      <c r="AI1044">
        <v>20</v>
      </c>
      <c r="AJ1044">
        <v>30</v>
      </c>
      <c r="AK1044">
        <v>30</v>
      </c>
      <c r="AL1044">
        <v>30</v>
      </c>
      <c r="AM1044">
        <v>70</v>
      </c>
      <c r="AN1044">
        <v>90</v>
      </c>
      <c r="AO1044">
        <v>70</v>
      </c>
      <c r="AP1044">
        <v>20</v>
      </c>
      <c r="AQ1044">
        <v>10</v>
      </c>
      <c r="AR1044">
        <v>10</v>
      </c>
      <c r="AS1044">
        <v>10</v>
      </c>
      <c r="AT1044">
        <v>20</v>
      </c>
      <c r="AU1044">
        <v>20</v>
      </c>
      <c r="AV1044">
        <v>20</v>
      </c>
      <c r="AW1044">
        <v>20</v>
      </c>
      <c r="AX1044">
        <v>70</v>
      </c>
      <c r="AY1044">
        <v>140</v>
      </c>
      <c r="AZ1044">
        <v>110</v>
      </c>
      <c r="BA1044">
        <v>70</v>
      </c>
      <c r="BB1044">
        <v>30</v>
      </c>
      <c r="BC1044">
        <v>30</v>
      </c>
      <c r="BD1044">
        <v>20</v>
      </c>
      <c r="BE1044">
        <v>10</v>
      </c>
      <c r="BF1044">
        <v>40</v>
      </c>
      <c r="BG1044">
        <v>20</v>
      </c>
      <c r="BH1044">
        <v>40</v>
      </c>
      <c r="BI1044" s="9">
        <f>AVERAGE(keyword_stats[[#This Row],[Searches: Apr 2015]:[Searches: Mar 2016]])</f>
        <v>32.5</v>
      </c>
      <c r="BJ1044" s="9">
        <f>AVERAGE(keyword_stats[[#This Row],[Searches: Apr 2016]:[Searches: Mar 2017]])</f>
        <v>22.5</v>
      </c>
      <c r="BK1044" s="9">
        <f>AVERAGE(keyword_stats[[#This Row],[Searches: Apr 2017]:[Searches: Mar 2018]])</f>
        <v>33.333333333333336</v>
      </c>
      <c r="BL1044" s="9">
        <f>AVERAGE(keyword_stats[[#This Row],[Searches: Apr 2018]:[Searches: Mar 2019]])</f>
        <v>50</v>
      </c>
      <c r="BM1044" s="9">
        <f>SUM(keyword_stats[[#This Row],[Searches: Apr 2018]:[Searches: Mar 2019]])</f>
        <v>600</v>
      </c>
      <c r="BN1044" s="9">
        <f>keyword_stats[[#This Row],[R1]]-keyword_stats[[#This Row],[R4]]</f>
        <v>17.5</v>
      </c>
      <c r="BO1044" s="9" t="str">
        <f>INDEX('keyword-forecasts'!G:K,MATCH(keyword_stats[[#This Row],[Keyword]],'keyword-forecasts'!K:K,0),1)</f>
        <v>Stroje Kąpielowe</v>
      </c>
    </row>
    <row r="1045" spans="1:67" x14ac:dyDescent="0.25">
      <c r="A1045" t="s">
        <v>1158</v>
      </c>
      <c r="B1045" t="s">
        <v>15</v>
      </c>
      <c r="D1045" s="8">
        <v>170</v>
      </c>
      <c r="E1045" t="s">
        <v>17</v>
      </c>
      <c r="F1045">
        <v>100</v>
      </c>
      <c r="G1045">
        <v>0.28000000000000003</v>
      </c>
      <c r="H1045">
        <v>1.01</v>
      </c>
      <c r="M1045">
        <v>140</v>
      </c>
      <c r="N1045">
        <v>260</v>
      </c>
      <c r="O1045">
        <v>390</v>
      </c>
      <c r="P1045">
        <v>320</v>
      </c>
      <c r="Q1045">
        <v>140</v>
      </c>
      <c r="R1045">
        <v>30</v>
      </c>
      <c r="S1045">
        <v>40</v>
      </c>
      <c r="T1045">
        <v>90</v>
      </c>
      <c r="U1045">
        <v>90</v>
      </c>
      <c r="V1045">
        <v>110</v>
      </c>
      <c r="W1045">
        <v>210</v>
      </c>
      <c r="X1045">
        <v>260</v>
      </c>
      <c r="Y1045">
        <v>320</v>
      </c>
      <c r="Z1045">
        <v>320</v>
      </c>
      <c r="AA1045">
        <v>390</v>
      </c>
      <c r="AB1045">
        <v>390</v>
      </c>
      <c r="AC1045">
        <v>260</v>
      </c>
      <c r="AD1045">
        <v>50</v>
      </c>
      <c r="AE1045">
        <v>50</v>
      </c>
      <c r="AF1045">
        <v>20</v>
      </c>
      <c r="AG1045">
        <v>40</v>
      </c>
      <c r="AH1045">
        <v>110</v>
      </c>
      <c r="AI1045">
        <v>110</v>
      </c>
      <c r="AJ1045">
        <v>140</v>
      </c>
      <c r="AK1045">
        <v>170</v>
      </c>
      <c r="AL1045">
        <v>260</v>
      </c>
      <c r="AM1045">
        <v>320</v>
      </c>
      <c r="AN1045">
        <v>320</v>
      </c>
      <c r="AO1045">
        <v>210</v>
      </c>
      <c r="AP1045">
        <v>40</v>
      </c>
      <c r="AQ1045">
        <v>30</v>
      </c>
      <c r="AR1045">
        <v>30</v>
      </c>
      <c r="AS1045">
        <v>20</v>
      </c>
      <c r="AT1045">
        <v>90</v>
      </c>
      <c r="AU1045">
        <v>90</v>
      </c>
      <c r="AV1045">
        <v>140</v>
      </c>
      <c r="AW1045">
        <v>140</v>
      </c>
      <c r="AX1045">
        <v>320</v>
      </c>
      <c r="AY1045">
        <v>320</v>
      </c>
      <c r="AZ1045">
        <v>390</v>
      </c>
      <c r="BA1045">
        <v>210</v>
      </c>
      <c r="BB1045">
        <v>30</v>
      </c>
      <c r="BC1045">
        <v>40</v>
      </c>
      <c r="BD1045">
        <v>50</v>
      </c>
      <c r="BE1045">
        <v>50</v>
      </c>
      <c r="BF1045">
        <v>110</v>
      </c>
      <c r="BG1045">
        <v>140</v>
      </c>
      <c r="BH1045">
        <v>110</v>
      </c>
      <c r="BI1045" s="9">
        <f>AVERAGE(keyword_stats[[#This Row],[Searches: Apr 2015]:[Searches: Mar 2016]])</f>
        <v>173.33333333333334</v>
      </c>
      <c r="BJ1045" s="9">
        <f>AVERAGE(keyword_stats[[#This Row],[Searches: Apr 2016]:[Searches: Mar 2017]])</f>
        <v>183.33333333333334</v>
      </c>
      <c r="BK1045" s="9">
        <f>AVERAGE(keyword_stats[[#This Row],[Searches: Apr 2017]:[Searches: Mar 2018]])</f>
        <v>143.33333333333334</v>
      </c>
      <c r="BL1045" s="9">
        <f>AVERAGE(keyword_stats[[#This Row],[Searches: Apr 2018]:[Searches: Mar 2019]])</f>
        <v>159.16666666666666</v>
      </c>
      <c r="BM1045" s="9">
        <f>SUM(keyword_stats[[#This Row],[Searches: Apr 2018]:[Searches: Mar 2019]])</f>
        <v>1910</v>
      </c>
      <c r="BN1045" s="9">
        <f>keyword_stats[[#This Row],[R1]]-keyword_stats[[#This Row],[R4]]</f>
        <v>-14.166666666666686</v>
      </c>
      <c r="BO1045" s="9" t="str">
        <f>INDEX('keyword-forecasts'!G:K,MATCH(keyword_stats[[#This Row],[Keyword]],'keyword-forecasts'!K:K,0),1)</f>
        <v>Stroje Kąpielowe</v>
      </c>
    </row>
    <row r="1046" spans="1:67" x14ac:dyDescent="0.25">
      <c r="A1046" t="s">
        <v>1159</v>
      </c>
      <c r="B1046" t="s">
        <v>15</v>
      </c>
      <c r="D1046" s="8">
        <v>20</v>
      </c>
      <c r="E1046" t="s">
        <v>17</v>
      </c>
      <c r="F1046">
        <v>100</v>
      </c>
      <c r="G1046">
        <v>0.28000000000000003</v>
      </c>
      <c r="H1046">
        <v>0.91</v>
      </c>
      <c r="M1046">
        <v>40</v>
      </c>
      <c r="N1046">
        <v>50</v>
      </c>
      <c r="O1046">
        <v>50</v>
      </c>
      <c r="P1046">
        <v>70</v>
      </c>
      <c r="Q1046">
        <v>40</v>
      </c>
      <c r="R1046">
        <v>10</v>
      </c>
      <c r="S1046">
        <v>10</v>
      </c>
      <c r="T1046">
        <v>10</v>
      </c>
      <c r="U1046">
        <v>10</v>
      </c>
      <c r="V1046">
        <v>10</v>
      </c>
      <c r="W1046">
        <v>10</v>
      </c>
      <c r="X1046">
        <v>10</v>
      </c>
      <c r="Y1046">
        <v>20</v>
      </c>
      <c r="Z1046">
        <v>30</v>
      </c>
      <c r="AA1046">
        <v>50</v>
      </c>
      <c r="AB1046">
        <v>40</v>
      </c>
      <c r="AC1046">
        <v>20</v>
      </c>
      <c r="AD1046">
        <v>10</v>
      </c>
      <c r="AE1046">
        <v>10</v>
      </c>
      <c r="AF1046">
        <v>10</v>
      </c>
      <c r="AG1046">
        <v>10</v>
      </c>
      <c r="AH1046">
        <v>20</v>
      </c>
      <c r="AI1046">
        <v>10</v>
      </c>
      <c r="AJ1046">
        <v>10</v>
      </c>
      <c r="AK1046">
        <v>10</v>
      </c>
      <c r="AL1046">
        <v>20</v>
      </c>
      <c r="AM1046">
        <v>50</v>
      </c>
      <c r="AN1046">
        <v>30</v>
      </c>
      <c r="AO1046">
        <v>10</v>
      </c>
      <c r="AP1046">
        <v>10</v>
      </c>
      <c r="AQ1046">
        <v>10</v>
      </c>
      <c r="AR1046">
        <v>10</v>
      </c>
      <c r="AS1046">
        <v>0</v>
      </c>
      <c r="AT1046">
        <v>10</v>
      </c>
      <c r="AU1046">
        <v>10</v>
      </c>
      <c r="AV1046">
        <v>10</v>
      </c>
      <c r="AW1046">
        <v>10</v>
      </c>
      <c r="AX1046">
        <v>20</v>
      </c>
      <c r="AY1046">
        <v>20</v>
      </c>
      <c r="AZ1046">
        <v>20</v>
      </c>
      <c r="BA1046">
        <v>20</v>
      </c>
      <c r="BB1046">
        <v>10</v>
      </c>
      <c r="BC1046">
        <v>10</v>
      </c>
      <c r="BD1046">
        <v>10</v>
      </c>
      <c r="BE1046">
        <v>20</v>
      </c>
      <c r="BF1046">
        <v>30</v>
      </c>
      <c r="BG1046">
        <v>40</v>
      </c>
      <c r="BH1046">
        <v>70</v>
      </c>
      <c r="BI1046" s="9">
        <f>AVERAGE(keyword_stats[[#This Row],[Searches: Apr 2015]:[Searches: Mar 2016]])</f>
        <v>26.666666666666668</v>
      </c>
      <c r="BJ1046" s="9">
        <f>AVERAGE(keyword_stats[[#This Row],[Searches: Apr 2016]:[Searches: Mar 2017]])</f>
        <v>20</v>
      </c>
      <c r="BK1046" s="9">
        <f>AVERAGE(keyword_stats[[#This Row],[Searches: Apr 2017]:[Searches: Mar 2018]])</f>
        <v>15</v>
      </c>
      <c r="BL1046" s="9">
        <f>AVERAGE(keyword_stats[[#This Row],[Searches: Apr 2018]:[Searches: Mar 2019]])</f>
        <v>23.333333333333332</v>
      </c>
      <c r="BM1046" s="9">
        <f>SUM(keyword_stats[[#This Row],[Searches: Apr 2018]:[Searches: Mar 2019]])</f>
        <v>280</v>
      </c>
      <c r="BN1046" s="9">
        <f>keyword_stats[[#This Row],[R1]]-keyword_stats[[#This Row],[R4]]</f>
        <v>-3.3333333333333357</v>
      </c>
      <c r="BO1046" s="9" t="str">
        <f>INDEX('keyword-forecasts'!G:K,MATCH(keyword_stats[[#This Row],[Keyword]],'keyword-forecasts'!K:K,0),1)</f>
        <v>Stroje Kąpielowe</v>
      </c>
    </row>
    <row r="1047" spans="1:67" x14ac:dyDescent="0.25">
      <c r="A1047" t="s">
        <v>1160</v>
      </c>
      <c r="B1047" t="s">
        <v>15</v>
      </c>
      <c r="D1047" s="8">
        <v>40</v>
      </c>
      <c r="E1047" t="s">
        <v>17</v>
      </c>
      <c r="F1047">
        <v>100</v>
      </c>
      <c r="G1047">
        <v>0.31</v>
      </c>
      <c r="H1047">
        <v>0.91</v>
      </c>
      <c r="M1047">
        <v>20</v>
      </c>
      <c r="N1047">
        <v>20</v>
      </c>
      <c r="O1047">
        <v>40</v>
      </c>
      <c r="P1047">
        <v>40</v>
      </c>
      <c r="Q1047">
        <v>30</v>
      </c>
      <c r="R1047">
        <v>10</v>
      </c>
      <c r="S1047">
        <v>10</v>
      </c>
      <c r="T1047">
        <v>10</v>
      </c>
      <c r="U1047">
        <v>10</v>
      </c>
      <c r="V1047">
        <v>30</v>
      </c>
      <c r="W1047">
        <v>20</v>
      </c>
      <c r="X1047">
        <v>30</v>
      </c>
      <c r="Y1047">
        <v>50</v>
      </c>
      <c r="Z1047">
        <v>140</v>
      </c>
      <c r="AA1047">
        <v>140</v>
      </c>
      <c r="AB1047">
        <v>140</v>
      </c>
      <c r="AC1047">
        <v>50</v>
      </c>
      <c r="AD1047">
        <v>10</v>
      </c>
      <c r="AE1047">
        <v>10</v>
      </c>
      <c r="AF1047">
        <v>20</v>
      </c>
      <c r="AG1047">
        <v>20</v>
      </c>
      <c r="AH1047">
        <v>50</v>
      </c>
      <c r="AI1047">
        <v>40</v>
      </c>
      <c r="AJ1047">
        <v>90</v>
      </c>
      <c r="AK1047">
        <v>70</v>
      </c>
      <c r="AL1047">
        <v>90</v>
      </c>
      <c r="AM1047">
        <v>110</v>
      </c>
      <c r="AN1047">
        <v>110</v>
      </c>
      <c r="AO1047">
        <v>50</v>
      </c>
      <c r="AP1047">
        <v>10</v>
      </c>
      <c r="AQ1047">
        <v>10</v>
      </c>
      <c r="AR1047">
        <v>10</v>
      </c>
      <c r="AS1047">
        <v>10</v>
      </c>
      <c r="AT1047">
        <v>30</v>
      </c>
      <c r="AU1047">
        <v>40</v>
      </c>
      <c r="AV1047">
        <v>20</v>
      </c>
      <c r="AW1047">
        <v>40</v>
      </c>
      <c r="AX1047">
        <v>70</v>
      </c>
      <c r="AY1047">
        <v>110</v>
      </c>
      <c r="AZ1047">
        <v>70</v>
      </c>
      <c r="BA1047">
        <v>40</v>
      </c>
      <c r="BB1047">
        <v>20</v>
      </c>
      <c r="BC1047">
        <v>10</v>
      </c>
      <c r="BD1047">
        <v>10</v>
      </c>
      <c r="BE1047">
        <v>10</v>
      </c>
      <c r="BF1047">
        <v>20</v>
      </c>
      <c r="BG1047">
        <v>10</v>
      </c>
      <c r="BH1047">
        <v>30</v>
      </c>
      <c r="BI1047" s="9">
        <f>AVERAGE(keyword_stats[[#This Row],[Searches: Apr 2015]:[Searches: Mar 2016]])</f>
        <v>22.5</v>
      </c>
      <c r="BJ1047" s="9">
        <f>AVERAGE(keyword_stats[[#This Row],[Searches: Apr 2016]:[Searches: Mar 2017]])</f>
        <v>63.333333333333336</v>
      </c>
      <c r="BK1047" s="9">
        <f>AVERAGE(keyword_stats[[#This Row],[Searches: Apr 2017]:[Searches: Mar 2018]])</f>
        <v>46.666666666666664</v>
      </c>
      <c r="BL1047" s="9">
        <f>AVERAGE(keyword_stats[[#This Row],[Searches: Apr 2018]:[Searches: Mar 2019]])</f>
        <v>36.666666666666664</v>
      </c>
      <c r="BM1047" s="9">
        <f>SUM(keyword_stats[[#This Row],[Searches: Apr 2018]:[Searches: Mar 2019]])</f>
        <v>440</v>
      </c>
      <c r="BN1047" s="9">
        <f>keyword_stats[[#This Row],[R1]]-keyword_stats[[#This Row],[R4]]</f>
        <v>14.166666666666664</v>
      </c>
      <c r="BO1047" s="9" t="str">
        <f>INDEX('keyword-forecasts'!G:K,MATCH(keyword_stats[[#This Row],[Keyword]],'keyword-forecasts'!K:K,0),1)</f>
        <v>Paski</v>
      </c>
    </row>
    <row r="1048" spans="1:67" x14ac:dyDescent="0.25">
      <c r="A1048" t="s">
        <v>1161</v>
      </c>
      <c r="B1048" t="s">
        <v>15</v>
      </c>
      <c r="D1048" s="8">
        <v>40</v>
      </c>
      <c r="E1048" t="s">
        <v>17</v>
      </c>
      <c r="F1048">
        <v>100</v>
      </c>
      <c r="G1048">
        <v>0.31</v>
      </c>
      <c r="H1048">
        <v>1.08</v>
      </c>
      <c r="M1048">
        <v>40</v>
      </c>
      <c r="N1048">
        <v>50</v>
      </c>
      <c r="O1048">
        <v>50</v>
      </c>
      <c r="P1048">
        <v>50</v>
      </c>
      <c r="Q1048">
        <v>20</v>
      </c>
      <c r="R1048">
        <v>20</v>
      </c>
      <c r="S1048">
        <v>10</v>
      </c>
      <c r="T1048">
        <v>10</v>
      </c>
      <c r="U1048">
        <v>20</v>
      </c>
      <c r="V1048">
        <v>20</v>
      </c>
      <c r="W1048">
        <v>20</v>
      </c>
      <c r="X1048">
        <v>10</v>
      </c>
      <c r="Y1048">
        <v>20</v>
      </c>
      <c r="Z1048">
        <v>30</v>
      </c>
      <c r="AA1048">
        <v>30</v>
      </c>
      <c r="AB1048">
        <v>40</v>
      </c>
      <c r="AC1048">
        <v>10</v>
      </c>
      <c r="AD1048">
        <v>10</v>
      </c>
      <c r="AE1048">
        <v>10</v>
      </c>
      <c r="AF1048">
        <v>20</v>
      </c>
      <c r="AG1048">
        <v>10</v>
      </c>
      <c r="AH1048">
        <v>20</v>
      </c>
      <c r="AI1048">
        <v>10</v>
      </c>
      <c r="AJ1048">
        <v>30</v>
      </c>
      <c r="AK1048">
        <v>20</v>
      </c>
      <c r="AL1048">
        <v>50</v>
      </c>
      <c r="AM1048">
        <v>70</v>
      </c>
      <c r="AN1048">
        <v>90</v>
      </c>
      <c r="AO1048">
        <v>40</v>
      </c>
      <c r="AP1048">
        <v>10</v>
      </c>
      <c r="AQ1048">
        <v>20</v>
      </c>
      <c r="AR1048">
        <v>10</v>
      </c>
      <c r="AS1048">
        <v>10</v>
      </c>
      <c r="AT1048">
        <v>30</v>
      </c>
      <c r="AU1048">
        <v>30</v>
      </c>
      <c r="AV1048">
        <v>30</v>
      </c>
      <c r="AW1048">
        <v>30</v>
      </c>
      <c r="AX1048">
        <v>110</v>
      </c>
      <c r="AY1048">
        <v>70</v>
      </c>
      <c r="AZ1048">
        <v>90</v>
      </c>
      <c r="BA1048">
        <v>20</v>
      </c>
      <c r="BB1048">
        <v>10</v>
      </c>
      <c r="BC1048">
        <v>10</v>
      </c>
      <c r="BD1048">
        <v>20</v>
      </c>
      <c r="BE1048">
        <v>10</v>
      </c>
      <c r="BF1048">
        <v>20</v>
      </c>
      <c r="BG1048">
        <v>30</v>
      </c>
      <c r="BH1048">
        <v>30</v>
      </c>
      <c r="BI1048" s="9">
        <f>AVERAGE(keyword_stats[[#This Row],[Searches: Apr 2015]:[Searches: Mar 2016]])</f>
        <v>26.666666666666668</v>
      </c>
      <c r="BJ1048" s="9">
        <f>AVERAGE(keyword_stats[[#This Row],[Searches: Apr 2016]:[Searches: Mar 2017]])</f>
        <v>20</v>
      </c>
      <c r="BK1048" s="9">
        <f>AVERAGE(keyword_stats[[#This Row],[Searches: Apr 2017]:[Searches: Mar 2018]])</f>
        <v>34.166666666666664</v>
      </c>
      <c r="BL1048" s="9">
        <f>AVERAGE(keyword_stats[[#This Row],[Searches: Apr 2018]:[Searches: Mar 2019]])</f>
        <v>37.5</v>
      </c>
      <c r="BM1048" s="9">
        <f>SUM(keyword_stats[[#This Row],[Searches: Apr 2018]:[Searches: Mar 2019]])</f>
        <v>450</v>
      </c>
      <c r="BN1048" s="9">
        <f>keyword_stats[[#This Row],[R1]]-keyword_stats[[#This Row],[R4]]</f>
        <v>10.833333333333332</v>
      </c>
      <c r="BO1048" s="9" t="str">
        <f>INDEX('keyword-forecasts'!G:K,MATCH(keyword_stats[[#This Row],[Keyword]],'keyword-forecasts'!K:K,0),1)</f>
        <v>Stroje Kąpielowe</v>
      </c>
    </row>
    <row r="1049" spans="1:67" x14ac:dyDescent="0.25">
      <c r="A1049" t="s">
        <v>1162</v>
      </c>
      <c r="B1049" t="s">
        <v>15</v>
      </c>
      <c r="D1049" s="8">
        <v>10</v>
      </c>
      <c r="E1049" t="s">
        <v>17</v>
      </c>
      <c r="F1049">
        <v>100</v>
      </c>
      <c r="M1049">
        <v>10</v>
      </c>
      <c r="N1049">
        <v>10</v>
      </c>
      <c r="O1049">
        <v>10</v>
      </c>
      <c r="P1049">
        <v>10</v>
      </c>
      <c r="Q1049">
        <v>10</v>
      </c>
      <c r="R1049">
        <v>10</v>
      </c>
      <c r="S1049">
        <v>0</v>
      </c>
      <c r="T1049">
        <v>10</v>
      </c>
      <c r="U1049">
        <v>10</v>
      </c>
      <c r="V1049">
        <v>10</v>
      </c>
      <c r="W1049">
        <v>10</v>
      </c>
      <c r="X1049">
        <v>10</v>
      </c>
      <c r="Y1049">
        <v>10</v>
      </c>
      <c r="Z1049">
        <v>10</v>
      </c>
      <c r="AA1049">
        <v>10</v>
      </c>
      <c r="AB1049">
        <v>10</v>
      </c>
      <c r="AC1049">
        <v>10</v>
      </c>
      <c r="AD1049">
        <v>10</v>
      </c>
      <c r="AE1049">
        <v>0</v>
      </c>
      <c r="AF1049">
        <v>0</v>
      </c>
      <c r="AG1049">
        <v>10</v>
      </c>
      <c r="AH1049">
        <v>10</v>
      </c>
      <c r="AI1049">
        <v>10</v>
      </c>
      <c r="AJ1049">
        <v>10</v>
      </c>
      <c r="AK1049">
        <v>10</v>
      </c>
      <c r="AL1049">
        <v>10</v>
      </c>
      <c r="AM1049">
        <v>10</v>
      </c>
      <c r="AN1049">
        <v>10</v>
      </c>
      <c r="AO1049">
        <v>10</v>
      </c>
      <c r="AP1049">
        <v>0</v>
      </c>
      <c r="AQ1049">
        <v>0</v>
      </c>
      <c r="AR1049">
        <v>10</v>
      </c>
      <c r="AS1049">
        <v>10</v>
      </c>
      <c r="AT1049">
        <v>10</v>
      </c>
      <c r="AU1049">
        <v>10</v>
      </c>
      <c r="AV1049">
        <v>10</v>
      </c>
      <c r="AW1049">
        <v>20</v>
      </c>
      <c r="AX1049">
        <v>10</v>
      </c>
      <c r="AY1049">
        <v>10</v>
      </c>
      <c r="AZ1049">
        <v>30</v>
      </c>
      <c r="BA1049">
        <v>10</v>
      </c>
      <c r="BB1049">
        <v>0</v>
      </c>
      <c r="BC1049">
        <v>10</v>
      </c>
      <c r="BD1049">
        <v>0</v>
      </c>
      <c r="BE1049">
        <v>10</v>
      </c>
      <c r="BF1049">
        <v>10</v>
      </c>
      <c r="BG1049">
        <v>10</v>
      </c>
      <c r="BH1049">
        <v>10</v>
      </c>
      <c r="BI1049" s="9">
        <f>AVERAGE(keyword_stats[[#This Row],[Searches: Apr 2015]:[Searches: Mar 2016]])</f>
        <v>9.1666666666666661</v>
      </c>
      <c r="BJ1049" s="9">
        <f>AVERAGE(keyword_stats[[#This Row],[Searches: Apr 2016]:[Searches: Mar 2017]])</f>
        <v>8.3333333333333339</v>
      </c>
      <c r="BK1049" s="9">
        <f>AVERAGE(keyword_stats[[#This Row],[Searches: Apr 2017]:[Searches: Mar 2018]])</f>
        <v>8.3333333333333339</v>
      </c>
      <c r="BL1049" s="9">
        <f>AVERAGE(keyword_stats[[#This Row],[Searches: Apr 2018]:[Searches: Mar 2019]])</f>
        <v>10.833333333333334</v>
      </c>
      <c r="BM1049" s="9">
        <f>SUM(keyword_stats[[#This Row],[Searches: Apr 2018]:[Searches: Mar 2019]])</f>
        <v>130</v>
      </c>
      <c r="BN1049" s="9">
        <f>keyword_stats[[#This Row],[R1]]-keyword_stats[[#This Row],[R4]]</f>
        <v>1.6666666666666679</v>
      </c>
      <c r="BO1049" s="9" t="str">
        <f>INDEX('keyword-forecasts'!G:K,MATCH(keyword_stats[[#This Row],[Keyword]],'keyword-forecasts'!K:K,0),1)</f>
        <v>Stroje Plażowe</v>
      </c>
    </row>
    <row r="1050" spans="1:67" x14ac:dyDescent="0.25">
      <c r="A1050" t="s">
        <v>1181</v>
      </c>
      <c r="B1050" t="s">
        <v>15</v>
      </c>
      <c r="D1050" s="8">
        <v>10</v>
      </c>
      <c r="E1050" t="s">
        <v>17</v>
      </c>
      <c r="F1050">
        <v>100</v>
      </c>
      <c r="G1050">
        <v>0.31</v>
      </c>
      <c r="H1050">
        <v>1.1200000000000001</v>
      </c>
      <c r="M1050">
        <v>10</v>
      </c>
      <c r="N1050">
        <v>10</v>
      </c>
      <c r="O1050">
        <v>20</v>
      </c>
      <c r="P1050">
        <v>10</v>
      </c>
      <c r="Q1050">
        <v>30</v>
      </c>
      <c r="R1050">
        <v>10</v>
      </c>
      <c r="S1050">
        <v>10</v>
      </c>
      <c r="T1050">
        <v>10</v>
      </c>
      <c r="U1050">
        <v>10</v>
      </c>
      <c r="V1050">
        <v>10</v>
      </c>
      <c r="W1050">
        <v>10</v>
      </c>
      <c r="X1050">
        <v>10</v>
      </c>
      <c r="Y1050">
        <v>10</v>
      </c>
      <c r="Z1050">
        <v>10</v>
      </c>
      <c r="AA1050">
        <v>10</v>
      </c>
      <c r="AB1050">
        <v>10</v>
      </c>
      <c r="AC1050">
        <v>10</v>
      </c>
      <c r="AD1050">
        <v>10</v>
      </c>
      <c r="AE1050">
        <v>20</v>
      </c>
      <c r="AF1050">
        <v>20</v>
      </c>
      <c r="AG1050">
        <v>10</v>
      </c>
      <c r="AH1050">
        <v>20</v>
      </c>
      <c r="AI1050">
        <v>10</v>
      </c>
      <c r="AJ1050">
        <v>10</v>
      </c>
      <c r="AK1050">
        <v>10</v>
      </c>
      <c r="AL1050">
        <v>10</v>
      </c>
      <c r="AM1050">
        <v>10</v>
      </c>
      <c r="AN1050">
        <v>10</v>
      </c>
      <c r="AO1050">
        <v>10</v>
      </c>
      <c r="AP1050">
        <v>10</v>
      </c>
      <c r="AQ1050">
        <v>10</v>
      </c>
      <c r="AR1050">
        <v>10</v>
      </c>
      <c r="AS1050">
        <v>10</v>
      </c>
      <c r="AT1050">
        <v>10</v>
      </c>
      <c r="AU1050">
        <v>10</v>
      </c>
      <c r="AV1050">
        <v>10</v>
      </c>
      <c r="AW1050">
        <v>10</v>
      </c>
      <c r="AX1050">
        <v>10</v>
      </c>
      <c r="AY1050">
        <v>10</v>
      </c>
      <c r="AZ1050">
        <v>10</v>
      </c>
      <c r="BA1050">
        <v>10</v>
      </c>
      <c r="BB1050">
        <v>10</v>
      </c>
      <c r="BC1050">
        <v>20</v>
      </c>
      <c r="BD1050">
        <v>10</v>
      </c>
      <c r="BE1050">
        <v>10</v>
      </c>
      <c r="BF1050">
        <v>20</v>
      </c>
      <c r="BG1050">
        <v>10</v>
      </c>
      <c r="BH1050">
        <v>10</v>
      </c>
      <c r="BI1050" s="9">
        <f>AVERAGE(keyword_stats[[#This Row],[Searches: Apr 2015]:[Searches: Mar 2016]])</f>
        <v>12.5</v>
      </c>
      <c r="BJ1050" s="9">
        <f>AVERAGE(keyword_stats[[#This Row],[Searches: Apr 2016]:[Searches: Mar 2017]])</f>
        <v>12.5</v>
      </c>
      <c r="BK1050" s="9">
        <f>AVERAGE(keyword_stats[[#This Row],[Searches: Apr 2017]:[Searches: Mar 2018]])</f>
        <v>10</v>
      </c>
      <c r="BL1050" s="9">
        <f>AVERAGE(keyword_stats[[#This Row],[Searches: Apr 2018]:[Searches: Mar 2019]])</f>
        <v>11.666666666666666</v>
      </c>
      <c r="BM1050" s="9">
        <f>SUM(keyword_stats[[#This Row],[Searches: Apr 2018]:[Searches: Mar 2019]])</f>
        <v>140</v>
      </c>
      <c r="BN1050" s="9">
        <f>keyword_stats[[#This Row],[R1]]-keyword_stats[[#This Row],[R4]]</f>
        <v>-0.83333333333333393</v>
      </c>
      <c r="BO1050" s="9" t="str">
        <f>INDEX('keyword-forecasts'!G:K,MATCH(keyword_stats[[#This Row],[Keyword]],'keyword-forecasts'!K:K,0),1)</f>
        <v>Stroje Kąpielowe</v>
      </c>
    </row>
    <row r="1051" spans="1:67" x14ac:dyDescent="0.25">
      <c r="A1051" t="s">
        <v>1163</v>
      </c>
      <c r="B1051" t="s">
        <v>15</v>
      </c>
      <c r="D1051" s="8">
        <v>50</v>
      </c>
      <c r="E1051" t="s">
        <v>17</v>
      </c>
      <c r="F1051">
        <v>100</v>
      </c>
      <c r="G1051">
        <v>0.32</v>
      </c>
      <c r="H1051">
        <v>1.21</v>
      </c>
      <c r="M1051">
        <v>10</v>
      </c>
      <c r="N1051">
        <v>20</v>
      </c>
      <c r="O1051">
        <v>30</v>
      </c>
      <c r="P1051">
        <v>40</v>
      </c>
      <c r="Q1051">
        <v>10</v>
      </c>
      <c r="R1051">
        <v>10</v>
      </c>
      <c r="S1051">
        <v>10</v>
      </c>
      <c r="T1051">
        <v>0</v>
      </c>
      <c r="U1051">
        <v>10</v>
      </c>
      <c r="V1051">
        <v>10</v>
      </c>
      <c r="W1051">
        <v>10</v>
      </c>
      <c r="X1051">
        <v>10</v>
      </c>
      <c r="Y1051">
        <v>10</v>
      </c>
      <c r="Z1051">
        <v>40</v>
      </c>
      <c r="AA1051">
        <v>110</v>
      </c>
      <c r="AB1051">
        <v>50</v>
      </c>
      <c r="AC1051">
        <v>30</v>
      </c>
      <c r="AD1051">
        <v>10</v>
      </c>
      <c r="AE1051">
        <v>10</v>
      </c>
      <c r="AF1051">
        <v>10</v>
      </c>
      <c r="AG1051">
        <v>20</v>
      </c>
      <c r="AH1051">
        <v>10</v>
      </c>
      <c r="AI1051">
        <v>20</v>
      </c>
      <c r="AJ1051">
        <v>30</v>
      </c>
      <c r="AK1051">
        <v>40</v>
      </c>
      <c r="AL1051">
        <v>70</v>
      </c>
      <c r="AM1051">
        <v>110</v>
      </c>
      <c r="AN1051">
        <v>110</v>
      </c>
      <c r="AO1051">
        <v>90</v>
      </c>
      <c r="AP1051">
        <v>10</v>
      </c>
      <c r="AQ1051">
        <v>10</v>
      </c>
      <c r="AR1051">
        <v>10</v>
      </c>
      <c r="AS1051">
        <v>10</v>
      </c>
      <c r="AT1051">
        <v>30</v>
      </c>
      <c r="AU1051">
        <v>50</v>
      </c>
      <c r="AV1051">
        <v>40</v>
      </c>
      <c r="AW1051">
        <v>90</v>
      </c>
      <c r="AX1051">
        <v>70</v>
      </c>
      <c r="AY1051">
        <v>90</v>
      </c>
      <c r="AZ1051">
        <v>110</v>
      </c>
      <c r="BA1051">
        <v>70</v>
      </c>
      <c r="BB1051">
        <v>20</v>
      </c>
      <c r="BC1051">
        <v>20</v>
      </c>
      <c r="BD1051">
        <v>20</v>
      </c>
      <c r="BE1051">
        <v>20</v>
      </c>
      <c r="BF1051">
        <v>40</v>
      </c>
      <c r="BG1051">
        <v>50</v>
      </c>
      <c r="BH1051">
        <v>90</v>
      </c>
      <c r="BI1051" s="9">
        <f>AVERAGE(keyword_stats[[#This Row],[Searches: Apr 2015]:[Searches: Mar 2016]])</f>
        <v>14.166666666666666</v>
      </c>
      <c r="BJ1051" s="9">
        <f>AVERAGE(keyword_stats[[#This Row],[Searches: Apr 2016]:[Searches: Mar 2017]])</f>
        <v>29.166666666666668</v>
      </c>
      <c r="BK1051" s="9">
        <f>AVERAGE(keyword_stats[[#This Row],[Searches: Apr 2017]:[Searches: Mar 2018]])</f>
        <v>48.333333333333336</v>
      </c>
      <c r="BL1051" s="9">
        <f>AVERAGE(keyword_stats[[#This Row],[Searches: Apr 2018]:[Searches: Mar 2019]])</f>
        <v>57.5</v>
      </c>
      <c r="BM1051" s="9">
        <f>SUM(keyword_stats[[#This Row],[Searches: Apr 2018]:[Searches: Mar 2019]])</f>
        <v>690</v>
      </c>
      <c r="BN1051" s="9">
        <f>keyword_stats[[#This Row],[R1]]-keyword_stats[[#This Row],[R4]]</f>
        <v>43.333333333333336</v>
      </c>
      <c r="BO1051" s="9" t="str">
        <f>INDEX('keyword-forecasts'!G:K,MATCH(keyword_stats[[#This Row],[Keyword]],'keyword-forecasts'!K:K,0),1)</f>
        <v>Stroje Kąpielowe</v>
      </c>
    </row>
    <row r="1052" spans="1:67" x14ac:dyDescent="0.25">
      <c r="A1052" t="s">
        <v>1164</v>
      </c>
      <c r="B1052" t="s">
        <v>15</v>
      </c>
      <c r="D1052" s="8">
        <v>260</v>
      </c>
      <c r="E1052" t="s">
        <v>17</v>
      </c>
      <c r="F1052">
        <v>100</v>
      </c>
      <c r="G1052">
        <v>0.27</v>
      </c>
      <c r="H1052">
        <v>1.1299999999999999</v>
      </c>
      <c r="M1052">
        <v>140</v>
      </c>
      <c r="N1052">
        <v>210</v>
      </c>
      <c r="O1052">
        <v>480</v>
      </c>
      <c r="P1052">
        <v>720</v>
      </c>
      <c r="Q1052">
        <v>210</v>
      </c>
      <c r="R1052">
        <v>70</v>
      </c>
      <c r="S1052">
        <v>50</v>
      </c>
      <c r="T1052">
        <v>140</v>
      </c>
      <c r="U1052">
        <v>110</v>
      </c>
      <c r="V1052">
        <v>170</v>
      </c>
      <c r="W1052">
        <v>260</v>
      </c>
      <c r="X1052">
        <v>210</v>
      </c>
      <c r="Y1052">
        <v>260</v>
      </c>
      <c r="Z1052">
        <v>390</v>
      </c>
      <c r="AA1052">
        <v>480</v>
      </c>
      <c r="AB1052">
        <v>590</v>
      </c>
      <c r="AC1052">
        <v>260</v>
      </c>
      <c r="AD1052">
        <v>90</v>
      </c>
      <c r="AE1052">
        <v>90</v>
      </c>
      <c r="AF1052">
        <v>40</v>
      </c>
      <c r="AG1052">
        <v>50</v>
      </c>
      <c r="AH1052">
        <v>140</v>
      </c>
      <c r="AI1052">
        <v>110</v>
      </c>
      <c r="AJ1052">
        <v>110</v>
      </c>
      <c r="AK1052">
        <v>140</v>
      </c>
      <c r="AL1052">
        <v>210</v>
      </c>
      <c r="AM1052">
        <v>390</v>
      </c>
      <c r="AN1052">
        <v>390</v>
      </c>
      <c r="AO1052">
        <v>210</v>
      </c>
      <c r="AP1052">
        <v>70</v>
      </c>
      <c r="AQ1052">
        <v>90</v>
      </c>
      <c r="AR1052">
        <v>90</v>
      </c>
      <c r="AS1052">
        <v>90</v>
      </c>
      <c r="AT1052">
        <v>140</v>
      </c>
      <c r="AU1052">
        <v>140</v>
      </c>
      <c r="AV1052">
        <v>140</v>
      </c>
      <c r="AW1052">
        <v>210</v>
      </c>
      <c r="AX1052">
        <v>390</v>
      </c>
      <c r="AY1052">
        <v>390</v>
      </c>
      <c r="AZ1052">
        <v>590</v>
      </c>
      <c r="BA1052">
        <v>390</v>
      </c>
      <c r="BB1052">
        <v>140</v>
      </c>
      <c r="BC1052">
        <v>170</v>
      </c>
      <c r="BD1052">
        <v>110</v>
      </c>
      <c r="BE1052">
        <v>110</v>
      </c>
      <c r="BF1052">
        <v>170</v>
      </c>
      <c r="BG1052">
        <v>170</v>
      </c>
      <c r="BH1052">
        <v>170</v>
      </c>
      <c r="BI1052" s="9">
        <f>AVERAGE(keyword_stats[[#This Row],[Searches: Apr 2015]:[Searches: Mar 2016]])</f>
        <v>230.83333333333334</v>
      </c>
      <c r="BJ1052" s="9">
        <f>AVERAGE(keyword_stats[[#This Row],[Searches: Apr 2016]:[Searches: Mar 2017]])</f>
        <v>217.5</v>
      </c>
      <c r="BK1052" s="9">
        <f>AVERAGE(keyword_stats[[#This Row],[Searches: Apr 2017]:[Searches: Mar 2018]])</f>
        <v>175</v>
      </c>
      <c r="BL1052" s="9">
        <f>AVERAGE(keyword_stats[[#This Row],[Searches: Apr 2018]:[Searches: Mar 2019]])</f>
        <v>250.83333333333334</v>
      </c>
      <c r="BM1052" s="9">
        <f>SUM(keyword_stats[[#This Row],[Searches: Apr 2018]:[Searches: Mar 2019]])</f>
        <v>3010</v>
      </c>
      <c r="BN1052" s="9">
        <f>keyword_stats[[#This Row],[R1]]-keyword_stats[[#This Row],[R4]]</f>
        <v>20</v>
      </c>
      <c r="BO1052" s="9" t="str">
        <f>INDEX('keyword-forecasts'!G:K,MATCH(keyword_stats[[#This Row],[Keyword]],'keyword-forecasts'!K:K,0),1)</f>
        <v>Stroje Kąpielowe</v>
      </c>
    </row>
    <row r="1053" spans="1:67" x14ac:dyDescent="0.25">
      <c r="A1053" t="s">
        <v>1165</v>
      </c>
      <c r="B1053" t="s">
        <v>15</v>
      </c>
      <c r="D1053" s="8">
        <v>50</v>
      </c>
      <c r="E1053" t="s">
        <v>17</v>
      </c>
      <c r="F1053">
        <v>72</v>
      </c>
      <c r="G1053">
        <v>0.16</v>
      </c>
      <c r="H1053">
        <v>1.1200000000000001</v>
      </c>
      <c r="M1053">
        <v>20</v>
      </c>
      <c r="N1053">
        <v>50</v>
      </c>
      <c r="O1053">
        <v>40</v>
      </c>
      <c r="P1053">
        <v>50</v>
      </c>
      <c r="Q1053">
        <v>30</v>
      </c>
      <c r="R1053">
        <v>10</v>
      </c>
      <c r="S1053">
        <v>10</v>
      </c>
      <c r="T1053">
        <v>10</v>
      </c>
      <c r="U1053">
        <v>10</v>
      </c>
      <c r="V1053">
        <v>20</v>
      </c>
      <c r="W1053">
        <v>20</v>
      </c>
      <c r="X1053">
        <v>10</v>
      </c>
      <c r="Y1053">
        <v>20</v>
      </c>
      <c r="Z1053">
        <v>70</v>
      </c>
      <c r="AA1053">
        <v>70</v>
      </c>
      <c r="AB1053">
        <v>70</v>
      </c>
      <c r="AC1053">
        <v>30</v>
      </c>
      <c r="AD1053">
        <v>20</v>
      </c>
      <c r="AE1053">
        <v>20</v>
      </c>
      <c r="AF1053">
        <v>20</v>
      </c>
      <c r="AG1053">
        <v>10</v>
      </c>
      <c r="AH1053">
        <v>10</v>
      </c>
      <c r="AI1053">
        <v>20</v>
      </c>
      <c r="AJ1053">
        <v>20</v>
      </c>
      <c r="AK1053">
        <v>30</v>
      </c>
      <c r="AL1053">
        <v>50</v>
      </c>
      <c r="AM1053">
        <v>50</v>
      </c>
      <c r="AN1053">
        <v>50</v>
      </c>
      <c r="AO1053">
        <v>50</v>
      </c>
      <c r="AP1053">
        <v>10</v>
      </c>
      <c r="AQ1053">
        <v>20</v>
      </c>
      <c r="AR1053">
        <v>20</v>
      </c>
      <c r="AS1053">
        <v>30</v>
      </c>
      <c r="AT1053">
        <v>50</v>
      </c>
      <c r="AU1053">
        <v>70</v>
      </c>
      <c r="AV1053">
        <v>40</v>
      </c>
      <c r="AW1053">
        <v>50</v>
      </c>
      <c r="AX1053">
        <v>90</v>
      </c>
      <c r="AY1053">
        <v>110</v>
      </c>
      <c r="AZ1053">
        <v>140</v>
      </c>
      <c r="BA1053">
        <v>70</v>
      </c>
      <c r="BB1053">
        <v>30</v>
      </c>
      <c r="BC1053">
        <v>10</v>
      </c>
      <c r="BD1053">
        <v>20</v>
      </c>
      <c r="BE1053">
        <v>10</v>
      </c>
      <c r="BF1053">
        <v>50</v>
      </c>
      <c r="BG1053">
        <v>50</v>
      </c>
      <c r="BH1053">
        <v>40</v>
      </c>
      <c r="BI1053" s="9">
        <f>AVERAGE(keyword_stats[[#This Row],[Searches: Apr 2015]:[Searches: Mar 2016]])</f>
        <v>23.333333333333332</v>
      </c>
      <c r="BJ1053" s="9">
        <f>AVERAGE(keyword_stats[[#This Row],[Searches: Apr 2016]:[Searches: Mar 2017]])</f>
        <v>31.666666666666668</v>
      </c>
      <c r="BK1053" s="9">
        <f>AVERAGE(keyword_stats[[#This Row],[Searches: Apr 2017]:[Searches: Mar 2018]])</f>
        <v>39.166666666666664</v>
      </c>
      <c r="BL1053" s="9">
        <f>AVERAGE(keyword_stats[[#This Row],[Searches: Apr 2018]:[Searches: Mar 2019]])</f>
        <v>55.833333333333336</v>
      </c>
      <c r="BM1053" s="9">
        <f>SUM(keyword_stats[[#This Row],[Searches: Apr 2018]:[Searches: Mar 2019]])</f>
        <v>670</v>
      </c>
      <c r="BN1053" s="9">
        <f>keyword_stats[[#This Row],[R1]]-keyword_stats[[#This Row],[R4]]</f>
        <v>32.5</v>
      </c>
      <c r="BO1053" s="9" t="str">
        <f>INDEX('keyword-forecasts'!G:K,MATCH(keyword_stats[[#This Row],[Keyword]],'keyword-forecasts'!K:K,0),1)</f>
        <v>Stroje Kąpielowe</v>
      </c>
    </row>
    <row r="1054" spans="1:67" x14ac:dyDescent="0.25">
      <c r="A1054" t="s">
        <v>1166</v>
      </c>
      <c r="B1054" t="s">
        <v>15</v>
      </c>
      <c r="D1054" s="8">
        <v>140</v>
      </c>
      <c r="E1054" t="s">
        <v>17</v>
      </c>
      <c r="F1054">
        <v>100</v>
      </c>
      <c r="G1054">
        <v>0.41</v>
      </c>
      <c r="H1054">
        <v>1.21</v>
      </c>
      <c r="M1054">
        <v>170</v>
      </c>
      <c r="N1054">
        <v>260</v>
      </c>
      <c r="O1054">
        <v>260</v>
      </c>
      <c r="P1054">
        <v>210</v>
      </c>
      <c r="Q1054">
        <v>70</v>
      </c>
      <c r="R1054">
        <v>40</v>
      </c>
      <c r="S1054">
        <v>30</v>
      </c>
      <c r="T1054">
        <v>10</v>
      </c>
      <c r="U1054">
        <v>20</v>
      </c>
      <c r="V1054">
        <v>90</v>
      </c>
      <c r="W1054">
        <v>140</v>
      </c>
      <c r="X1054">
        <v>140</v>
      </c>
      <c r="Y1054">
        <v>170</v>
      </c>
      <c r="Z1054">
        <v>170</v>
      </c>
      <c r="AA1054">
        <v>170</v>
      </c>
      <c r="AB1054">
        <v>210</v>
      </c>
      <c r="AC1054">
        <v>110</v>
      </c>
      <c r="AD1054">
        <v>90</v>
      </c>
      <c r="AE1054">
        <v>90</v>
      </c>
      <c r="AF1054">
        <v>90</v>
      </c>
      <c r="AG1054">
        <v>70</v>
      </c>
      <c r="AH1054">
        <v>140</v>
      </c>
      <c r="AI1054">
        <v>140</v>
      </c>
      <c r="AJ1054">
        <v>140</v>
      </c>
      <c r="AK1054">
        <v>170</v>
      </c>
      <c r="AL1054">
        <v>260</v>
      </c>
      <c r="AM1054">
        <v>210</v>
      </c>
      <c r="AN1054">
        <v>170</v>
      </c>
      <c r="AO1054">
        <v>110</v>
      </c>
      <c r="AP1054">
        <v>40</v>
      </c>
      <c r="AQ1054">
        <v>40</v>
      </c>
      <c r="AR1054">
        <v>30</v>
      </c>
      <c r="AS1054">
        <v>50</v>
      </c>
      <c r="AT1054">
        <v>50</v>
      </c>
      <c r="AU1054">
        <v>50</v>
      </c>
      <c r="AV1054">
        <v>140</v>
      </c>
      <c r="AW1054">
        <v>210</v>
      </c>
      <c r="AX1054">
        <v>170</v>
      </c>
      <c r="AY1054">
        <v>210</v>
      </c>
      <c r="AZ1054">
        <v>210</v>
      </c>
      <c r="BA1054">
        <v>140</v>
      </c>
      <c r="BB1054">
        <v>50</v>
      </c>
      <c r="BC1054">
        <v>50</v>
      </c>
      <c r="BD1054">
        <v>70</v>
      </c>
      <c r="BE1054">
        <v>30</v>
      </c>
      <c r="BF1054">
        <v>110</v>
      </c>
      <c r="BG1054">
        <v>110</v>
      </c>
      <c r="BH1054">
        <v>170</v>
      </c>
      <c r="BI1054" s="9">
        <f>AVERAGE(keyword_stats[[#This Row],[Searches: Apr 2015]:[Searches: Mar 2016]])</f>
        <v>120</v>
      </c>
      <c r="BJ1054" s="9">
        <f>AVERAGE(keyword_stats[[#This Row],[Searches: Apr 2016]:[Searches: Mar 2017]])</f>
        <v>132.5</v>
      </c>
      <c r="BK1054" s="9">
        <f>AVERAGE(keyword_stats[[#This Row],[Searches: Apr 2017]:[Searches: Mar 2018]])</f>
        <v>110</v>
      </c>
      <c r="BL1054" s="9">
        <f>AVERAGE(keyword_stats[[#This Row],[Searches: Apr 2018]:[Searches: Mar 2019]])</f>
        <v>127.5</v>
      </c>
      <c r="BM1054" s="9">
        <f>SUM(keyword_stats[[#This Row],[Searches: Apr 2018]:[Searches: Mar 2019]])</f>
        <v>1530</v>
      </c>
      <c r="BN1054" s="9">
        <f>keyword_stats[[#This Row],[R1]]-keyword_stats[[#This Row],[R4]]</f>
        <v>7.5</v>
      </c>
      <c r="BO1054" s="9" t="str">
        <f>INDEX('keyword-forecasts'!G:K,MATCH(keyword_stats[[#This Row],[Keyword]],'keyword-forecasts'!K:K,0),1)</f>
        <v>Stroje Kąpielowe</v>
      </c>
    </row>
    <row r="1055" spans="1:67" x14ac:dyDescent="0.25">
      <c r="A1055" t="s">
        <v>1167</v>
      </c>
      <c r="B1055" t="s">
        <v>15</v>
      </c>
      <c r="D1055" s="8">
        <v>170</v>
      </c>
      <c r="E1055" t="s">
        <v>17</v>
      </c>
      <c r="F1055">
        <v>100</v>
      </c>
      <c r="G1055">
        <v>0.38</v>
      </c>
      <c r="H1055">
        <v>1.26</v>
      </c>
      <c r="M1055">
        <v>20</v>
      </c>
      <c r="N1055">
        <v>50</v>
      </c>
      <c r="O1055">
        <v>110</v>
      </c>
      <c r="P1055">
        <v>260</v>
      </c>
      <c r="Q1055">
        <v>210</v>
      </c>
      <c r="R1055">
        <v>50</v>
      </c>
      <c r="S1055">
        <v>30</v>
      </c>
      <c r="T1055">
        <v>30</v>
      </c>
      <c r="U1055">
        <v>20</v>
      </c>
      <c r="V1055">
        <v>40</v>
      </c>
      <c r="W1055">
        <v>70</v>
      </c>
      <c r="X1055">
        <v>40</v>
      </c>
      <c r="Y1055">
        <v>30</v>
      </c>
      <c r="Z1055">
        <v>70</v>
      </c>
      <c r="AA1055">
        <v>140</v>
      </c>
      <c r="AB1055">
        <v>210</v>
      </c>
      <c r="AC1055">
        <v>170</v>
      </c>
      <c r="AD1055">
        <v>70</v>
      </c>
      <c r="AE1055">
        <v>40</v>
      </c>
      <c r="AF1055">
        <v>50</v>
      </c>
      <c r="AG1055">
        <v>20</v>
      </c>
      <c r="AH1055">
        <v>50</v>
      </c>
      <c r="AI1055">
        <v>40</v>
      </c>
      <c r="AJ1055">
        <v>40</v>
      </c>
      <c r="AK1055">
        <v>40</v>
      </c>
      <c r="AL1055">
        <v>50</v>
      </c>
      <c r="AM1055">
        <v>170</v>
      </c>
      <c r="AN1055">
        <v>320</v>
      </c>
      <c r="AO1055">
        <v>170</v>
      </c>
      <c r="AP1055">
        <v>90</v>
      </c>
      <c r="AQ1055">
        <v>40</v>
      </c>
      <c r="AR1055">
        <v>40</v>
      </c>
      <c r="AS1055">
        <v>40</v>
      </c>
      <c r="AT1055">
        <v>110</v>
      </c>
      <c r="AU1055">
        <v>70</v>
      </c>
      <c r="AV1055">
        <v>70</v>
      </c>
      <c r="AW1055">
        <v>70</v>
      </c>
      <c r="AX1055">
        <v>110</v>
      </c>
      <c r="AY1055">
        <v>260</v>
      </c>
      <c r="AZ1055">
        <v>390</v>
      </c>
      <c r="BA1055">
        <v>390</v>
      </c>
      <c r="BB1055">
        <v>140</v>
      </c>
      <c r="BC1055">
        <v>90</v>
      </c>
      <c r="BD1055">
        <v>90</v>
      </c>
      <c r="BE1055">
        <v>70</v>
      </c>
      <c r="BF1055">
        <v>170</v>
      </c>
      <c r="BG1055">
        <v>140</v>
      </c>
      <c r="BH1055">
        <v>140</v>
      </c>
      <c r="BI1055" s="9">
        <f>AVERAGE(keyword_stats[[#This Row],[Searches: Apr 2015]:[Searches: Mar 2016]])</f>
        <v>77.5</v>
      </c>
      <c r="BJ1055" s="9">
        <f>AVERAGE(keyword_stats[[#This Row],[Searches: Apr 2016]:[Searches: Mar 2017]])</f>
        <v>77.5</v>
      </c>
      <c r="BK1055" s="9">
        <f>AVERAGE(keyword_stats[[#This Row],[Searches: Apr 2017]:[Searches: Mar 2018]])</f>
        <v>100.83333333333333</v>
      </c>
      <c r="BL1055" s="9">
        <f>AVERAGE(keyword_stats[[#This Row],[Searches: Apr 2018]:[Searches: Mar 2019]])</f>
        <v>171.66666666666666</v>
      </c>
      <c r="BM1055" s="9">
        <f>SUM(keyword_stats[[#This Row],[Searches: Apr 2018]:[Searches: Mar 2019]])</f>
        <v>2060</v>
      </c>
      <c r="BN1055" s="9">
        <f>keyword_stats[[#This Row],[R1]]-keyword_stats[[#This Row],[R4]]</f>
        <v>94.166666666666657</v>
      </c>
      <c r="BO1055" s="9" t="str">
        <f>INDEX('keyword-forecasts'!G:K,MATCH(keyword_stats[[#This Row],[Keyword]],'keyword-forecasts'!K:K,0),1)</f>
        <v>Stroje Kąpielowe</v>
      </c>
    </row>
    <row r="1056" spans="1:67" x14ac:dyDescent="0.25">
      <c r="A1056" t="s">
        <v>1168</v>
      </c>
      <c r="B1056" t="s">
        <v>15</v>
      </c>
      <c r="D1056" s="8">
        <v>70</v>
      </c>
      <c r="E1056" t="s">
        <v>17</v>
      </c>
      <c r="F1056">
        <v>100</v>
      </c>
      <c r="G1056">
        <v>0.39</v>
      </c>
      <c r="H1056">
        <v>1.17</v>
      </c>
      <c r="M1056">
        <v>10</v>
      </c>
      <c r="N1056">
        <v>20</v>
      </c>
      <c r="O1056">
        <v>40</v>
      </c>
      <c r="P1056">
        <v>110</v>
      </c>
      <c r="Q1056">
        <v>110</v>
      </c>
      <c r="R1056">
        <v>20</v>
      </c>
      <c r="S1056">
        <v>20</v>
      </c>
      <c r="T1056">
        <v>20</v>
      </c>
      <c r="U1056">
        <v>20</v>
      </c>
      <c r="V1056">
        <v>30</v>
      </c>
      <c r="W1056">
        <v>20</v>
      </c>
      <c r="X1056">
        <v>10</v>
      </c>
      <c r="Y1056">
        <v>10</v>
      </c>
      <c r="Z1056">
        <v>10</v>
      </c>
      <c r="AA1056">
        <v>50</v>
      </c>
      <c r="AB1056">
        <v>90</v>
      </c>
      <c r="AC1056">
        <v>90</v>
      </c>
      <c r="AD1056">
        <v>50</v>
      </c>
      <c r="AE1056">
        <v>40</v>
      </c>
      <c r="AF1056">
        <v>20</v>
      </c>
      <c r="AG1056">
        <v>10</v>
      </c>
      <c r="AH1056">
        <v>20</v>
      </c>
      <c r="AI1056">
        <v>10</v>
      </c>
      <c r="AJ1056">
        <v>10</v>
      </c>
      <c r="AK1056">
        <v>10</v>
      </c>
      <c r="AL1056">
        <v>10</v>
      </c>
      <c r="AM1056">
        <v>40</v>
      </c>
      <c r="AN1056">
        <v>110</v>
      </c>
      <c r="AO1056">
        <v>170</v>
      </c>
      <c r="AP1056">
        <v>40</v>
      </c>
      <c r="AQ1056">
        <v>30</v>
      </c>
      <c r="AR1056">
        <v>20</v>
      </c>
      <c r="AS1056">
        <v>20</v>
      </c>
      <c r="AT1056">
        <v>40</v>
      </c>
      <c r="AU1056">
        <v>40</v>
      </c>
      <c r="AV1056">
        <v>10</v>
      </c>
      <c r="AW1056">
        <v>20</v>
      </c>
      <c r="AX1056">
        <v>20</v>
      </c>
      <c r="AY1056">
        <v>70</v>
      </c>
      <c r="AZ1056">
        <v>210</v>
      </c>
      <c r="BA1056">
        <v>210</v>
      </c>
      <c r="BB1056">
        <v>50</v>
      </c>
      <c r="BC1056">
        <v>30</v>
      </c>
      <c r="BD1056">
        <v>30</v>
      </c>
      <c r="BE1056">
        <v>20</v>
      </c>
      <c r="BF1056">
        <v>90</v>
      </c>
      <c r="BG1056">
        <v>50</v>
      </c>
      <c r="BH1056">
        <v>50</v>
      </c>
      <c r="BI1056" s="9">
        <f>AVERAGE(keyword_stats[[#This Row],[Searches: Apr 2015]:[Searches: Mar 2016]])</f>
        <v>35.833333333333336</v>
      </c>
      <c r="BJ1056" s="9">
        <f>AVERAGE(keyword_stats[[#This Row],[Searches: Apr 2016]:[Searches: Mar 2017]])</f>
        <v>34.166666666666664</v>
      </c>
      <c r="BK1056" s="9">
        <f>AVERAGE(keyword_stats[[#This Row],[Searches: Apr 2017]:[Searches: Mar 2018]])</f>
        <v>45</v>
      </c>
      <c r="BL1056" s="9">
        <f>AVERAGE(keyword_stats[[#This Row],[Searches: Apr 2018]:[Searches: Mar 2019]])</f>
        <v>70.833333333333329</v>
      </c>
      <c r="BM1056" s="9">
        <f>SUM(keyword_stats[[#This Row],[Searches: Apr 2018]:[Searches: Mar 2019]])</f>
        <v>850</v>
      </c>
      <c r="BN1056" s="9">
        <f>keyword_stats[[#This Row],[R1]]-keyword_stats[[#This Row],[R4]]</f>
        <v>34.999999999999993</v>
      </c>
      <c r="BO1056" s="9" t="str">
        <f>INDEX('keyword-forecasts'!G:K,MATCH(keyword_stats[[#This Row],[Keyword]],'keyword-forecasts'!K:K,0),1)</f>
        <v>Stroje Kąpielowe</v>
      </c>
    </row>
    <row r="1057" spans="1:67" x14ac:dyDescent="0.25">
      <c r="A1057" t="s">
        <v>1169</v>
      </c>
      <c r="B1057" t="s">
        <v>15</v>
      </c>
      <c r="D1057" s="8">
        <v>90</v>
      </c>
      <c r="E1057" t="s">
        <v>17</v>
      </c>
      <c r="F1057">
        <v>100</v>
      </c>
      <c r="G1057">
        <v>0.24</v>
      </c>
      <c r="H1057">
        <v>0.91</v>
      </c>
      <c r="M1057">
        <v>30</v>
      </c>
      <c r="N1057">
        <v>40</v>
      </c>
      <c r="O1057">
        <v>110</v>
      </c>
      <c r="P1057">
        <v>90</v>
      </c>
      <c r="Q1057">
        <v>50</v>
      </c>
      <c r="R1057">
        <v>10</v>
      </c>
      <c r="S1057">
        <v>40</v>
      </c>
      <c r="T1057">
        <v>90</v>
      </c>
      <c r="U1057">
        <v>50</v>
      </c>
      <c r="V1057">
        <v>40</v>
      </c>
      <c r="W1057">
        <v>90</v>
      </c>
      <c r="X1057">
        <v>50</v>
      </c>
      <c r="Y1057">
        <v>70</v>
      </c>
      <c r="Z1057">
        <v>50</v>
      </c>
      <c r="AA1057">
        <v>70</v>
      </c>
      <c r="AB1057">
        <v>90</v>
      </c>
      <c r="AC1057">
        <v>30</v>
      </c>
      <c r="AD1057">
        <v>10</v>
      </c>
      <c r="AE1057">
        <v>20</v>
      </c>
      <c r="AF1057">
        <v>30</v>
      </c>
      <c r="AG1057">
        <v>40</v>
      </c>
      <c r="AH1057">
        <v>110</v>
      </c>
      <c r="AI1057">
        <v>90</v>
      </c>
      <c r="AJ1057">
        <v>90</v>
      </c>
      <c r="AK1057">
        <v>70</v>
      </c>
      <c r="AL1057">
        <v>70</v>
      </c>
      <c r="AM1057">
        <v>110</v>
      </c>
      <c r="AN1057">
        <v>170</v>
      </c>
      <c r="AO1057">
        <v>90</v>
      </c>
      <c r="AP1057">
        <v>40</v>
      </c>
      <c r="AQ1057">
        <v>50</v>
      </c>
      <c r="AR1057">
        <v>50</v>
      </c>
      <c r="AS1057">
        <v>70</v>
      </c>
      <c r="AT1057">
        <v>110</v>
      </c>
      <c r="AU1057">
        <v>90</v>
      </c>
      <c r="AV1057">
        <v>90</v>
      </c>
      <c r="AW1057">
        <v>110</v>
      </c>
      <c r="AX1057">
        <v>140</v>
      </c>
      <c r="AY1057">
        <v>140</v>
      </c>
      <c r="AZ1057">
        <v>140</v>
      </c>
      <c r="BA1057">
        <v>110</v>
      </c>
      <c r="BB1057">
        <v>50</v>
      </c>
      <c r="BC1057">
        <v>30</v>
      </c>
      <c r="BD1057">
        <v>30</v>
      </c>
      <c r="BE1057">
        <v>50</v>
      </c>
      <c r="BF1057">
        <v>140</v>
      </c>
      <c r="BG1057">
        <v>110</v>
      </c>
      <c r="BH1057">
        <v>110</v>
      </c>
      <c r="BI1057" s="9">
        <f>AVERAGE(keyword_stats[[#This Row],[Searches: Apr 2015]:[Searches: Mar 2016]])</f>
        <v>57.5</v>
      </c>
      <c r="BJ1057" s="9">
        <f>AVERAGE(keyword_stats[[#This Row],[Searches: Apr 2016]:[Searches: Mar 2017]])</f>
        <v>58.333333333333336</v>
      </c>
      <c r="BK1057" s="9">
        <f>AVERAGE(keyword_stats[[#This Row],[Searches: Apr 2017]:[Searches: Mar 2018]])</f>
        <v>84.166666666666671</v>
      </c>
      <c r="BL1057" s="9">
        <f>AVERAGE(keyword_stats[[#This Row],[Searches: Apr 2018]:[Searches: Mar 2019]])</f>
        <v>96.666666666666671</v>
      </c>
      <c r="BM1057" s="9">
        <f>SUM(keyword_stats[[#This Row],[Searches: Apr 2018]:[Searches: Mar 2019]])</f>
        <v>1160</v>
      </c>
      <c r="BN1057" s="9">
        <f>keyword_stats[[#This Row],[R1]]-keyword_stats[[#This Row],[R4]]</f>
        <v>39.166666666666671</v>
      </c>
      <c r="BO1057" s="9" t="str">
        <f>INDEX('keyword-forecasts'!G:K,MATCH(keyword_stats[[#This Row],[Keyword]],'keyword-forecasts'!K:K,0),1)</f>
        <v>Stroje Kąpielowe</v>
      </c>
    </row>
    <row r="1058" spans="1:67" x14ac:dyDescent="0.25">
      <c r="A1058" t="s">
        <v>1170</v>
      </c>
      <c r="B1058" t="s">
        <v>15</v>
      </c>
      <c r="D1058" s="8">
        <v>2900</v>
      </c>
      <c r="E1058" t="s">
        <v>17</v>
      </c>
      <c r="F1058">
        <v>100</v>
      </c>
      <c r="G1058">
        <v>0.32</v>
      </c>
      <c r="H1058">
        <v>1.1000000000000001</v>
      </c>
      <c r="M1058">
        <v>2400</v>
      </c>
      <c r="N1058">
        <v>2900</v>
      </c>
      <c r="O1058">
        <v>4400</v>
      </c>
      <c r="P1058">
        <v>6600</v>
      </c>
      <c r="Q1058">
        <v>2400</v>
      </c>
      <c r="R1058">
        <v>390</v>
      </c>
      <c r="S1058">
        <v>320</v>
      </c>
      <c r="T1058">
        <v>590</v>
      </c>
      <c r="U1058">
        <v>590</v>
      </c>
      <c r="V1058">
        <v>1600</v>
      </c>
      <c r="W1058">
        <v>1600</v>
      </c>
      <c r="X1058">
        <v>1600</v>
      </c>
      <c r="Y1058">
        <v>2400</v>
      </c>
      <c r="Z1058">
        <v>4400</v>
      </c>
      <c r="AA1058">
        <v>5400</v>
      </c>
      <c r="AB1058">
        <v>5400</v>
      </c>
      <c r="AC1058">
        <v>1900</v>
      </c>
      <c r="AD1058">
        <v>880</v>
      </c>
      <c r="AE1058">
        <v>720</v>
      </c>
      <c r="AF1058">
        <v>1000</v>
      </c>
      <c r="AG1058">
        <v>880</v>
      </c>
      <c r="AH1058">
        <v>1600</v>
      </c>
      <c r="AI1058">
        <v>1900</v>
      </c>
      <c r="AJ1058">
        <v>1900</v>
      </c>
      <c r="AK1058">
        <v>2900</v>
      </c>
      <c r="AL1058">
        <v>3600</v>
      </c>
      <c r="AM1058">
        <v>5400</v>
      </c>
      <c r="AN1058">
        <v>4400</v>
      </c>
      <c r="AO1058">
        <v>2400</v>
      </c>
      <c r="AP1058">
        <v>720</v>
      </c>
      <c r="AQ1058">
        <v>590</v>
      </c>
      <c r="AR1058">
        <v>720</v>
      </c>
      <c r="AS1058">
        <v>720</v>
      </c>
      <c r="AT1058">
        <v>1900</v>
      </c>
      <c r="AU1058">
        <v>1900</v>
      </c>
      <c r="AV1058">
        <v>2400</v>
      </c>
      <c r="AW1058">
        <v>4400</v>
      </c>
      <c r="AX1058">
        <v>5400</v>
      </c>
      <c r="AY1058">
        <v>5400</v>
      </c>
      <c r="AZ1058">
        <v>5400</v>
      </c>
      <c r="BA1058">
        <v>2900</v>
      </c>
      <c r="BB1058">
        <v>880</v>
      </c>
      <c r="BC1058">
        <v>720</v>
      </c>
      <c r="BD1058">
        <v>720</v>
      </c>
      <c r="BE1058">
        <v>720</v>
      </c>
      <c r="BF1058">
        <v>2900</v>
      </c>
      <c r="BG1058">
        <v>2900</v>
      </c>
      <c r="BH1058">
        <v>3600</v>
      </c>
      <c r="BI1058" s="9">
        <f>AVERAGE(keyword_stats[[#This Row],[Searches: Apr 2015]:[Searches: Mar 2016]])</f>
        <v>2115.8333333333335</v>
      </c>
      <c r="BJ1058" s="9">
        <f>AVERAGE(keyword_stats[[#This Row],[Searches: Apr 2016]:[Searches: Mar 2017]])</f>
        <v>2365</v>
      </c>
      <c r="BK1058" s="9">
        <f>AVERAGE(keyword_stats[[#This Row],[Searches: Apr 2017]:[Searches: Mar 2018]])</f>
        <v>2304.1666666666665</v>
      </c>
      <c r="BL1058" s="9">
        <f>AVERAGE(keyword_stats[[#This Row],[Searches: Apr 2018]:[Searches: Mar 2019]])</f>
        <v>2995</v>
      </c>
      <c r="BM1058" s="9">
        <f>SUM(keyword_stats[[#This Row],[Searches: Apr 2018]:[Searches: Mar 2019]])</f>
        <v>35940</v>
      </c>
      <c r="BN1058" s="9">
        <f>keyword_stats[[#This Row],[R1]]-keyword_stats[[#This Row],[R4]]</f>
        <v>879.16666666666652</v>
      </c>
      <c r="BO1058" s="9" t="str">
        <f>INDEX('keyword-forecasts'!G:K,MATCH(keyword_stats[[#This Row],[Keyword]],'keyword-forecasts'!K:K,0),1)</f>
        <v>Kąpielowe Push</v>
      </c>
    </row>
    <row r="1059" spans="1:67" x14ac:dyDescent="0.25">
      <c r="A1059" t="s">
        <v>1171</v>
      </c>
      <c r="B1059" t="s">
        <v>15</v>
      </c>
      <c r="D1059" s="8">
        <v>10</v>
      </c>
      <c r="E1059" t="s">
        <v>18</v>
      </c>
      <c r="F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10</v>
      </c>
      <c r="V1059">
        <v>0</v>
      </c>
      <c r="W1059">
        <v>20</v>
      </c>
      <c r="X1059">
        <v>50</v>
      </c>
      <c r="Y1059">
        <v>170</v>
      </c>
      <c r="Z1059">
        <v>480</v>
      </c>
      <c r="AA1059">
        <v>590</v>
      </c>
      <c r="AB1059">
        <v>320</v>
      </c>
      <c r="AC1059">
        <v>40</v>
      </c>
      <c r="AD1059">
        <v>10</v>
      </c>
      <c r="AE1059">
        <v>10</v>
      </c>
      <c r="AF1059">
        <v>10</v>
      </c>
      <c r="AG1059">
        <v>20</v>
      </c>
      <c r="AH1059">
        <v>20</v>
      </c>
      <c r="AI1059">
        <v>10</v>
      </c>
      <c r="AJ1059">
        <v>10</v>
      </c>
      <c r="AK1059">
        <v>10</v>
      </c>
      <c r="AL1059">
        <v>10</v>
      </c>
      <c r="AM1059">
        <v>10</v>
      </c>
      <c r="AN1059">
        <v>10</v>
      </c>
      <c r="AO1059">
        <v>10</v>
      </c>
      <c r="AP1059">
        <v>0</v>
      </c>
      <c r="AQ1059">
        <v>10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10</v>
      </c>
      <c r="AX1059">
        <v>0</v>
      </c>
      <c r="AY1059">
        <v>0</v>
      </c>
      <c r="AZ1059">
        <v>0</v>
      </c>
      <c r="BA1059">
        <v>10</v>
      </c>
      <c r="BB1059">
        <v>0</v>
      </c>
      <c r="BC1059">
        <v>0</v>
      </c>
      <c r="BD1059">
        <v>0</v>
      </c>
      <c r="BE1059">
        <v>10</v>
      </c>
      <c r="BF1059">
        <v>0</v>
      </c>
      <c r="BG1059">
        <v>10</v>
      </c>
      <c r="BH1059">
        <v>10</v>
      </c>
      <c r="BI1059" s="9">
        <f>AVERAGE(keyword_stats[[#This Row],[Searches: Apr 2015]:[Searches: Mar 2016]])</f>
        <v>6.666666666666667</v>
      </c>
      <c r="BJ1059" s="9">
        <f>AVERAGE(keyword_stats[[#This Row],[Searches: Apr 2016]:[Searches: Mar 2017]])</f>
        <v>140.83333333333334</v>
      </c>
      <c r="BK1059" s="9">
        <f>AVERAGE(keyword_stats[[#This Row],[Searches: Apr 2017]:[Searches: Mar 2018]])</f>
        <v>5</v>
      </c>
      <c r="BL1059" s="9">
        <f>AVERAGE(keyword_stats[[#This Row],[Searches: Apr 2018]:[Searches: Mar 2019]])</f>
        <v>4.166666666666667</v>
      </c>
      <c r="BM1059" s="9">
        <f>SUM(keyword_stats[[#This Row],[Searches: Apr 2018]:[Searches: Mar 2019]])</f>
        <v>50</v>
      </c>
      <c r="BN1059" s="9">
        <f>keyword_stats[[#This Row],[R1]]-keyword_stats[[#This Row],[R4]]</f>
        <v>-2.5</v>
      </c>
      <c r="BO1059" s="9" t="str">
        <f>INDEX('keyword-forecasts'!G:K,MATCH(keyword_stats[[#This Row],[Keyword]],'keyword-forecasts'!K:K,0),1)</f>
        <v>Kąpielowe 2016</v>
      </c>
    </row>
    <row r="1060" spans="1:67" x14ac:dyDescent="0.25">
      <c r="A1060" t="s">
        <v>1172</v>
      </c>
      <c r="B1060" t="s">
        <v>15</v>
      </c>
      <c r="D1060" s="8">
        <v>140</v>
      </c>
      <c r="E1060" t="s">
        <v>17</v>
      </c>
      <c r="F1060">
        <v>100</v>
      </c>
      <c r="G1060">
        <v>0.28000000000000003</v>
      </c>
      <c r="H1060">
        <v>0.8</v>
      </c>
      <c r="M1060">
        <v>140</v>
      </c>
      <c r="N1060">
        <v>170</v>
      </c>
      <c r="O1060">
        <v>210</v>
      </c>
      <c r="P1060">
        <v>390</v>
      </c>
      <c r="Q1060">
        <v>140</v>
      </c>
      <c r="R1060">
        <v>20</v>
      </c>
      <c r="S1060">
        <v>30</v>
      </c>
      <c r="T1060">
        <v>40</v>
      </c>
      <c r="U1060">
        <v>30</v>
      </c>
      <c r="V1060">
        <v>140</v>
      </c>
      <c r="W1060">
        <v>260</v>
      </c>
      <c r="X1060">
        <v>110</v>
      </c>
      <c r="Y1060">
        <v>170</v>
      </c>
      <c r="Z1060">
        <v>260</v>
      </c>
      <c r="AA1060">
        <v>390</v>
      </c>
      <c r="AB1060">
        <v>320</v>
      </c>
      <c r="AC1060">
        <v>170</v>
      </c>
      <c r="AD1060">
        <v>140</v>
      </c>
      <c r="AE1060">
        <v>170</v>
      </c>
      <c r="AF1060">
        <v>210</v>
      </c>
      <c r="AG1060">
        <v>260</v>
      </c>
      <c r="AH1060">
        <v>320</v>
      </c>
      <c r="AI1060">
        <v>320</v>
      </c>
      <c r="AJ1060">
        <v>390</v>
      </c>
      <c r="AK1060">
        <v>480</v>
      </c>
      <c r="AL1060">
        <v>720</v>
      </c>
      <c r="AM1060">
        <v>880</v>
      </c>
      <c r="AN1060">
        <v>720</v>
      </c>
      <c r="AO1060">
        <v>260</v>
      </c>
      <c r="AP1060">
        <v>40</v>
      </c>
      <c r="AQ1060">
        <v>50</v>
      </c>
      <c r="AR1060">
        <v>70</v>
      </c>
      <c r="AS1060">
        <v>40</v>
      </c>
      <c r="AT1060">
        <v>170</v>
      </c>
      <c r="AU1060">
        <v>170</v>
      </c>
      <c r="AV1060">
        <v>90</v>
      </c>
      <c r="AW1060">
        <v>170</v>
      </c>
      <c r="AX1060">
        <v>320</v>
      </c>
      <c r="AY1060">
        <v>320</v>
      </c>
      <c r="AZ1060">
        <v>140</v>
      </c>
      <c r="BA1060">
        <v>140</v>
      </c>
      <c r="BB1060">
        <v>30</v>
      </c>
      <c r="BC1060">
        <v>50</v>
      </c>
      <c r="BD1060">
        <v>70</v>
      </c>
      <c r="BE1060">
        <v>50</v>
      </c>
      <c r="BF1060">
        <v>90</v>
      </c>
      <c r="BG1060">
        <v>110</v>
      </c>
      <c r="BH1060">
        <v>50</v>
      </c>
      <c r="BI1060" s="9">
        <f>AVERAGE(keyword_stats[[#This Row],[Searches: Apr 2015]:[Searches: Mar 2016]])</f>
        <v>140</v>
      </c>
      <c r="BJ1060" s="9">
        <f>AVERAGE(keyword_stats[[#This Row],[Searches: Apr 2016]:[Searches: Mar 2017]])</f>
        <v>260</v>
      </c>
      <c r="BK1060" s="9">
        <f>AVERAGE(keyword_stats[[#This Row],[Searches: Apr 2017]:[Searches: Mar 2018]])</f>
        <v>307.5</v>
      </c>
      <c r="BL1060" s="9">
        <f>AVERAGE(keyword_stats[[#This Row],[Searches: Apr 2018]:[Searches: Mar 2019]])</f>
        <v>128.33333333333334</v>
      </c>
      <c r="BM1060" s="9">
        <f>SUM(keyword_stats[[#This Row],[Searches: Apr 2018]:[Searches: Mar 2019]])</f>
        <v>1540</v>
      </c>
      <c r="BN1060" s="9">
        <f>keyword_stats[[#This Row],[R1]]-keyword_stats[[#This Row],[R4]]</f>
        <v>-11.666666666666657</v>
      </c>
      <c r="BO1060" s="9" t="str">
        <f>INDEX('keyword-forecasts'!G:K,MATCH(keyword_stats[[#This Row],[Keyword]],'keyword-forecasts'!K:K,0),1)</f>
        <v>Dwuczęściowe Push</v>
      </c>
    </row>
    <row r="1061" spans="1:67" x14ac:dyDescent="0.25">
      <c r="A1061" t="s">
        <v>1173</v>
      </c>
      <c r="B1061" t="s">
        <v>15</v>
      </c>
      <c r="D1061" s="8">
        <v>50</v>
      </c>
      <c r="E1061" t="s">
        <v>17</v>
      </c>
      <c r="F1061">
        <v>100</v>
      </c>
      <c r="G1061">
        <v>0.39</v>
      </c>
      <c r="H1061">
        <v>1.58</v>
      </c>
      <c r="M1061">
        <v>70</v>
      </c>
      <c r="N1061">
        <v>70</v>
      </c>
      <c r="O1061">
        <v>90</v>
      </c>
      <c r="P1061">
        <v>110</v>
      </c>
      <c r="Q1061">
        <v>40</v>
      </c>
      <c r="R1061">
        <v>10</v>
      </c>
      <c r="S1061">
        <v>10</v>
      </c>
      <c r="T1061">
        <v>20</v>
      </c>
      <c r="U1061">
        <v>10</v>
      </c>
      <c r="V1061">
        <v>50</v>
      </c>
      <c r="W1061">
        <v>50</v>
      </c>
      <c r="X1061">
        <v>40</v>
      </c>
      <c r="Y1061">
        <v>30</v>
      </c>
      <c r="Z1061">
        <v>50</v>
      </c>
      <c r="AA1061">
        <v>50</v>
      </c>
      <c r="AB1061">
        <v>70</v>
      </c>
      <c r="AC1061">
        <v>30</v>
      </c>
      <c r="AD1061">
        <v>20</v>
      </c>
      <c r="AE1061">
        <v>20</v>
      </c>
      <c r="AF1061">
        <v>110</v>
      </c>
      <c r="AG1061">
        <v>50</v>
      </c>
      <c r="AH1061">
        <v>50</v>
      </c>
      <c r="AI1061">
        <v>50</v>
      </c>
      <c r="AJ1061">
        <v>30</v>
      </c>
      <c r="AK1061">
        <v>50</v>
      </c>
      <c r="AL1061">
        <v>30</v>
      </c>
      <c r="AM1061">
        <v>50</v>
      </c>
      <c r="AN1061">
        <v>40</v>
      </c>
      <c r="AO1061">
        <v>20</v>
      </c>
      <c r="AP1061">
        <v>10</v>
      </c>
      <c r="AQ1061">
        <v>20</v>
      </c>
      <c r="AR1061">
        <v>10</v>
      </c>
      <c r="AS1061">
        <v>10</v>
      </c>
      <c r="AT1061">
        <v>20</v>
      </c>
      <c r="AU1061">
        <v>30</v>
      </c>
      <c r="AV1061">
        <v>40</v>
      </c>
      <c r="AW1061">
        <v>70</v>
      </c>
      <c r="AX1061">
        <v>70</v>
      </c>
      <c r="AY1061">
        <v>50</v>
      </c>
      <c r="AZ1061">
        <v>40</v>
      </c>
      <c r="BA1061">
        <v>30</v>
      </c>
      <c r="BB1061">
        <v>10</v>
      </c>
      <c r="BC1061">
        <v>20</v>
      </c>
      <c r="BD1061">
        <v>20</v>
      </c>
      <c r="BE1061">
        <v>30</v>
      </c>
      <c r="BF1061">
        <v>90</v>
      </c>
      <c r="BG1061">
        <v>50</v>
      </c>
      <c r="BH1061">
        <v>70</v>
      </c>
      <c r="BI1061" s="9">
        <f>AVERAGE(keyword_stats[[#This Row],[Searches: Apr 2015]:[Searches: Mar 2016]])</f>
        <v>47.5</v>
      </c>
      <c r="BJ1061" s="9">
        <f>AVERAGE(keyword_stats[[#This Row],[Searches: Apr 2016]:[Searches: Mar 2017]])</f>
        <v>46.666666666666664</v>
      </c>
      <c r="BK1061" s="9">
        <f>AVERAGE(keyword_stats[[#This Row],[Searches: Apr 2017]:[Searches: Mar 2018]])</f>
        <v>27.5</v>
      </c>
      <c r="BL1061" s="9">
        <f>AVERAGE(keyword_stats[[#This Row],[Searches: Apr 2018]:[Searches: Mar 2019]])</f>
        <v>45.833333333333336</v>
      </c>
      <c r="BM1061" s="9">
        <f>SUM(keyword_stats[[#This Row],[Searches: Apr 2018]:[Searches: Mar 2019]])</f>
        <v>550</v>
      </c>
      <c r="BN1061" s="9">
        <f>keyword_stats[[#This Row],[R1]]-keyword_stats[[#This Row],[R4]]</f>
        <v>-1.6666666666666643</v>
      </c>
      <c r="BO1061" s="9" t="str">
        <f>INDEX('keyword-forecasts'!G:K,MATCH(keyword_stats[[#This Row],[Keyword]],'keyword-forecasts'!K:K,0),1)</f>
        <v>Kąpielowe Push Jednoczesciowe</v>
      </c>
    </row>
    <row r="1062" spans="1:67" x14ac:dyDescent="0.25">
      <c r="A1062" t="s">
        <v>1174</v>
      </c>
      <c r="B1062" t="s">
        <v>15</v>
      </c>
      <c r="D1062" s="8">
        <v>10</v>
      </c>
      <c r="E1062" t="s">
        <v>17</v>
      </c>
      <c r="F1062">
        <v>100</v>
      </c>
      <c r="M1062">
        <v>0</v>
      </c>
      <c r="N1062">
        <v>10</v>
      </c>
      <c r="O1062">
        <v>10</v>
      </c>
      <c r="P1062">
        <v>10</v>
      </c>
      <c r="Q1062">
        <v>10</v>
      </c>
      <c r="R1062">
        <v>0</v>
      </c>
      <c r="S1062">
        <v>0</v>
      </c>
      <c r="T1062">
        <v>0</v>
      </c>
      <c r="U1062">
        <v>10</v>
      </c>
      <c r="V1062">
        <v>10</v>
      </c>
      <c r="W1062">
        <v>10</v>
      </c>
      <c r="X1062">
        <v>0</v>
      </c>
      <c r="Y1062">
        <v>0</v>
      </c>
      <c r="Z1062">
        <v>10</v>
      </c>
      <c r="AA1062">
        <v>10</v>
      </c>
      <c r="AB1062">
        <v>10</v>
      </c>
      <c r="AC1062">
        <v>10</v>
      </c>
      <c r="AD1062">
        <v>0</v>
      </c>
      <c r="AE1062">
        <v>0</v>
      </c>
      <c r="AF1062">
        <v>10</v>
      </c>
      <c r="AG1062">
        <v>0</v>
      </c>
      <c r="AH1062">
        <v>0</v>
      </c>
      <c r="AI1062">
        <v>0</v>
      </c>
      <c r="AJ1062">
        <v>10</v>
      </c>
      <c r="AK1062">
        <v>10</v>
      </c>
      <c r="AL1062">
        <v>10</v>
      </c>
      <c r="AM1062">
        <v>10</v>
      </c>
      <c r="AN1062">
        <v>10</v>
      </c>
      <c r="AO1062">
        <v>10</v>
      </c>
      <c r="AP1062">
        <v>10</v>
      </c>
      <c r="AQ1062">
        <v>0</v>
      </c>
      <c r="AR1062">
        <v>0</v>
      </c>
      <c r="AS1062">
        <v>0</v>
      </c>
      <c r="AT1062">
        <v>10</v>
      </c>
      <c r="AU1062">
        <v>0</v>
      </c>
      <c r="AV1062">
        <v>0</v>
      </c>
      <c r="AW1062">
        <v>10</v>
      </c>
      <c r="AX1062">
        <v>10</v>
      </c>
      <c r="AY1062">
        <v>10</v>
      </c>
      <c r="AZ1062">
        <v>10</v>
      </c>
      <c r="BA1062">
        <v>10</v>
      </c>
      <c r="BB1062">
        <v>0</v>
      </c>
      <c r="BC1062">
        <v>0</v>
      </c>
      <c r="BD1062">
        <v>10</v>
      </c>
      <c r="BE1062">
        <v>10</v>
      </c>
      <c r="BF1062">
        <v>0</v>
      </c>
      <c r="BG1062">
        <v>0</v>
      </c>
      <c r="BH1062">
        <v>10</v>
      </c>
      <c r="BI1062" s="9">
        <f>AVERAGE(keyword_stats[[#This Row],[Searches: Apr 2015]:[Searches: Mar 2016]])</f>
        <v>5.833333333333333</v>
      </c>
      <c r="BJ1062" s="9">
        <f>AVERAGE(keyword_stats[[#This Row],[Searches: Apr 2016]:[Searches: Mar 2017]])</f>
        <v>5</v>
      </c>
      <c r="BK1062" s="9">
        <f>AVERAGE(keyword_stats[[#This Row],[Searches: Apr 2017]:[Searches: Mar 2018]])</f>
        <v>5.833333333333333</v>
      </c>
      <c r="BL1062" s="9">
        <f>AVERAGE(keyword_stats[[#This Row],[Searches: Apr 2018]:[Searches: Mar 2019]])</f>
        <v>6.666666666666667</v>
      </c>
      <c r="BM1062" s="9">
        <f>SUM(keyword_stats[[#This Row],[Searches: Apr 2018]:[Searches: Mar 2019]])</f>
        <v>80</v>
      </c>
      <c r="BN1062" s="9">
        <f>keyword_stats[[#This Row],[R1]]-keyword_stats[[#This Row],[R4]]</f>
        <v>0.83333333333333393</v>
      </c>
      <c r="BO1062" s="9" t="str">
        <f>INDEX('keyword-forecasts'!G:K,MATCH(keyword_stats[[#This Row],[Keyword]],'keyword-forecasts'!K:K,0),1)</f>
        <v>Kąpielowe Push</v>
      </c>
    </row>
    <row r="1063" spans="1:67" x14ac:dyDescent="0.25">
      <c r="A1063" t="s">
        <v>1175</v>
      </c>
      <c r="B1063" t="s">
        <v>15</v>
      </c>
      <c r="D1063" s="8">
        <v>10</v>
      </c>
      <c r="E1063" t="s">
        <v>17</v>
      </c>
      <c r="F1063">
        <v>100</v>
      </c>
      <c r="M1063">
        <v>10</v>
      </c>
      <c r="N1063">
        <v>10</v>
      </c>
      <c r="O1063">
        <v>10</v>
      </c>
      <c r="P1063">
        <v>10</v>
      </c>
      <c r="Q1063">
        <v>10</v>
      </c>
      <c r="R1063">
        <v>10</v>
      </c>
      <c r="S1063">
        <v>10</v>
      </c>
      <c r="T1063">
        <v>20</v>
      </c>
      <c r="U1063">
        <v>10</v>
      </c>
      <c r="V1063">
        <v>20</v>
      </c>
      <c r="W1063">
        <v>30</v>
      </c>
      <c r="X1063">
        <v>10</v>
      </c>
      <c r="Y1063">
        <v>20</v>
      </c>
      <c r="Z1063">
        <v>20</v>
      </c>
      <c r="AA1063">
        <v>70</v>
      </c>
      <c r="AB1063">
        <v>40</v>
      </c>
      <c r="AC1063">
        <v>10</v>
      </c>
      <c r="AD1063">
        <v>10</v>
      </c>
      <c r="AE1063">
        <v>10</v>
      </c>
      <c r="AF1063">
        <v>0</v>
      </c>
      <c r="AG1063">
        <v>10</v>
      </c>
      <c r="AH1063">
        <v>10</v>
      </c>
      <c r="AI1063">
        <v>10</v>
      </c>
      <c r="AJ1063">
        <v>10</v>
      </c>
      <c r="AK1063">
        <v>10</v>
      </c>
      <c r="AL1063">
        <v>10</v>
      </c>
      <c r="AM1063">
        <v>10</v>
      </c>
      <c r="AN1063">
        <v>20</v>
      </c>
      <c r="AO1063">
        <v>10</v>
      </c>
      <c r="AP1063">
        <v>0</v>
      </c>
      <c r="AQ1063">
        <v>10</v>
      </c>
      <c r="AR1063">
        <v>10</v>
      </c>
      <c r="AS1063">
        <v>10</v>
      </c>
      <c r="AT1063">
        <v>0</v>
      </c>
      <c r="AU1063">
        <v>10</v>
      </c>
      <c r="AV1063">
        <v>10</v>
      </c>
      <c r="AW1063">
        <v>10</v>
      </c>
      <c r="AX1063">
        <v>30</v>
      </c>
      <c r="AY1063">
        <v>20</v>
      </c>
      <c r="AZ1063">
        <v>20</v>
      </c>
      <c r="BA1063">
        <v>10</v>
      </c>
      <c r="BB1063">
        <v>0</v>
      </c>
      <c r="BC1063">
        <v>10</v>
      </c>
      <c r="BD1063">
        <v>0</v>
      </c>
      <c r="BE1063">
        <v>10</v>
      </c>
      <c r="BF1063">
        <v>10</v>
      </c>
      <c r="BG1063">
        <v>10</v>
      </c>
      <c r="BH1063">
        <v>10</v>
      </c>
      <c r="BI1063" s="9">
        <f>AVERAGE(keyword_stats[[#This Row],[Searches: Apr 2015]:[Searches: Mar 2016]])</f>
        <v>13.333333333333334</v>
      </c>
      <c r="BJ1063" s="9">
        <f>AVERAGE(keyword_stats[[#This Row],[Searches: Apr 2016]:[Searches: Mar 2017]])</f>
        <v>18.333333333333332</v>
      </c>
      <c r="BK1063" s="9">
        <f>AVERAGE(keyword_stats[[#This Row],[Searches: Apr 2017]:[Searches: Mar 2018]])</f>
        <v>9.1666666666666661</v>
      </c>
      <c r="BL1063" s="9">
        <f>AVERAGE(keyword_stats[[#This Row],[Searches: Apr 2018]:[Searches: Mar 2019]])</f>
        <v>11.666666666666666</v>
      </c>
      <c r="BM1063" s="9">
        <f>SUM(keyword_stats[[#This Row],[Searches: Apr 2018]:[Searches: Mar 2019]])</f>
        <v>140</v>
      </c>
      <c r="BN1063" s="9">
        <f>keyword_stats[[#This Row],[R1]]-keyword_stats[[#This Row],[R4]]</f>
        <v>-1.6666666666666679</v>
      </c>
      <c r="BO1063" s="9" t="str">
        <f>INDEX('keyword-forecasts'!G:K,MATCH(keyword_stats[[#This Row],[Keyword]],'keyword-forecasts'!K:K,0),1)</f>
        <v>Tanie Stroje</v>
      </c>
    </row>
    <row r="1064" spans="1:67" x14ac:dyDescent="0.25">
      <c r="A1064" t="s">
        <v>1176</v>
      </c>
      <c r="B1064" t="s">
        <v>15</v>
      </c>
      <c r="D1064" s="8">
        <v>140</v>
      </c>
      <c r="E1064" t="s">
        <v>17</v>
      </c>
      <c r="F1064">
        <v>100</v>
      </c>
      <c r="G1064">
        <v>0.26</v>
      </c>
      <c r="H1064">
        <v>0.74</v>
      </c>
      <c r="M1064">
        <v>90</v>
      </c>
      <c r="N1064">
        <v>140</v>
      </c>
      <c r="O1064">
        <v>170</v>
      </c>
      <c r="P1064">
        <v>320</v>
      </c>
      <c r="Q1064">
        <v>110</v>
      </c>
      <c r="R1064">
        <v>10</v>
      </c>
      <c r="S1064">
        <v>10</v>
      </c>
      <c r="T1064">
        <v>10</v>
      </c>
      <c r="U1064">
        <v>20</v>
      </c>
      <c r="V1064">
        <v>70</v>
      </c>
      <c r="W1064">
        <v>50</v>
      </c>
      <c r="X1064">
        <v>70</v>
      </c>
      <c r="Y1064">
        <v>90</v>
      </c>
      <c r="Z1064">
        <v>140</v>
      </c>
      <c r="AA1064">
        <v>210</v>
      </c>
      <c r="AB1064">
        <v>210</v>
      </c>
      <c r="AC1064">
        <v>70</v>
      </c>
      <c r="AD1064">
        <v>30</v>
      </c>
      <c r="AE1064">
        <v>20</v>
      </c>
      <c r="AF1064">
        <v>50</v>
      </c>
      <c r="AG1064">
        <v>40</v>
      </c>
      <c r="AH1064">
        <v>70</v>
      </c>
      <c r="AI1064">
        <v>70</v>
      </c>
      <c r="AJ1064">
        <v>90</v>
      </c>
      <c r="AK1064">
        <v>90</v>
      </c>
      <c r="AL1064">
        <v>110</v>
      </c>
      <c r="AM1064">
        <v>140</v>
      </c>
      <c r="AN1064">
        <v>210</v>
      </c>
      <c r="AO1064">
        <v>90</v>
      </c>
      <c r="AP1064">
        <v>40</v>
      </c>
      <c r="AQ1064">
        <v>30</v>
      </c>
      <c r="AR1064">
        <v>30</v>
      </c>
      <c r="AS1064">
        <v>70</v>
      </c>
      <c r="AT1064">
        <v>110</v>
      </c>
      <c r="AU1064">
        <v>140</v>
      </c>
      <c r="AV1064">
        <v>110</v>
      </c>
      <c r="AW1064">
        <v>170</v>
      </c>
      <c r="AX1064">
        <v>320</v>
      </c>
      <c r="AY1064">
        <v>260</v>
      </c>
      <c r="AZ1064">
        <v>320</v>
      </c>
      <c r="BA1064">
        <v>140</v>
      </c>
      <c r="BB1064">
        <v>40</v>
      </c>
      <c r="BC1064">
        <v>30</v>
      </c>
      <c r="BD1064">
        <v>30</v>
      </c>
      <c r="BE1064">
        <v>40</v>
      </c>
      <c r="BF1064">
        <v>140</v>
      </c>
      <c r="BG1064">
        <v>110</v>
      </c>
      <c r="BH1064">
        <v>170</v>
      </c>
      <c r="BI1064" s="9">
        <f>AVERAGE(keyword_stats[[#This Row],[Searches: Apr 2015]:[Searches: Mar 2016]])</f>
        <v>89.166666666666671</v>
      </c>
      <c r="BJ1064" s="9">
        <f>AVERAGE(keyword_stats[[#This Row],[Searches: Apr 2016]:[Searches: Mar 2017]])</f>
        <v>90.833333333333329</v>
      </c>
      <c r="BK1064" s="9">
        <f>AVERAGE(keyword_stats[[#This Row],[Searches: Apr 2017]:[Searches: Mar 2018]])</f>
        <v>97.5</v>
      </c>
      <c r="BL1064" s="9">
        <f>AVERAGE(keyword_stats[[#This Row],[Searches: Apr 2018]:[Searches: Mar 2019]])</f>
        <v>147.5</v>
      </c>
      <c r="BM1064" s="9">
        <f>SUM(keyword_stats[[#This Row],[Searches: Apr 2018]:[Searches: Mar 2019]])</f>
        <v>1770</v>
      </c>
      <c r="BN1064" s="9">
        <f>keyword_stats[[#This Row],[R1]]-keyword_stats[[#This Row],[R4]]</f>
        <v>58.333333333333329</v>
      </c>
      <c r="BO1064" s="9" t="str">
        <f>INDEX('keyword-forecasts'!G:K,MATCH(keyword_stats[[#This Row],[Keyword]],'keyword-forecasts'!K:K,0),1)</f>
        <v>Triumph Stroje</v>
      </c>
    </row>
    <row r="1065" spans="1:67" x14ac:dyDescent="0.25">
      <c r="A1065" t="s">
        <v>1177</v>
      </c>
      <c r="B1065" t="s">
        <v>15</v>
      </c>
      <c r="D1065" s="8">
        <v>40</v>
      </c>
      <c r="E1065" t="s">
        <v>17</v>
      </c>
      <c r="F1065">
        <v>100</v>
      </c>
      <c r="G1065">
        <v>0.36</v>
      </c>
      <c r="H1065">
        <v>0.68</v>
      </c>
      <c r="M1065">
        <v>90</v>
      </c>
      <c r="N1065">
        <v>140</v>
      </c>
      <c r="O1065">
        <v>260</v>
      </c>
      <c r="P1065">
        <v>390</v>
      </c>
      <c r="Q1065">
        <v>210</v>
      </c>
      <c r="R1065">
        <v>50</v>
      </c>
      <c r="S1065">
        <v>10</v>
      </c>
      <c r="T1065">
        <v>40</v>
      </c>
      <c r="U1065">
        <v>30</v>
      </c>
      <c r="V1065">
        <v>110</v>
      </c>
      <c r="W1065">
        <v>90</v>
      </c>
      <c r="X1065">
        <v>90</v>
      </c>
      <c r="Y1065">
        <v>110</v>
      </c>
      <c r="Z1065">
        <v>170</v>
      </c>
      <c r="AA1065">
        <v>390</v>
      </c>
      <c r="AB1065">
        <v>320</v>
      </c>
      <c r="AC1065">
        <v>110</v>
      </c>
      <c r="AD1065">
        <v>50</v>
      </c>
      <c r="AE1065">
        <v>40</v>
      </c>
      <c r="AF1065">
        <v>70</v>
      </c>
      <c r="AG1065">
        <v>40</v>
      </c>
      <c r="AH1065">
        <v>140</v>
      </c>
      <c r="AI1065">
        <v>70</v>
      </c>
      <c r="AJ1065">
        <v>90</v>
      </c>
      <c r="AK1065">
        <v>110</v>
      </c>
      <c r="AL1065">
        <v>170</v>
      </c>
      <c r="AM1065">
        <v>320</v>
      </c>
      <c r="AN1065">
        <v>480</v>
      </c>
      <c r="AO1065">
        <v>210</v>
      </c>
      <c r="AP1065">
        <v>50</v>
      </c>
      <c r="AQ1065">
        <v>50</v>
      </c>
      <c r="AR1065">
        <v>50</v>
      </c>
      <c r="AS1065">
        <v>40</v>
      </c>
      <c r="AT1065">
        <v>170</v>
      </c>
      <c r="AU1065">
        <v>70</v>
      </c>
      <c r="AV1065">
        <v>70</v>
      </c>
      <c r="AW1065">
        <v>50</v>
      </c>
      <c r="AX1065">
        <v>50</v>
      </c>
      <c r="AY1065">
        <v>70</v>
      </c>
      <c r="AZ1065">
        <v>40</v>
      </c>
      <c r="BA1065">
        <v>20</v>
      </c>
      <c r="BB1065">
        <v>10</v>
      </c>
      <c r="BC1065">
        <v>40</v>
      </c>
      <c r="BD1065">
        <v>30</v>
      </c>
      <c r="BE1065">
        <v>30</v>
      </c>
      <c r="BF1065">
        <v>50</v>
      </c>
      <c r="BG1065">
        <v>20</v>
      </c>
      <c r="BH1065">
        <v>20</v>
      </c>
      <c r="BI1065" s="9">
        <f>AVERAGE(keyword_stats[[#This Row],[Searches: Apr 2015]:[Searches: Mar 2016]])</f>
        <v>125.83333333333333</v>
      </c>
      <c r="BJ1065" s="9">
        <f>AVERAGE(keyword_stats[[#This Row],[Searches: Apr 2016]:[Searches: Mar 2017]])</f>
        <v>133.33333333333334</v>
      </c>
      <c r="BK1065" s="9">
        <f>AVERAGE(keyword_stats[[#This Row],[Searches: Apr 2017]:[Searches: Mar 2018]])</f>
        <v>149.16666666666666</v>
      </c>
      <c r="BL1065" s="9">
        <f>AVERAGE(keyword_stats[[#This Row],[Searches: Apr 2018]:[Searches: Mar 2019]])</f>
        <v>35.833333333333336</v>
      </c>
      <c r="BM1065" s="9">
        <f>SUM(keyword_stats[[#This Row],[Searches: Apr 2018]:[Searches: Mar 2019]])</f>
        <v>430</v>
      </c>
      <c r="BN1065" s="9">
        <f>keyword_stats[[#This Row],[R1]]-keyword_stats[[#This Row],[R4]]</f>
        <v>-90</v>
      </c>
      <c r="BO1065" s="9" t="str">
        <f>INDEX('keyword-forecasts'!G:K,MATCH(keyword_stats[[#This Row],[Keyword]],'keyword-forecasts'!K:K,0),1)</f>
        <v>Wyprzedaż Stroje</v>
      </c>
    </row>
    <row r="1066" spans="1:67" x14ac:dyDescent="0.25">
      <c r="A1066" t="s">
        <v>1178</v>
      </c>
      <c r="B1066" t="s">
        <v>15</v>
      </c>
      <c r="D1066" s="8">
        <v>10</v>
      </c>
      <c r="M1066">
        <v>10</v>
      </c>
      <c r="N1066">
        <v>10</v>
      </c>
      <c r="O1066">
        <v>20</v>
      </c>
      <c r="P1066">
        <v>10</v>
      </c>
      <c r="Q1066">
        <v>10</v>
      </c>
      <c r="R1066">
        <v>0</v>
      </c>
      <c r="S1066">
        <v>0</v>
      </c>
      <c r="T1066">
        <v>10</v>
      </c>
      <c r="U1066">
        <v>0</v>
      </c>
      <c r="V1066">
        <v>10</v>
      </c>
      <c r="W1066">
        <v>0</v>
      </c>
      <c r="X1066">
        <v>10</v>
      </c>
      <c r="Y1066">
        <v>0</v>
      </c>
      <c r="Z1066">
        <v>20</v>
      </c>
      <c r="AA1066">
        <v>10</v>
      </c>
      <c r="AB1066">
        <v>10</v>
      </c>
      <c r="AC1066">
        <v>0</v>
      </c>
      <c r="AD1066">
        <v>10</v>
      </c>
      <c r="AE1066">
        <v>0</v>
      </c>
      <c r="AF1066">
        <v>0</v>
      </c>
      <c r="AG1066">
        <v>10</v>
      </c>
      <c r="AH1066">
        <v>10</v>
      </c>
      <c r="AI1066">
        <v>10</v>
      </c>
      <c r="AJ1066">
        <v>0</v>
      </c>
      <c r="AK1066">
        <v>10</v>
      </c>
      <c r="AL1066">
        <v>0</v>
      </c>
      <c r="AM1066">
        <v>20</v>
      </c>
      <c r="AN1066">
        <v>10</v>
      </c>
      <c r="AO1066">
        <v>0</v>
      </c>
      <c r="AP1066">
        <v>0</v>
      </c>
      <c r="AQ1066">
        <v>0</v>
      </c>
      <c r="AR1066">
        <v>10</v>
      </c>
      <c r="AS1066">
        <v>0</v>
      </c>
      <c r="AT1066">
        <v>10</v>
      </c>
      <c r="AU1066">
        <v>10</v>
      </c>
      <c r="AV1066">
        <v>10</v>
      </c>
      <c r="AW1066">
        <v>10</v>
      </c>
      <c r="AX1066">
        <v>10</v>
      </c>
      <c r="AY1066">
        <v>20</v>
      </c>
      <c r="AZ1066">
        <v>20</v>
      </c>
      <c r="BA1066">
        <v>10</v>
      </c>
      <c r="BB1066">
        <v>0</v>
      </c>
      <c r="BC1066">
        <v>0</v>
      </c>
      <c r="BD1066">
        <v>10</v>
      </c>
      <c r="BE1066">
        <v>0</v>
      </c>
      <c r="BF1066">
        <v>10</v>
      </c>
      <c r="BG1066">
        <v>10</v>
      </c>
      <c r="BH1066">
        <v>0</v>
      </c>
      <c r="BI1066" s="9">
        <f>AVERAGE(keyword_stats[[#This Row],[Searches: Apr 2015]:[Searches: Mar 2016]])</f>
        <v>7.5</v>
      </c>
      <c r="BJ1066" s="9">
        <f>AVERAGE(keyword_stats[[#This Row],[Searches: Apr 2016]:[Searches: Mar 2017]])</f>
        <v>6.666666666666667</v>
      </c>
      <c r="BK1066" s="9">
        <f>AVERAGE(keyword_stats[[#This Row],[Searches: Apr 2017]:[Searches: Mar 2018]])</f>
        <v>6.666666666666667</v>
      </c>
      <c r="BL1066" s="9">
        <f>AVERAGE(keyword_stats[[#This Row],[Searches: Apr 2018]:[Searches: Mar 2019]])</f>
        <v>8.3333333333333339</v>
      </c>
      <c r="BM1066" s="9">
        <f>SUM(keyword_stats[[#This Row],[Searches: Apr 2018]:[Searches: Mar 2019]])</f>
        <v>100</v>
      </c>
      <c r="BN1066" s="9">
        <f>keyword_stats[[#This Row],[R1]]-keyword_stats[[#This Row],[R4]]</f>
        <v>0.83333333333333393</v>
      </c>
      <c r="BO1066" s="9" t="str">
        <f>INDEX('keyword-forecasts'!G:K,MATCH(keyword_stats[[#This Row],[Keyword]],'keyword-forecasts'!K:K,0),1)</f>
        <v>Kąpielowe Push</v>
      </c>
    </row>
    <row r="1067" spans="1:67" x14ac:dyDescent="0.25">
      <c r="A1067" t="s">
        <v>1179</v>
      </c>
      <c r="B1067" t="s">
        <v>15</v>
      </c>
      <c r="D1067" s="8">
        <v>10</v>
      </c>
      <c r="E1067" t="s">
        <v>17</v>
      </c>
      <c r="F1067">
        <v>100</v>
      </c>
      <c r="G1067">
        <v>0.31</v>
      </c>
      <c r="H1067">
        <v>1.2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40</v>
      </c>
      <c r="AA1067">
        <v>50</v>
      </c>
      <c r="AB1067">
        <v>30</v>
      </c>
      <c r="AC1067">
        <v>10</v>
      </c>
      <c r="AD1067">
        <v>10</v>
      </c>
      <c r="AE1067">
        <v>10</v>
      </c>
      <c r="AF1067">
        <v>10</v>
      </c>
      <c r="AG1067">
        <v>10</v>
      </c>
      <c r="AH1067">
        <v>10</v>
      </c>
      <c r="AI1067">
        <v>10</v>
      </c>
      <c r="AJ1067">
        <v>10</v>
      </c>
      <c r="AK1067">
        <v>10</v>
      </c>
      <c r="AL1067">
        <v>10</v>
      </c>
      <c r="AM1067">
        <v>20</v>
      </c>
      <c r="AN1067">
        <v>20</v>
      </c>
      <c r="AO1067">
        <v>10</v>
      </c>
      <c r="AP1067">
        <v>0</v>
      </c>
      <c r="AQ1067">
        <v>10</v>
      </c>
      <c r="AR1067">
        <v>10</v>
      </c>
      <c r="AS1067">
        <v>10</v>
      </c>
      <c r="AT1067">
        <v>10</v>
      </c>
      <c r="AU1067">
        <v>10</v>
      </c>
      <c r="AV1067">
        <v>10</v>
      </c>
      <c r="AW1067">
        <v>30</v>
      </c>
      <c r="AX1067">
        <v>30</v>
      </c>
      <c r="AY1067">
        <v>20</v>
      </c>
      <c r="AZ1067">
        <v>20</v>
      </c>
      <c r="BA1067">
        <v>20</v>
      </c>
      <c r="BB1067">
        <v>10</v>
      </c>
      <c r="BC1067">
        <v>10</v>
      </c>
      <c r="BD1067">
        <v>10</v>
      </c>
      <c r="BE1067">
        <v>10</v>
      </c>
      <c r="BF1067">
        <v>10</v>
      </c>
      <c r="BG1067">
        <v>20</v>
      </c>
      <c r="BH1067">
        <v>10</v>
      </c>
      <c r="BI1067" s="9">
        <f>AVERAGE(keyword_stats[[#This Row],[Searches: Apr 2015]:[Searches: Mar 2016]])</f>
        <v>0</v>
      </c>
      <c r="BJ1067" s="9">
        <f>AVERAGE(keyword_stats[[#This Row],[Searches: Apr 2016]:[Searches: Mar 2017]])</f>
        <v>16.666666666666668</v>
      </c>
      <c r="BK1067" s="9">
        <f>AVERAGE(keyword_stats[[#This Row],[Searches: Apr 2017]:[Searches: Mar 2018]])</f>
        <v>10.833333333333334</v>
      </c>
      <c r="BL1067" s="9">
        <f>AVERAGE(keyword_stats[[#This Row],[Searches: Apr 2018]:[Searches: Mar 2019]])</f>
        <v>16.666666666666668</v>
      </c>
      <c r="BM1067" s="9">
        <f>SUM(keyword_stats[[#This Row],[Searches: Apr 2018]:[Searches: Mar 2019]])</f>
        <v>200</v>
      </c>
      <c r="BN1067" s="9">
        <f>keyword_stats[[#This Row],[R1]]-keyword_stats[[#This Row],[R4]]</f>
        <v>16.666666666666668</v>
      </c>
      <c r="BO1067" s="9" t="str">
        <f>INDEX('keyword-forecasts'!G:K,MATCH(keyword_stats[[#This Row],[Keyword]],'keyword-forecasts'!K:K,0),1)</f>
        <v>Zalando Stroje</v>
      </c>
    </row>
    <row r="1068" spans="1:67" x14ac:dyDescent="0.25">
      <c r="A1068" t="s">
        <v>1180</v>
      </c>
      <c r="B1068" t="s">
        <v>15</v>
      </c>
      <c r="D1068" s="8">
        <v>10</v>
      </c>
      <c r="E1068" t="s">
        <v>17</v>
      </c>
      <c r="F1068">
        <v>100</v>
      </c>
      <c r="G1068">
        <v>0.25</v>
      </c>
      <c r="H1068">
        <v>0.6</v>
      </c>
      <c r="M1068">
        <v>10</v>
      </c>
      <c r="N1068">
        <v>10</v>
      </c>
      <c r="O1068">
        <v>10</v>
      </c>
      <c r="P1068">
        <v>10</v>
      </c>
      <c r="Q1068">
        <v>10</v>
      </c>
      <c r="R1068">
        <v>0</v>
      </c>
      <c r="S1068">
        <v>10</v>
      </c>
      <c r="T1068">
        <v>0</v>
      </c>
      <c r="U1068">
        <v>0</v>
      </c>
      <c r="V1068">
        <v>10</v>
      </c>
      <c r="W1068">
        <v>10</v>
      </c>
      <c r="X1068">
        <v>0</v>
      </c>
      <c r="Y1068">
        <v>10</v>
      </c>
      <c r="Z1068">
        <v>10</v>
      </c>
      <c r="AA1068">
        <v>20</v>
      </c>
      <c r="AB1068">
        <v>10</v>
      </c>
      <c r="AC1068">
        <v>10</v>
      </c>
      <c r="AD1068">
        <v>0</v>
      </c>
      <c r="AE1068">
        <v>0</v>
      </c>
      <c r="AF1068">
        <v>10</v>
      </c>
      <c r="AG1068">
        <v>10</v>
      </c>
      <c r="AH1068">
        <v>10</v>
      </c>
      <c r="AI1068">
        <v>10</v>
      </c>
      <c r="AJ1068">
        <v>10</v>
      </c>
      <c r="AK1068">
        <v>10</v>
      </c>
      <c r="AL1068">
        <v>10</v>
      </c>
      <c r="AM1068">
        <v>10</v>
      </c>
      <c r="AN1068">
        <v>20</v>
      </c>
      <c r="AO1068">
        <v>10</v>
      </c>
      <c r="AP1068">
        <v>0</v>
      </c>
      <c r="AQ1068">
        <v>10</v>
      </c>
      <c r="AR1068">
        <v>10</v>
      </c>
      <c r="AS1068">
        <v>0</v>
      </c>
      <c r="AT1068">
        <v>10</v>
      </c>
      <c r="AU1068">
        <v>10</v>
      </c>
      <c r="AV1068">
        <v>10</v>
      </c>
      <c r="AW1068">
        <v>10</v>
      </c>
      <c r="AX1068">
        <v>30</v>
      </c>
      <c r="AY1068">
        <v>40</v>
      </c>
      <c r="AZ1068">
        <v>20</v>
      </c>
      <c r="BA1068">
        <v>10</v>
      </c>
      <c r="BB1068">
        <v>10</v>
      </c>
      <c r="BC1068">
        <v>0</v>
      </c>
      <c r="BD1068">
        <v>10</v>
      </c>
      <c r="BE1068">
        <v>10</v>
      </c>
      <c r="BF1068">
        <v>10</v>
      </c>
      <c r="BG1068">
        <v>10</v>
      </c>
      <c r="BH1068">
        <v>10</v>
      </c>
      <c r="BI1068" s="9">
        <f>AVERAGE(keyword_stats[[#This Row],[Searches: Apr 2015]:[Searches: Mar 2016]])</f>
        <v>6.666666666666667</v>
      </c>
      <c r="BJ1068" s="9">
        <f>AVERAGE(keyword_stats[[#This Row],[Searches: Apr 2016]:[Searches: Mar 2017]])</f>
        <v>9.1666666666666661</v>
      </c>
      <c r="BK1068" s="9">
        <f>AVERAGE(keyword_stats[[#This Row],[Searches: Apr 2017]:[Searches: Mar 2018]])</f>
        <v>9.1666666666666661</v>
      </c>
      <c r="BL1068" s="9">
        <f>AVERAGE(keyword_stats[[#This Row],[Searches: Apr 2018]:[Searches: Mar 2019]])</f>
        <v>14.166666666666666</v>
      </c>
      <c r="BM1068" s="9">
        <f>SUM(keyword_stats[[#This Row],[Searches: Apr 2018]:[Searches: Mar 2019]])</f>
        <v>170</v>
      </c>
      <c r="BN1068" s="9">
        <f>keyword_stats[[#This Row],[R1]]-keyword_stats[[#This Row],[R4]]</f>
        <v>7.4999999999999991</v>
      </c>
      <c r="BO1068" s="9" t="str">
        <f>INDEX('keyword-forecasts'!G:K,MATCH(keyword_stats[[#This Row],[Keyword]],'keyword-forecasts'!K:K,0),1)</f>
        <v>Kąpielowe Push</v>
      </c>
    </row>
    <row r="1069" spans="1:67" x14ac:dyDescent="0.25">
      <c r="A1069" t="s">
        <v>1182</v>
      </c>
      <c r="B1069" t="s">
        <v>15</v>
      </c>
      <c r="D1069" s="8">
        <v>140</v>
      </c>
      <c r="E1069" t="s">
        <v>17</v>
      </c>
      <c r="F1069">
        <v>100</v>
      </c>
      <c r="G1069">
        <v>0.34</v>
      </c>
      <c r="H1069">
        <v>1.27</v>
      </c>
      <c r="M1069">
        <v>210</v>
      </c>
      <c r="N1069">
        <v>320</v>
      </c>
      <c r="O1069">
        <v>480</v>
      </c>
      <c r="P1069">
        <v>590</v>
      </c>
      <c r="Q1069">
        <v>210</v>
      </c>
      <c r="R1069">
        <v>40</v>
      </c>
      <c r="S1069">
        <v>20</v>
      </c>
      <c r="T1069">
        <v>30</v>
      </c>
      <c r="U1069">
        <v>30</v>
      </c>
      <c r="V1069">
        <v>90</v>
      </c>
      <c r="W1069">
        <v>90</v>
      </c>
      <c r="X1069">
        <v>140</v>
      </c>
      <c r="Y1069">
        <v>210</v>
      </c>
      <c r="Z1069">
        <v>260</v>
      </c>
      <c r="AA1069">
        <v>390</v>
      </c>
      <c r="AB1069">
        <v>320</v>
      </c>
      <c r="AC1069">
        <v>140</v>
      </c>
      <c r="AD1069">
        <v>70</v>
      </c>
      <c r="AE1069">
        <v>20</v>
      </c>
      <c r="AF1069">
        <v>30</v>
      </c>
      <c r="AG1069">
        <v>30</v>
      </c>
      <c r="AH1069">
        <v>70</v>
      </c>
      <c r="AI1069">
        <v>110</v>
      </c>
      <c r="AJ1069">
        <v>140</v>
      </c>
      <c r="AK1069">
        <v>140</v>
      </c>
      <c r="AL1069">
        <v>210</v>
      </c>
      <c r="AM1069">
        <v>480</v>
      </c>
      <c r="AN1069">
        <v>390</v>
      </c>
      <c r="AO1069">
        <v>170</v>
      </c>
      <c r="AP1069">
        <v>30</v>
      </c>
      <c r="AQ1069">
        <v>30</v>
      </c>
      <c r="AR1069">
        <v>40</v>
      </c>
      <c r="AS1069">
        <v>40</v>
      </c>
      <c r="AT1069">
        <v>110</v>
      </c>
      <c r="AU1069">
        <v>90</v>
      </c>
      <c r="AV1069">
        <v>140</v>
      </c>
      <c r="AW1069">
        <v>210</v>
      </c>
      <c r="AX1069">
        <v>260</v>
      </c>
      <c r="AY1069">
        <v>320</v>
      </c>
      <c r="AZ1069">
        <v>320</v>
      </c>
      <c r="BA1069">
        <v>140</v>
      </c>
      <c r="BB1069">
        <v>40</v>
      </c>
      <c r="BC1069">
        <v>40</v>
      </c>
      <c r="BD1069">
        <v>50</v>
      </c>
      <c r="BE1069">
        <v>70</v>
      </c>
      <c r="BF1069">
        <v>90</v>
      </c>
      <c r="BG1069">
        <v>90</v>
      </c>
      <c r="BH1069">
        <v>140</v>
      </c>
      <c r="BI1069" s="9">
        <f>AVERAGE(keyword_stats[[#This Row],[Searches: Apr 2015]:[Searches: Mar 2016]])</f>
        <v>187.5</v>
      </c>
      <c r="BJ1069" s="9">
        <f>AVERAGE(keyword_stats[[#This Row],[Searches: Apr 2016]:[Searches: Mar 2017]])</f>
        <v>149.16666666666666</v>
      </c>
      <c r="BK1069" s="9">
        <f>AVERAGE(keyword_stats[[#This Row],[Searches: Apr 2017]:[Searches: Mar 2018]])</f>
        <v>155.83333333333334</v>
      </c>
      <c r="BL1069" s="9">
        <f>AVERAGE(keyword_stats[[#This Row],[Searches: Apr 2018]:[Searches: Mar 2019]])</f>
        <v>147.5</v>
      </c>
      <c r="BM1069" s="9">
        <f>SUM(keyword_stats[[#This Row],[Searches: Apr 2018]:[Searches: Mar 2019]])</f>
        <v>1770</v>
      </c>
      <c r="BN1069" s="9">
        <f>keyword_stats[[#This Row],[R1]]-keyword_stats[[#This Row],[R4]]</f>
        <v>-40</v>
      </c>
      <c r="BO1069" s="9" t="str">
        <f>INDEX('keyword-forecasts'!G:K,MATCH(keyword_stats[[#This Row],[Keyword]],'keyword-forecasts'!K:K,0),1)</f>
        <v>Stroje Kąpielowe</v>
      </c>
    </row>
    <row r="1070" spans="1:67" x14ac:dyDescent="0.25">
      <c r="A1070" t="s">
        <v>1183</v>
      </c>
      <c r="B1070" t="s">
        <v>15</v>
      </c>
      <c r="D1070" s="8">
        <v>10</v>
      </c>
      <c r="E1070" t="s">
        <v>17</v>
      </c>
      <c r="F1070">
        <v>100</v>
      </c>
      <c r="G1070">
        <v>0.39</v>
      </c>
      <c r="H1070">
        <v>1.52</v>
      </c>
      <c r="M1070">
        <v>20</v>
      </c>
      <c r="N1070">
        <v>40</v>
      </c>
      <c r="O1070">
        <v>30</v>
      </c>
      <c r="P1070">
        <v>30</v>
      </c>
      <c r="Q1070">
        <v>10</v>
      </c>
      <c r="R1070">
        <v>10</v>
      </c>
      <c r="S1070">
        <v>10</v>
      </c>
      <c r="T1070">
        <v>10</v>
      </c>
      <c r="U1070">
        <v>10</v>
      </c>
      <c r="V1070">
        <v>20</v>
      </c>
      <c r="W1070">
        <v>10</v>
      </c>
      <c r="X1070">
        <v>10</v>
      </c>
      <c r="Y1070">
        <v>20</v>
      </c>
      <c r="Z1070">
        <v>40</v>
      </c>
      <c r="AA1070">
        <v>30</v>
      </c>
      <c r="AB1070">
        <v>30</v>
      </c>
      <c r="AC1070">
        <v>10</v>
      </c>
      <c r="AD1070">
        <v>10</v>
      </c>
      <c r="AE1070">
        <v>10</v>
      </c>
      <c r="AF1070">
        <v>0</v>
      </c>
      <c r="AG1070">
        <v>10</v>
      </c>
      <c r="AH1070">
        <v>10</v>
      </c>
      <c r="AI1070">
        <v>10</v>
      </c>
      <c r="AJ1070">
        <v>10</v>
      </c>
      <c r="AK1070">
        <v>10</v>
      </c>
      <c r="AL1070">
        <v>20</v>
      </c>
      <c r="AM1070">
        <v>10</v>
      </c>
      <c r="AN1070">
        <v>20</v>
      </c>
      <c r="AO1070">
        <v>10</v>
      </c>
      <c r="AP1070">
        <v>0</v>
      </c>
      <c r="AQ1070">
        <v>10</v>
      </c>
      <c r="AR1070">
        <v>10</v>
      </c>
      <c r="AS1070">
        <v>10</v>
      </c>
      <c r="AT1070">
        <v>10</v>
      </c>
      <c r="AU1070">
        <v>10</v>
      </c>
      <c r="AV1070">
        <v>10</v>
      </c>
      <c r="AW1070">
        <v>10</v>
      </c>
      <c r="AX1070">
        <v>20</v>
      </c>
      <c r="AY1070">
        <v>10</v>
      </c>
      <c r="AZ1070">
        <v>10</v>
      </c>
      <c r="BA1070">
        <v>10</v>
      </c>
      <c r="BB1070">
        <v>10</v>
      </c>
      <c r="BC1070">
        <v>10</v>
      </c>
      <c r="BD1070">
        <v>10</v>
      </c>
      <c r="BE1070">
        <v>10</v>
      </c>
      <c r="BF1070">
        <v>10</v>
      </c>
      <c r="BG1070">
        <v>10</v>
      </c>
      <c r="BH1070">
        <v>10</v>
      </c>
      <c r="BI1070" s="9">
        <f>AVERAGE(keyword_stats[[#This Row],[Searches: Apr 2015]:[Searches: Mar 2016]])</f>
        <v>17.5</v>
      </c>
      <c r="BJ1070" s="9">
        <f>AVERAGE(keyword_stats[[#This Row],[Searches: Apr 2016]:[Searches: Mar 2017]])</f>
        <v>15.833333333333334</v>
      </c>
      <c r="BK1070" s="9">
        <f>AVERAGE(keyword_stats[[#This Row],[Searches: Apr 2017]:[Searches: Mar 2018]])</f>
        <v>10.833333333333334</v>
      </c>
      <c r="BL1070" s="9">
        <f>AVERAGE(keyword_stats[[#This Row],[Searches: Apr 2018]:[Searches: Mar 2019]])</f>
        <v>10.833333333333334</v>
      </c>
      <c r="BM1070" s="9">
        <f>SUM(keyword_stats[[#This Row],[Searches: Apr 2018]:[Searches: Mar 2019]])</f>
        <v>130</v>
      </c>
      <c r="BN1070" s="9">
        <f>keyword_stats[[#This Row],[R1]]-keyword_stats[[#This Row],[R4]]</f>
        <v>-6.6666666666666661</v>
      </c>
      <c r="BO1070" s="9" t="str">
        <f>INDEX('keyword-forecasts'!G:K,MATCH(keyword_stats[[#This Row],[Keyword]],'keyword-forecasts'!K:K,0),1)</f>
        <v>Sklep Online</v>
      </c>
    </row>
    <row r="1071" spans="1:67" x14ac:dyDescent="0.25">
      <c r="A1071" t="s">
        <v>1184</v>
      </c>
      <c r="B1071" t="s">
        <v>15</v>
      </c>
      <c r="D1071" s="8">
        <v>90</v>
      </c>
      <c r="E1071" t="s">
        <v>17</v>
      </c>
      <c r="F1071">
        <v>100</v>
      </c>
      <c r="G1071">
        <v>0.31</v>
      </c>
      <c r="H1071">
        <v>1.17</v>
      </c>
      <c r="M1071">
        <v>90</v>
      </c>
      <c r="N1071">
        <v>90</v>
      </c>
      <c r="O1071">
        <v>170</v>
      </c>
      <c r="P1071">
        <v>170</v>
      </c>
      <c r="Q1071">
        <v>110</v>
      </c>
      <c r="R1071">
        <v>50</v>
      </c>
      <c r="S1071">
        <v>30</v>
      </c>
      <c r="T1071">
        <v>90</v>
      </c>
      <c r="U1071">
        <v>110</v>
      </c>
      <c r="V1071">
        <v>110</v>
      </c>
      <c r="W1071">
        <v>170</v>
      </c>
      <c r="X1071">
        <v>210</v>
      </c>
      <c r="Y1071">
        <v>210</v>
      </c>
      <c r="Z1071">
        <v>260</v>
      </c>
      <c r="AA1071">
        <v>320</v>
      </c>
      <c r="AB1071">
        <v>320</v>
      </c>
      <c r="AC1071">
        <v>260</v>
      </c>
      <c r="AD1071">
        <v>140</v>
      </c>
      <c r="AE1071">
        <v>110</v>
      </c>
      <c r="AF1071">
        <v>140</v>
      </c>
      <c r="AG1071">
        <v>170</v>
      </c>
      <c r="AH1071">
        <v>110</v>
      </c>
      <c r="AI1071">
        <v>110</v>
      </c>
      <c r="AJ1071">
        <v>110</v>
      </c>
      <c r="AK1071">
        <v>110</v>
      </c>
      <c r="AL1071">
        <v>210</v>
      </c>
      <c r="AM1071">
        <v>210</v>
      </c>
      <c r="AN1071">
        <v>260</v>
      </c>
      <c r="AO1071">
        <v>110</v>
      </c>
      <c r="AP1071">
        <v>50</v>
      </c>
      <c r="AQ1071">
        <v>20</v>
      </c>
      <c r="AR1071">
        <v>30</v>
      </c>
      <c r="AS1071">
        <v>30</v>
      </c>
      <c r="AT1071">
        <v>40</v>
      </c>
      <c r="AU1071">
        <v>70</v>
      </c>
      <c r="AV1071">
        <v>90</v>
      </c>
      <c r="AW1071">
        <v>70</v>
      </c>
      <c r="AX1071">
        <v>170</v>
      </c>
      <c r="AY1071">
        <v>170</v>
      </c>
      <c r="AZ1071">
        <v>210</v>
      </c>
      <c r="BA1071">
        <v>140</v>
      </c>
      <c r="BB1071">
        <v>30</v>
      </c>
      <c r="BC1071">
        <v>30</v>
      </c>
      <c r="BD1071">
        <v>40</v>
      </c>
      <c r="BE1071">
        <v>50</v>
      </c>
      <c r="BF1071">
        <v>90</v>
      </c>
      <c r="BG1071">
        <v>90</v>
      </c>
      <c r="BH1071">
        <v>70</v>
      </c>
      <c r="BI1071" s="9">
        <f>AVERAGE(keyword_stats[[#This Row],[Searches: Apr 2015]:[Searches: Mar 2016]])</f>
        <v>116.66666666666667</v>
      </c>
      <c r="BJ1071" s="9">
        <f>AVERAGE(keyword_stats[[#This Row],[Searches: Apr 2016]:[Searches: Mar 2017]])</f>
        <v>188.33333333333334</v>
      </c>
      <c r="BK1071" s="9">
        <f>AVERAGE(keyword_stats[[#This Row],[Searches: Apr 2017]:[Searches: Mar 2018]])</f>
        <v>102.5</v>
      </c>
      <c r="BL1071" s="9">
        <f>AVERAGE(keyword_stats[[#This Row],[Searches: Apr 2018]:[Searches: Mar 2019]])</f>
        <v>96.666666666666671</v>
      </c>
      <c r="BM1071" s="9">
        <f>SUM(keyword_stats[[#This Row],[Searches: Apr 2018]:[Searches: Mar 2019]])</f>
        <v>1160</v>
      </c>
      <c r="BN1071" s="9">
        <f>keyword_stats[[#This Row],[R1]]-keyword_stats[[#This Row],[R4]]</f>
        <v>-20</v>
      </c>
      <c r="BO1071" s="9" t="str">
        <f>INDEX('keyword-forecasts'!G:K,MATCH(keyword_stats[[#This Row],[Keyword]],'keyword-forecasts'!K:K,0),1)</f>
        <v>Stroje Kąpielowe</v>
      </c>
    </row>
    <row r="1072" spans="1:67" x14ac:dyDescent="0.25">
      <c r="A1072" t="s">
        <v>1185</v>
      </c>
      <c r="B1072" t="s">
        <v>15</v>
      </c>
      <c r="D1072" s="8">
        <v>10</v>
      </c>
      <c r="E1072" t="s">
        <v>17</v>
      </c>
      <c r="F1072">
        <v>100</v>
      </c>
      <c r="M1072">
        <v>10</v>
      </c>
      <c r="N1072">
        <v>10</v>
      </c>
      <c r="O1072">
        <v>20</v>
      </c>
      <c r="P1072">
        <v>20</v>
      </c>
      <c r="Q1072">
        <v>10</v>
      </c>
      <c r="R1072">
        <v>10</v>
      </c>
      <c r="S1072">
        <v>10</v>
      </c>
      <c r="T1072">
        <v>10</v>
      </c>
      <c r="U1072">
        <v>0</v>
      </c>
      <c r="V1072">
        <v>0</v>
      </c>
      <c r="W1072">
        <v>10</v>
      </c>
      <c r="X1072">
        <v>10</v>
      </c>
      <c r="Y1072">
        <v>10</v>
      </c>
      <c r="Z1072">
        <v>10</v>
      </c>
      <c r="AA1072">
        <v>20</v>
      </c>
      <c r="AB1072">
        <v>10</v>
      </c>
      <c r="AC1072">
        <v>10</v>
      </c>
      <c r="AD1072">
        <v>10</v>
      </c>
      <c r="AE1072">
        <v>0</v>
      </c>
      <c r="AF1072">
        <v>10</v>
      </c>
      <c r="AG1072">
        <v>10</v>
      </c>
      <c r="AH1072">
        <v>10</v>
      </c>
      <c r="AI1072">
        <v>10</v>
      </c>
      <c r="AJ1072">
        <v>10</v>
      </c>
      <c r="AK1072">
        <v>10</v>
      </c>
      <c r="AL1072">
        <v>20</v>
      </c>
      <c r="AM1072">
        <v>40</v>
      </c>
      <c r="AN1072">
        <v>40</v>
      </c>
      <c r="AO1072">
        <v>10</v>
      </c>
      <c r="AP1072">
        <v>10</v>
      </c>
      <c r="AQ1072">
        <v>10</v>
      </c>
      <c r="AR1072">
        <v>10</v>
      </c>
      <c r="AS1072">
        <v>0</v>
      </c>
      <c r="AT1072">
        <v>10</v>
      </c>
      <c r="AU1072">
        <v>10</v>
      </c>
      <c r="AV1072">
        <v>10</v>
      </c>
      <c r="AW1072">
        <v>10</v>
      </c>
      <c r="AX1072">
        <v>20</v>
      </c>
      <c r="AY1072">
        <v>30</v>
      </c>
      <c r="AZ1072">
        <v>30</v>
      </c>
      <c r="BA1072">
        <v>10</v>
      </c>
      <c r="BB1072">
        <v>10</v>
      </c>
      <c r="BC1072">
        <v>10</v>
      </c>
      <c r="BD1072">
        <v>10</v>
      </c>
      <c r="BE1072">
        <v>0</v>
      </c>
      <c r="BF1072">
        <v>10</v>
      </c>
      <c r="BG1072">
        <v>10</v>
      </c>
      <c r="BH1072">
        <v>10</v>
      </c>
      <c r="BI1072" s="9">
        <f>AVERAGE(keyword_stats[[#This Row],[Searches: Apr 2015]:[Searches: Mar 2016]])</f>
        <v>10</v>
      </c>
      <c r="BJ1072" s="9">
        <f>AVERAGE(keyword_stats[[#This Row],[Searches: Apr 2016]:[Searches: Mar 2017]])</f>
        <v>10</v>
      </c>
      <c r="BK1072" s="9">
        <f>AVERAGE(keyword_stats[[#This Row],[Searches: Apr 2017]:[Searches: Mar 2018]])</f>
        <v>15</v>
      </c>
      <c r="BL1072" s="9">
        <f>AVERAGE(keyword_stats[[#This Row],[Searches: Apr 2018]:[Searches: Mar 2019]])</f>
        <v>13.333333333333334</v>
      </c>
      <c r="BM1072" s="9">
        <f>SUM(keyword_stats[[#This Row],[Searches: Apr 2018]:[Searches: Mar 2019]])</f>
        <v>160</v>
      </c>
      <c r="BN1072" s="9">
        <f>keyword_stats[[#This Row],[R1]]-keyword_stats[[#This Row],[R4]]</f>
        <v>3.3333333333333339</v>
      </c>
      <c r="BO1072" s="9" t="str">
        <f>INDEX('keyword-forecasts'!G:K,MATCH(keyword_stats[[#This Row],[Keyword]],'keyword-forecasts'!K:K,0),1)</f>
        <v>Stroje Kąpielowe</v>
      </c>
    </row>
    <row r="1073" spans="1:67" x14ac:dyDescent="0.25">
      <c r="A1073" t="s">
        <v>1186</v>
      </c>
      <c r="B1073" t="s">
        <v>15</v>
      </c>
      <c r="D1073" s="8">
        <v>30</v>
      </c>
      <c r="E1073" t="s">
        <v>17</v>
      </c>
      <c r="F1073">
        <v>100</v>
      </c>
      <c r="G1073">
        <v>0.32</v>
      </c>
      <c r="H1073">
        <v>1.87</v>
      </c>
      <c r="M1073">
        <v>20</v>
      </c>
      <c r="N1073">
        <v>20</v>
      </c>
      <c r="O1073">
        <v>50</v>
      </c>
      <c r="P1073">
        <v>30</v>
      </c>
      <c r="Q1073">
        <v>20</v>
      </c>
      <c r="R1073">
        <v>10</v>
      </c>
      <c r="S1073">
        <v>10</v>
      </c>
      <c r="T1073">
        <v>10</v>
      </c>
      <c r="U1073">
        <v>10</v>
      </c>
      <c r="V1073">
        <v>10</v>
      </c>
      <c r="W1073">
        <v>10</v>
      </c>
      <c r="X1073">
        <v>10</v>
      </c>
      <c r="Y1073">
        <v>10</v>
      </c>
      <c r="Z1073">
        <v>30</v>
      </c>
      <c r="AA1073">
        <v>50</v>
      </c>
      <c r="AB1073">
        <v>40</v>
      </c>
      <c r="AC1073">
        <v>10</v>
      </c>
      <c r="AD1073">
        <v>10</v>
      </c>
      <c r="AE1073">
        <v>10</v>
      </c>
      <c r="AF1073">
        <v>10</v>
      </c>
      <c r="AG1073">
        <v>10</v>
      </c>
      <c r="AH1073">
        <v>20</v>
      </c>
      <c r="AI1073">
        <v>10</v>
      </c>
      <c r="AJ1073">
        <v>10</v>
      </c>
      <c r="AK1073">
        <v>20</v>
      </c>
      <c r="AL1073">
        <v>70</v>
      </c>
      <c r="AM1073">
        <v>50</v>
      </c>
      <c r="AN1073">
        <v>30</v>
      </c>
      <c r="AO1073">
        <v>10</v>
      </c>
      <c r="AP1073">
        <v>10</v>
      </c>
      <c r="AQ1073">
        <v>10</v>
      </c>
      <c r="AR1073">
        <v>10</v>
      </c>
      <c r="AS1073">
        <v>0</v>
      </c>
      <c r="AT1073">
        <v>10</v>
      </c>
      <c r="AU1073">
        <v>10</v>
      </c>
      <c r="AV1073">
        <v>10</v>
      </c>
      <c r="AW1073">
        <v>20</v>
      </c>
      <c r="AX1073">
        <v>50</v>
      </c>
      <c r="AY1073">
        <v>70</v>
      </c>
      <c r="AZ1073">
        <v>140</v>
      </c>
      <c r="BA1073">
        <v>40</v>
      </c>
      <c r="BB1073">
        <v>10</v>
      </c>
      <c r="BC1073">
        <v>10</v>
      </c>
      <c r="BD1073">
        <v>10</v>
      </c>
      <c r="BE1073">
        <v>10</v>
      </c>
      <c r="BF1073">
        <v>20</v>
      </c>
      <c r="BG1073">
        <v>10</v>
      </c>
      <c r="BH1073">
        <v>20</v>
      </c>
      <c r="BI1073" s="9">
        <f>AVERAGE(keyword_stats[[#This Row],[Searches: Apr 2015]:[Searches: Mar 2016]])</f>
        <v>17.5</v>
      </c>
      <c r="BJ1073" s="9">
        <f>AVERAGE(keyword_stats[[#This Row],[Searches: Apr 2016]:[Searches: Mar 2017]])</f>
        <v>18.333333333333332</v>
      </c>
      <c r="BK1073" s="9">
        <f>AVERAGE(keyword_stats[[#This Row],[Searches: Apr 2017]:[Searches: Mar 2018]])</f>
        <v>20</v>
      </c>
      <c r="BL1073" s="9">
        <f>AVERAGE(keyword_stats[[#This Row],[Searches: Apr 2018]:[Searches: Mar 2019]])</f>
        <v>34.166666666666664</v>
      </c>
      <c r="BM1073" s="9">
        <f>SUM(keyword_stats[[#This Row],[Searches: Apr 2018]:[Searches: Mar 2019]])</f>
        <v>410</v>
      </c>
      <c r="BN1073" s="9">
        <f>keyword_stats[[#This Row],[R1]]-keyword_stats[[#This Row],[R4]]</f>
        <v>16.666666666666664</v>
      </c>
      <c r="BO1073" s="9" t="str">
        <f>INDEX('keyword-forecasts'!G:K,MATCH(keyword_stats[[#This Row],[Keyword]],'keyword-forecasts'!K:K,0),1)</f>
        <v>Kąpielowe Rozmiar</v>
      </c>
    </row>
    <row r="1074" spans="1:67" x14ac:dyDescent="0.25">
      <c r="A1074" t="s">
        <v>1187</v>
      </c>
      <c r="B1074" t="s">
        <v>15</v>
      </c>
      <c r="D1074" s="8">
        <v>50</v>
      </c>
      <c r="E1074" t="s">
        <v>17</v>
      </c>
      <c r="F1074">
        <v>100</v>
      </c>
      <c r="G1074">
        <v>0.37</v>
      </c>
      <c r="H1074">
        <v>2.0299999999999998</v>
      </c>
      <c r="M1074">
        <v>10</v>
      </c>
      <c r="N1074">
        <v>30</v>
      </c>
      <c r="O1074">
        <v>30</v>
      </c>
      <c r="P1074">
        <v>70</v>
      </c>
      <c r="Q1074">
        <v>30</v>
      </c>
      <c r="R1074">
        <v>10</v>
      </c>
      <c r="S1074">
        <v>10</v>
      </c>
      <c r="T1074">
        <v>10</v>
      </c>
      <c r="U1074">
        <v>10</v>
      </c>
      <c r="V1074">
        <v>10</v>
      </c>
      <c r="W1074">
        <v>10</v>
      </c>
      <c r="X1074">
        <v>10</v>
      </c>
      <c r="Y1074">
        <v>20</v>
      </c>
      <c r="Z1074">
        <v>50</v>
      </c>
      <c r="AA1074">
        <v>110</v>
      </c>
      <c r="AB1074">
        <v>110</v>
      </c>
      <c r="AC1074">
        <v>30</v>
      </c>
      <c r="AD1074">
        <v>10</v>
      </c>
      <c r="AE1074">
        <v>10</v>
      </c>
      <c r="AF1074">
        <v>10</v>
      </c>
      <c r="AG1074">
        <v>10</v>
      </c>
      <c r="AH1074">
        <v>10</v>
      </c>
      <c r="AI1074">
        <v>10</v>
      </c>
      <c r="AJ1074">
        <v>20</v>
      </c>
      <c r="AK1074">
        <v>30</v>
      </c>
      <c r="AL1074">
        <v>40</v>
      </c>
      <c r="AM1074">
        <v>50</v>
      </c>
      <c r="AN1074">
        <v>90</v>
      </c>
      <c r="AO1074">
        <v>70</v>
      </c>
      <c r="AP1074">
        <v>10</v>
      </c>
      <c r="AQ1074">
        <v>10</v>
      </c>
      <c r="AR1074">
        <v>10</v>
      </c>
      <c r="AS1074">
        <v>10</v>
      </c>
      <c r="AT1074">
        <v>30</v>
      </c>
      <c r="AU1074">
        <v>20</v>
      </c>
      <c r="AV1074">
        <v>30</v>
      </c>
      <c r="AW1074">
        <v>30</v>
      </c>
      <c r="AX1074">
        <v>140</v>
      </c>
      <c r="AY1074">
        <v>140</v>
      </c>
      <c r="AZ1074">
        <v>170</v>
      </c>
      <c r="BA1074">
        <v>50</v>
      </c>
      <c r="BB1074">
        <v>10</v>
      </c>
      <c r="BC1074">
        <v>10</v>
      </c>
      <c r="BD1074">
        <v>10</v>
      </c>
      <c r="BE1074">
        <v>10</v>
      </c>
      <c r="BF1074">
        <v>20</v>
      </c>
      <c r="BG1074">
        <v>20</v>
      </c>
      <c r="BH1074">
        <v>30</v>
      </c>
      <c r="BI1074" s="9">
        <f>AVERAGE(keyword_stats[[#This Row],[Searches: Apr 2015]:[Searches: Mar 2016]])</f>
        <v>20</v>
      </c>
      <c r="BJ1074" s="9">
        <f>AVERAGE(keyword_stats[[#This Row],[Searches: Apr 2016]:[Searches: Mar 2017]])</f>
        <v>33.333333333333336</v>
      </c>
      <c r="BK1074" s="9">
        <f>AVERAGE(keyword_stats[[#This Row],[Searches: Apr 2017]:[Searches: Mar 2018]])</f>
        <v>33.333333333333336</v>
      </c>
      <c r="BL1074" s="9">
        <f>AVERAGE(keyword_stats[[#This Row],[Searches: Apr 2018]:[Searches: Mar 2019]])</f>
        <v>53.333333333333336</v>
      </c>
      <c r="BM1074" s="9">
        <f>SUM(keyword_stats[[#This Row],[Searches: Apr 2018]:[Searches: Mar 2019]])</f>
        <v>640</v>
      </c>
      <c r="BN1074" s="9">
        <f>keyword_stats[[#This Row],[R1]]-keyword_stats[[#This Row],[R4]]</f>
        <v>33.333333333333336</v>
      </c>
      <c r="BO1074" s="9" t="str">
        <f>INDEX('keyword-forecasts'!G:K,MATCH(keyword_stats[[#This Row],[Keyword]],'keyword-forecasts'!K:K,0),1)</f>
        <v>Kąpielowe Rozmiar</v>
      </c>
    </row>
    <row r="1075" spans="1:67" x14ac:dyDescent="0.25">
      <c r="A1075" t="s">
        <v>1188</v>
      </c>
      <c r="B1075" t="s">
        <v>15</v>
      </c>
      <c r="D1075" s="8">
        <v>40</v>
      </c>
      <c r="E1075" t="s">
        <v>17</v>
      </c>
      <c r="F1075">
        <v>100</v>
      </c>
      <c r="G1075">
        <v>0.43</v>
      </c>
      <c r="H1075">
        <v>1.75</v>
      </c>
      <c r="M1075">
        <v>10</v>
      </c>
      <c r="N1075">
        <v>10</v>
      </c>
      <c r="O1075">
        <v>50</v>
      </c>
      <c r="P1075">
        <v>70</v>
      </c>
      <c r="Q1075">
        <v>30</v>
      </c>
      <c r="R1075">
        <v>10</v>
      </c>
      <c r="S1075">
        <v>10</v>
      </c>
      <c r="T1075">
        <v>10</v>
      </c>
      <c r="U1075">
        <v>10</v>
      </c>
      <c r="V1075">
        <v>10</v>
      </c>
      <c r="W1075">
        <v>10</v>
      </c>
      <c r="X1075">
        <v>10</v>
      </c>
      <c r="Y1075">
        <v>20</v>
      </c>
      <c r="Z1075">
        <v>30</v>
      </c>
      <c r="AA1075">
        <v>70</v>
      </c>
      <c r="AB1075">
        <v>50</v>
      </c>
      <c r="AC1075">
        <v>20</v>
      </c>
      <c r="AD1075">
        <v>10</v>
      </c>
      <c r="AE1075">
        <v>10</v>
      </c>
      <c r="AF1075">
        <v>10</v>
      </c>
      <c r="AG1075">
        <v>10</v>
      </c>
      <c r="AH1075">
        <v>20</v>
      </c>
      <c r="AI1075">
        <v>10</v>
      </c>
      <c r="AJ1075">
        <v>20</v>
      </c>
      <c r="AK1075">
        <v>10</v>
      </c>
      <c r="AL1075">
        <v>20</v>
      </c>
      <c r="AM1075">
        <v>30</v>
      </c>
      <c r="AN1075">
        <v>30</v>
      </c>
      <c r="AO1075">
        <v>30</v>
      </c>
      <c r="AP1075">
        <v>10</v>
      </c>
      <c r="AQ1075">
        <v>10</v>
      </c>
      <c r="AR1075">
        <v>10</v>
      </c>
      <c r="AS1075">
        <v>10</v>
      </c>
      <c r="AT1075">
        <v>20</v>
      </c>
      <c r="AU1075">
        <v>20</v>
      </c>
      <c r="AV1075">
        <v>10</v>
      </c>
      <c r="AW1075">
        <v>30</v>
      </c>
      <c r="AX1075">
        <v>70</v>
      </c>
      <c r="AY1075">
        <v>70</v>
      </c>
      <c r="AZ1075">
        <v>110</v>
      </c>
      <c r="BA1075">
        <v>30</v>
      </c>
      <c r="BB1075">
        <v>10</v>
      </c>
      <c r="BC1075">
        <v>10</v>
      </c>
      <c r="BD1075">
        <v>20</v>
      </c>
      <c r="BE1075">
        <v>10</v>
      </c>
      <c r="BF1075">
        <v>50</v>
      </c>
      <c r="BG1075">
        <v>40</v>
      </c>
      <c r="BH1075">
        <v>30</v>
      </c>
      <c r="BI1075" s="9">
        <f>AVERAGE(keyword_stats[[#This Row],[Searches: Apr 2015]:[Searches: Mar 2016]])</f>
        <v>20</v>
      </c>
      <c r="BJ1075" s="9">
        <f>AVERAGE(keyword_stats[[#This Row],[Searches: Apr 2016]:[Searches: Mar 2017]])</f>
        <v>23.333333333333332</v>
      </c>
      <c r="BK1075" s="9">
        <f>AVERAGE(keyword_stats[[#This Row],[Searches: Apr 2017]:[Searches: Mar 2018]])</f>
        <v>17.5</v>
      </c>
      <c r="BL1075" s="9">
        <f>AVERAGE(keyword_stats[[#This Row],[Searches: Apr 2018]:[Searches: Mar 2019]])</f>
        <v>40</v>
      </c>
      <c r="BM1075" s="9">
        <f>SUM(keyword_stats[[#This Row],[Searches: Apr 2018]:[Searches: Mar 2019]])</f>
        <v>480</v>
      </c>
      <c r="BN1075" s="9">
        <f>keyword_stats[[#This Row],[R1]]-keyword_stats[[#This Row],[R4]]</f>
        <v>20</v>
      </c>
      <c r="BO1075" s="9" t="str">
        <f>INDEX('keyword-forecasts'!G:K,MATCH(keyword_stats[[#This Row],[Keyword]],'keyword-forecasts'!K:K,0),1)</f>
        <v>Kąpielowe Rozmiar</v>
      </c>
    </row>
    <row r="1076" spans="1:67" x14ac:dyDescent="0.25">
      <c r="A1076" t="s">
        <v>1189</v>
      </c>
      <c r="B1076" t="s">
        <v>15</v>
      </c>
      <c r="D1076" s="8">
        <v>30</v>
      </c>
      <c r="E1076" t="s">
        <v>17</v>
      </c>
      <c r="F1076">
        <v>100</v>
      </c>
      <c r="G1076">
        <v>0.41</v>
      </c>
      <c r="H1076">
        <v>1.56</v>
      </c>
      <c r="M1076">
        <v>10</v>
      </c>
      <c r="N1076">
        <v>20</v>
      </c>
      <c r="O1076">
        <v>40</v>
      </c>
      <c r="P1076">
        <v>40</v>
      </c>
      <c r="Q1076">
        <v>20</v>
      </c>
      <c r="R1076">
        <v>10</v>
      </c>
      <c r="S1076">
        <v>10</v>
      </c>
      <c r="T1076">
        <v>10</v>
      </c>
      <c r="U1076">
        <v>10</v>
      </c>
      <c r="V1076">
        <v>10</v>
      </c>
      <c r="W1076">
        <v>10</v>
      </c>
      <c r="X1076">
        <v>10</v>
      </c>
      <c r="Y1076">
        <v>10</v>
      </c>
      <c r="Z1076">
        <v>30</v>
      </c>
      <c r="AA1076">
        <v>70</v>
      </c>
      <c r="AB1076">
        <v>70</v>
      </c>
      <c r="AC1076">
        <v>20</v>
      </c>
      <c r="AD1076">
        <v>10</v>
      </c>
      <c r="AE1076">
        <v>10</v>
      </c>
      <c r="AF1076">
        <v>10</v>
      </c>
      <c r="AG1076">
        <v>10</v>
      </c>
      <c r="AH1076">
        <v>10</v>
      </c>
      <c r="AI1076">
        <v>10</v>
      </c>
      <c r="AJ1076">
        <v>20</v>
      </c>
      <c r="AK1076">
        <v>10</v>
      </c>
      <c r="AL1076">
        <v>40</v>
      </c>
      <c r="AM1076">
        <v>50</v>
      </c>
      <c r="AN1076">
        <v>90</v>
      </c>
      <c r="AO1076">
        <v>40</v>
      </c>
      <c r="AP1076">
        <v>10</v>
      </c>
      <c r="AQ1076">
        <v>10</v>
      </c>
      <c r="AR1076">
        <v>10</v>
      </c>
      <c r="AS1076">
        <v>10</v>
      </c>
      <c r="AT1076">
        <v>20</v>
      </c>
      <c r="AU1076">
        <v>20</v>
      </c>
      <c r="AV1076">
        <v>10</v>
      </c>
      <c r="AW1076">
        <v>10</v>
      </c>
      <c r="AX1076">
        <v>50</v>
      </c>
      <c r="AY1076">
        <v>40</v>
      </c>
      <c r="AZ1076">
        <v>90</v>
      </c>
      <c r="BA1076">
        <v>70</v>
      </c>
      <c r="BB1076">
        <v>10</v>
      </c>
      <c r="BC1076">
        <v>10</v>
      </c>
      <c r="BD1076">
        <v>20</v>
      </c>
      <c r="BE1076">
        <v>10</v>
      </c>
      <c r="BF1076">
        <v>20</v>
      </c>
      <c r="BG1076">
        <v>50</v>
      </c>
      <c r="BH1076">
        <v>10</v>
      </c>
      <c r="BI1076" s="9">
        <f>AVERAGE(keyword_stats[[#This Row],[Searches: Apr 2015]:[Searches: Mar 2016]])</f>
        <v>16.666666666666668</v>
      </c>
      <c r="BJ1076" s="9">
        <f>AVERAGE(keyword_stats[[#This Row],[Searches: Apr 2016]:[Searches: Mar 2017]])</f>
        <v>23.333333333333332</v>
      </c>
      <c r="BK1076" s="9">
        <f>AVERAGE(keyword_stats[[#This Row],[Searches: Apr 2017]:[Searches: Mar 2018]])</f>
        <v>26.666666666666668</v>
      </c>
      <c r="BL1076" s="9">
        <f>AVERAGE(keyword_stats[[#This Row],[Searches: Apr 2018]:[Searches: Mar 2019]])</f>
        <v>32.5</v>
      </c>
      <c r="BM1076" s="9">
        <f>SUM(keyword_stats[[#This Row],[Searches: Apr 2018]:[Searches: Mar 2019]])</f>
        <v>390</v>
      </c>
      <c r="BN1076" s="9">
        <f>keyword_stats[[#This Row],[R1]]-keyword_stats[[#This Row],[R4]]</f>
        <v>15.833333333333332</v>
      </c>
      <c r="BO1076" s="9" t="str">
        <f>INDEX('keyword-forecasts'!G:K,MATCH(keyword_stats[[#This Row],[Keyword]],'keyword-forecasts'!K:K,0),1)</f>
        <v>Kąpielowe Rozmiar</v>
      </c>
    </row>
    <row r="1077" spans="1:67" x14ac:dyDescent="0.25">
      <c r="A1077" t="s">
        <v>1190</v>
      </c>
      <c r="B1077" t="s">
        <v>15</v>
      </c>
      <c r="D1077" s="8">
        <v>90</v>
      </c>
      <c r="E1077" t="s">
        <v>17</v>
      </c>
      <c r="F1077">
        <v>97</v>
      </c>
      <c r="G1077">
        <v>0.26</v>
      </c>
      <c r="H1077">
        <v>0.91</v>
      </c>
      <c r="M1077">
        <v>40</v>
      </c>
      <c r="N1077">
        <v>50</v>
      </c>
      <c r="O1077">
        <v>170</v>
      </c>
      <c r="P1077">
        <v>320</v>
      </c>
      <c r="Q1077">
        <v>170</v>
      </c>
      <c r="R1077">
        <v>30</v>
      </c>
      <c r="S1077">
        <v>20</v>
      </c>
      <c r="T1077">
        <v>50</v>
      </c>
      <c r="U1077">
        <v>90</v>
      </c>
      <c r="V1077">
        <v>70</v>
      </c>
      <c r="W1077">
        <v>170</v>
      </c>
      <c r="X1077">
        <v>170</v>
      </c>
      <c r="Y1077">
        <v>210</v>
      </c>
      <c r="Z1077">
        <v>210</v>
      </c>
      <c r="AA1077">
        <v>320</v>
      </c>
      <c r="AB1077">
        <v>390</v>
      </c>
      <c r="AC1077">
        <v>210</v>
      </c>
      <c r="AD1077">
        <v>20</v>
      </c>
      <c r="AE1077">
        <v>20</v>
      </c>
      <c r="AF1077">
        <v>10</v>
      </c>
      <c r="AG1077">
        <v>20</v>
      </c>
      <c r="AH1077">
        <v>50</v>
      </c>
      <c r="AI1077">
        <v>50</v>
      </c>
      <c r="AJ1077">
        <v>40</v>
      </c>
      <c r="AK1077">
        <v>70</v>
      </c>
      <c r="AL1077">
        <v>50</v>
      </c>
      <c r="AM1077">
        <v>110</v>
      </c>
      <c r="AN1077">
        <v>140</v>
      </c>
      <c r="AO1077">
        <v>90</v>
      </c>
      <c r="AP1077">
        <v>20</v>
      </c>
      <c r="AQ1077">
        <v>40</v>
      </c>
      <c r="AR1077">
        <v>30</v>
      </c>
      <c r="AS1077">
        <v>20</v>
      </c>
      <c r="AT1077">
        <v>40</v>
      </c>
      <c r="AU1077">
        <v>40</v>
      </c>
      <c r="AV1077">
        <v>90</v>
      </c>
      <c r="AW1077">
        <v>50</v>
      </c>
      <c r="AX1077">
        <v>40</v>
      </c>
      <c r="AY1077">
        <v>110</v>
      </c>
      <c r="AZ1077">
        <v>170</v>
      </c>
      <c r="BA1077">
        <v>110</v>
      </c>
      <c r="BB1077">
        <v>70</v>
      </c>
      <c r="BC1077">
        <v>40</v>
      </c>
      <c r="BD1077">
        <v>40</v>
      </c>
      <c r="BE1077">
        <v>110</v>
      </c>
      <c r="BF1077">
        <v>30</v>
      </c>
      <c r="BG1077">
        <v>110</v>
      </c>
      <c r="BH1077">
        <v>70</v>
      </c>
      <c r="BI1077" s="9">
        <f>AVERAGE(keyword_stats[[#This Row],[Searches: Apr 2015]:[Searches: Mar 2016]])</f>
        <v>112.5</v>
      </c>
      <c r="BJ1077" s="9">
        <f>AVERAGE(keyword_stats[[#This Row],[Searches: Apr 2016]:[Searches: Mar 2017]])</f>
        <v>129.16666666666666</v>
      </c>
      <c r="BK1077" s="9">
        <f>AVERAGE(keyword_stats[[#This Row],[Searches: Apr 2017]:[Searches: Mar 2018]])</f>
        <v>61.666666666666664</v>
      </c>
      <c r="BL1077" s="9">
        <f>AVERAGE(keyword_stats[[#This Row],[Searches: Apr 2018]:[Searches: Mar 2019]])</f>
        <v>79.166666666666671</v>
      </c>
      <c r="BM1077" s="9">
        <f>SUM(keyword_stats[[#This Row],[Searches: Apr 2018]:[Searches: Mar 2019]])</f>
        <v>950</v>
      </c>
      <c r="BN1077" s="9">
        <f>keyword_stats[[#This Row],[R1]]-keyword_stats[[#This Row],[R4]]</f>
        <v>-33.333333333333329</v>
      </c>
      <c r="BO1077" s="9" t="str">
        <f>INDEX('keyword-forecasts'!G:K,MATCH(keyword_stats[[#This Row],[Keyword]],'keyword-forecasts'!K:K,0),1)</f>
        <v>Stroje Kąpielowe</v>
      </c>
    </row>
    <row r="1078" spans="1:67" x14ac:dyDescent="0.25">
      <c r="A1078" t="s">
        <v>1191</v>
      </c>
      <c r="B1078" t="s">
        <v>15</v>
      </c>
      <c r="D1078" s="8">
        <v>30</v>
      </c>
      <c r="E1078" t="s">
        <v>17</v>
      </c>
      <c r="F1078">
        <v>100</v>
      </c>
      <c r="G1078">
        <v>0.27</v>
      </c>
      <c r="H1078">
        <v>1.22</v>
      </c>
      <c r="M1078">
        <v>10</v>
      </c>
      <c r="N1078">
        <v>10</v>
      </c>
      <c r="O1078">
        <v>30</v>
      </c>
      <c r="P1078">
        <v>30</v>
      </c>
      <c r="Q1078">
        <v>20</v>
      </c>
      <c r="R1078">
        <v>10</v>
      </c>
      <c r="S1078">
        <v>10</v>
      </c>
      <c r="T1078">
        <v>10</v>
      </c>
      <c r="U1078">
        <v>10</v>
      </c>
      <c r="V1078">
        <v>10</v>
      </c>
      <c r="W1078">
        <v>10</v>
      </c>
      <c r="X1078">
        <v>10</v>
      </c>
      <c r="Y1078">
        <v>10</v>
      </c>
      <c r="Z1078">
        <v>20</v>
      </c>
      <c r="AA1078">
        <v>30</v>
      </c>
      <c r="AB1078">
        <v>30</v>
      </c>
      <c r="AC1078">
        <v>10</v>
      </c>
      <c r="AD1078">
        <v>10</v>
      </c>
      <c r="AE1078">
        <v>10</v>
      </c>
      <c r="AF1078">
        <v>10</v>
      </c>
      <c r="AG1078">
        <v>10</v>
      </c>
      <c r="AH1078">
        <v>10</v>
      </c>
      <c r="AI1078">
        <v>10</v>
      </c>
      <c r="AJ1078">
        <v>10</v>
      </c>
      <c r="AK1078">
        <v>20</v>
      </c>
      <c r="AL1078">
        <v>30</v>
      </c>
      <c r="AM1078">
        <v>50</v>
      </c>
      <c r="AN1078">
        <v>50</v>
      </c>
      <c r="AO1078">
        <v>20</v>
      </c>
      <c r="AP1078">
        <v>10</v>
      </c>
      <c r="AQ1078">
        <v>10</v>
      </c>
      <c r="AR1078">
        <v>10</v>
      </c>
      <c r="AS1078">
        <v>10</v>
      </c>
      <c r="AT1078">
        <v>30</v>
      </c>
      <c r="AU1078">
        <v>10</v>
      </c>
      <c r="AV1078">
        <v>10</v>
      </c>
      <c r="AW1078">
        <v>20</v>
      </c>
      <c r="AX1078">
        <v>40</v>
      </c>
      <c r="AY1078">
        <v>40</v>
      </c>
      <c r="AZ1078">
        <v>90</v>
      </c>
      <c r="BA1078">
        <v>30</v>
      </c>
      <c r="BB1078">
        <v>20</v>
      </c>
      <c r="BC1078">
        <v>10</v>
      </c>
      <c r="BD1078">
        <v>10</v>
      </c>
      <c r="BE1078">
        <v>10</v>
      </c>
      <c r="BF1078">
        <v>20</v>
      </c>
      <c r="BG1078">
        <v>10</v>
      </c>
      <c r="BH1078">
        <v>20</v>
      </c>
      <c r="BI1078" s="9">
        <f>AVERAGE(keyword_stats[[#This Row],[Searches: Apr 2015]:[Searches: Mar 2016]])</f>
        <v>14.166666666666666</v>
      </c>
      <c r="BJ1078" s="9">
        <f>AVERAGE(keyword_stats[[#This Row],[Searches: Apr 2016]:[Searches: Mar 2017]])</f>
        <v>14.166666666666666</v>
      </c>
      <c r="BK1078" s="9">
        <f>AVERAGE(keyword_stats[[#This Row],[Searches: Apr 2017]:[Searches: Mar 2018]])</f>
        <v>21.666666666666668</v>
      </c>
      <c r="BL1078" s="9">
        <f>AVERAGE(keyword_stats[[#This Row],[Searches: Apr 2018]:[Searches: Mar 2019]])</f>
        <v>26.666666666666668</v>
      </c>
      <c r="BM1078" s="9">
        <f>SUM(keyword_stats[[#This Row],[Searches: Apr 2018]:[Searches: Mar 2019]])</f>
        <v>320</v>
      </c>
      <c r="BN1078" s="9">
        <f>keyword_stats[[#This Row],[R1]]-keyword_stats[[#This Row],[R4]]</f>
        <v>12.500000000000002</v>
      </c>
      <c r="BO1078" s="9" t="str">
        <f>INDEX('keyword-forecasts'!G:K,MATCH(keyword_stats[[#This Row],[Keyword]],'keyword-forecasts'!K:K,0),1)</f>
        <v>Stroje Kąpielowe</v>
      </c>
    </row>
    <row r="1079" spans="1:67" x14ac:dyDescent="0.25">
      <c r="A1079" t="s">
        <v>1192</v>
      </c>
      <c r="B1079" t="s">
        <v>15</v>
      </c>
      <c r="D1079" s="8">
        <v>20</v>
      </c>
      <c r="E1079" t="s">
        <v>17</v>
      </c>
      <c r="F1079">
        <v>94</v>
      </c>
      <c r="G1079">
        <v>0.33</v>
      </c>
      <c r="H1079">
        <v>0.92</v>
      </c>
      <c r="M1079">
        <v>30</v>
      </c>
      <c r="N1079">
        <v>50</v>
      </c>
      <c r="O1079">
        <v>50</v>
      </c>
      <c r="P1079">
        <v>70</v>
      </c>
      <c r="Q1079">
        <v>30</v>
      </c>
      <c r="R1079">
        <v>10</v>
      </c>
      <c r="S1079">
        <v>10</v>
      </c>
      <c r="T1079">
        <v>10</v>
      </c>
      <c r="U1079">
        <v>10</v>
      </c>
      <c r="V1079">
        <v>20</v>
      </c>
      <c r="W1079">
        <v>20</v>
      </c>
      <c r="X1079">
        <v>20</v>
      </c>
      <c r="Y1079">
        <v>20</v>
      </c>
      <c r="Z1079">
        <v>40</v>
      </c>
      <c r="AA1079">
        <v>70</v>
      </c>
      <c r="AB1079">
        <v>50</v>
      </c>
      <c r="AC1079">
        <v>10</v>
      </c>
      <c r="AD1079">
        <v>10</v>
      </c>
      <c r="AE1079">
        <v>0</v>
      </c>
      <c r="AF1079">
        <v>10</v>
      </c>
      <c r="AG1079">
        <v>10</v>
      </c>
      <c r="AH1079">
        <v>10</v>
      </c>
      <c r="AI1079">
        <v>20</v>
      </c>
      <c r="AJ1079">
        <v>20</v>
      </c>
      <c r="AK1079">
        <v>50</v>
      </c>
      <c r="AL1079">
        <v>50</v>
      </c>
      <c r="AM1079">
        <v>70</v>
      </c>
      <c r="AN1079">
        <v>70</v>
      </c>
      <c r="AO1079">
        <v>20</v>
      </c>
      <c r="AP1079">
        <v>10</v>
      </c>
      <c r="AQ1079">
        <v>10</v>
      </c>
      <c r="AR1079">
        <v>10</v>
      </c>
      <c r="AS1079">
        <v>10</v>
      </c>
      <c r="AT1079">
        <v>20</v>
      </c>
      <c r="AU1079">
        <v>10</v>
      </c>
      <c r="AV1079">
        <v>20</v>
      </c>
      <c r="AW1079">
        <v>30</v>
      </c>
      <c r="AX1079">
        <v>50</v>
      </c>
      <c r="AY1079">
        <v>70</v>
      </c>
      <c r="AZ1079">
        <v>50</v>
      </c>
      <c r="BA1079">
        <v>10</v>
      </c>
      <c r="BB1079">
        <v>10</v>
      </c>
      <c r="BC1079">
        <v>0</v>
      </c>
      <c r="BD1079">
        <v>10</v>
      </c>
      <c r="BE1079">
        <v>10</v>
      </c>
      <c r="BF1079">
        <v>10</v>
      </c>
      <c r="BG1079">
        <v>10</v>
      </c>
      <c r="BH1079">
        <v>20</v>
      </c>
      <c r="BI1079" s="9">
        <f>AVERAGE(keyword_stats[[#This Row],[Searches: Apr 2015]:[Searches: Mar 2016]])</f>
        <v>27.5</v>
      </c>
      <c r="BJ1079" s="9">
        <f>AVERAGE(keyword_stats[[#This Row],[Searches: Apr 2016]:[Searches: Mar 2017]])</f>
        <v>22.5</v>
      </c>
      <c r="BK1079" s="9">
        <f>AVERAGE(keyword_stats[[#This Row],[Searches: Apr 2017]:[Searches: Mar 2018]])</f>
        <v>29.166666666666668</v>
      </c>
      <c r="BL1079" s="9">
        <f>AVERAGE(keyword_stats[[#This Row],[Searches: Apr 2018]:[Searches: Mar 2019]])</f>
        <v>23.333333333333332</v>
      </c>
      <c r="BM1079" s="9">
        <f>SUM(keyword_stats[[#This Row],[Searches: Apr 2018]:[Searches: Mar 2019]])</f>
        <v>280</v>
      </c>
      <c r="BN1079" s="9">
        <f>keyword_stats[[#This Row],[R1]]-keyword_stats[[#This Row],[R4]]</f>
        <v>-4.1666666666666679</v>
      </c>
      <c r="BO1079" s="9" t="str">
        <f>INDEX('keyword-forecasts'!G:K,MATCH(keyword_stats[[#This Row],[Keyword]],'keyword-forecasts'!K:K,0),1)</f>
        <v>Stroje Kąpielowe</v>
      </c>
    </row>
    <row r="1080" spans="1:67" x14ac:dyDescent="0.25">
      <c r="A1080" t="s">
        <v>1193</v>
      </c>
      <c r="B1080" t="s">
        <v>15</v>
      </c>
      <c r="D1080" s="8">
        <v>480</v>
      </c>
      <c r="E1080" t="s">
        <v>17</v>
      </c>
      <c r="F1080">
        <v>100</v>
      </c>
      <c r="G1080">
        <v>0.18</v>
      </c>
      <c r="H1080">
        <v>1.96</v>
      </c>
      <c r="M1080">
        <v>720</v>
      </c>
      <c r="N1080">
        <v>880</v>
      </c>
      <c r="O1080">
        <v>1600</v>
      </c>
      <c r="P1080">
        <v>1900</v>
      </c>
      <c r="Q1080">
        <v>1000</v>
      </c>
      <c r="R1080">
        <v>170</v>
      </c>
      <c r="S1080">
        <v>90</v>
      </c>
      <c r="T1080">
        <v>140</v>
      </c>
      <c r="U1080">
        <v>170</v>
      </c>
      <c r="V1080">
        <v>320</v>
      </c>
      <c r="W1080">
        <v>390</v>
      </c>
      <c r="X1080">
        <v>390</v>
      </c>
      <c r="Y1080">
        <v>720</v>
      </c>
      <c r="Z1080">
        <v>1000</v>
      </c>
      <c r="AA1080">
        <v>1600</v>
      </c>
      <c r="AB1080">
        <v>1600</v>
      </c>
      <c r="AC1080">
        <v>720</v>
      </c>
      <c r="AD1080">
        <v>260</v>
      </c>
      <c r="AE1080">
        <v>110</v>
      </c>
      <c r="AF1080">
        <v>110</v>
      </c>
      <c r="AG1080">
        <v>140</v>
      </c>
      <c r="AH1080">
        <v>210</v>
      </c>
      <c r="AI1080">
        <v>260</v>
      </c>
      <c r="AJ1080">
        <v>320</v>
      </c>
      <c r="AK1080">
        <v>590</v>
      </c>
      <c r="AL1080">
        <v>880</v>
      </c>
      <c r="AM1080">
        <v>1300</v>
      </c>
      <c r="AN1080">
        <v>1300</v>
      </c>
      <c r="AO1080">
        <v>720</v>
      </c>
      <c r="AP1080">
        <v>140</v>
      </c>
      <c r="AQ1080">
        <v>90</v>
      </c>
      <c r="AR1080">
        <v>90</v>
      </c>
      <c r="AS1080">
        <v>90</v>
      </c>
      <c r="AT1080">
        <v>260</v>
      </c>
      <c r="AU1080">
        <v>260</v>
      </c>
      <c r="AV1080">
        <v>210</v>
      </c>
      <c r="AW1080">
        <v>480</v>
      </c>
      <c r="AX1080">
        <v>1000</v>
      </c>
      <c r="AY1080">
        <v>1300</v>
      </c>
      <c r="AZ1080">
        <v>1000</v>
      </c>
      <c r="BA1080">
        <v>720</v>
      </c>
      <c r="BB1080">
        <v>170</v>
      </c>
      <c r="BC1080">
        <v>140</v>
      </c>
      <c r="BD1080">
        <v>110</v>
      </c>
      <c r="BE1080">
        <v>110</v>
      </c>
      <c r="BF1080">
        <v>320</v>
      </c>
      <c r="BG1080">
        <v>320</v>
      </c>
      <c r="BH1080">
        <v>390</v>
      </c>
      <c r="BI1080" s="9">
        <f>AVERAGE(keyword_stats[[#This Row],[Searches: Apr 2015]:[Searches: Mar 2016]])</f>
        <v>647.5</v>
      </c>
      <c r="BJ1080" s="9">
        <f>AVERAGE(keyword_stats[[#This Row],[Searches: Apr 2016]:[Searches: Mar 2017]])</f>
        <v>587.5</v>
      </c>
      <c r="BK1080" s="9">
        <f>AVERAGE(keyword_stats[[#This Row],[Searches: Apr 2017]:[Searches: Mar 2018]])</f>
        <v>494.16666666666669</v>
      </c>
      <c r="BL1080" s="9">
        <f>AVERAGE(keyword_stats[[#This Row],[Searches: Apr 2018]:[Searches: Mar 2019]])</f>
        <v>505</v>
      </c>
      <c r="BM1080" s="9">
        <f>SUM(keyword_stats[[#This Row],[Searches: Apr 2018]:[Searches: Mar 2019]])</f>
        <v>6060</v>
      </c>
      <c r="BN1080" s="9">
        <f>keyword_stats[[#This Row],[R1]]-keyword_stats[[#This Row],[R4]]</f>
        <v>-142.5</v>
      </c>
      <c r="BO1080" s="9" t="str">
        <f>INDEX('keyword-forecasts'!G:K,MATCH(keyword_stats[[#This Row],[Keyword]],'keyword-forecasts'!K:K,0),1)</f>
        <v>Self Stroje</v>
      </c>
    </row>
    <row r="1081" spans="1:67" x14ac:dyDescent="0.25">
      <c r="A1081" t="s">
        <v>1194</v>
      </c>
      <c r="B1081" t="s">
        <v>15</v>
      </c>
      <c r="D1081" s="8">
        <v>40</v>
      </c>
      <c r="E1081" t="s">
        <v>17</v>
      </c>
      <c r="F1081">
        <v>100</v>
      </c>
      <c r="G1081">
        <v>0.16</v>
      </c>
      <c r="H1081">
        <v>2.12</v>
      </c>
      <c r="M1081">
        <v>40</v>
      </c>
      <c r="N1081">
        <v>50</v>
      </c>
      <c r="O1081">
        <v>70</v>
      </c>
      <c r="P1081">
        <v>90</v>
      </c>
      <c r="Q1081">
        <v>40</v>
      </c>
      <c r="R1081">
        <v>10</v>
      </c>
      <c r="S1081">
        <v>10</v>
      </c>
      <c r="T1081">
        <v>10</v>
      </c>
      <c r="U1081">
        <v>10</v>
      </c>
      <c r="V1081">
        <v>10</v>
      </c>
      <c r="W1081">
        <v>20</v>
      </c>
      <c r="X1081">
        <v>30</v>
      </c>
      <c r="Y1081">
        <v>90</v>
      </c>
      <c r="Z1081">
        <v>140</v>
      </c>
      <c r="AA1081">
        <v>110</v>
      </c>
      <c r="AB1081">
        <v>110</v>
      </c>
      <c r="AC1081">
        <v>50</v>
      </c>
      <c r="AD1081">
        <v>10</v>
      </c>
      <c r="AE1081">
        <v>10</v>
      </c>
      <c r="AF1081">
        <v>10</v>
      </c>
      <c r="AG1081">
        <v>10</v>
      </c>
      <c r="AH1081">
        <v>30</v>
      </c>
      <c r="AI1081">
        <v>10</v>
      </c>
      <c r="AJ1081">
        <v>20</v>
      </c>
      <c r="AK1081">
        <v>30</v>
      </c>
      <c r="AL1081">
        <v>70</v>
      </c>
      <c r="AM1081">
        <v>110</v>
      </c>
      <c r="AN1081">
        <v>90</v>
      </c>
      <c r="AO1081">
        <v>70</v>
      </c>
      <c r="AP1081">
        <v>10</v>
      </c>
      <c r="AQ1081">
        <v>20</v>
      </c>
      <c r="AR1081">
        <v>20</v>
      </c>
      <c r="AS1081">
        <v>10</v>
      </c>
      <c r="AT1081">
        <v>20</v>
      </c>
      <c r="AU1081">
        <v>30</v>
      </c>
      <c r="AV1081">
        <v>30</v>
      </c>
      <c r="AW1081">
        <v>40</v>
      </c>
      <c r="AX1081">
        <v>50</v>
      </c>
      <c r="AY1081">
        <v>70</v>
      </c>
      <c r="AZ1081">
        <v>110</v>
      </c>
      <c r="BA1081">
        <v>50</v>
      </c>
      <c r="BB1081">
        <v>10</v>
      </c>
      <c r="BC1081">
        <v>10</v>
      </c>
      <c r="BD1081">
        <v>10</v>
      </c>
      <c r="BE1081">
        <v>10</v>
      </c>
      <c r="BF1081">
        <v>20</v>
      </c>
      <c r="BG1081">
        <v>20</v>
      </c>
      <c r="BH1081">
        <v>20</v>
      </c>
      <c r="BI1081" s="9">
        <f>AVERAGE(keyword_stats[[#This Row],[Searches: Apr 2015]:[Searches: Mar 2016]])</f>
        <v>32.5</v>
      </c>
      <c r="BJ1081" s="9">
        <f>AVERAGE(keyword_stats[[#This Row],[Searches: Apr 2016]:[Searches: Mar 2017]])</f>
        <v>50</v>
      </c>
      <c r="BK1081" s="9">
        <f>AVERAGE(keyword_stats[[#This Row],[Searches: Apr 2017]:[Searches: Mar 2018]])</f>
        <v>42.5</v>
      </c>
      <c r="BL1081" s="9">
        <f>AVERAGE(keyword_stats[[#This Row],[Searches: Apr 2018]:[Searches: Mar 2019]])</f>
        <v>35</v>
      </c>
      <c r="BM1081" s="9">
        <f>SUM(keyword_stats[[#This Row],[Searches: Apr 2018]:[Searches: Mar 2019]])</f>
        <v>420</v>
      </c>
      <c r="BN1081" s="9">
        <f>keyword_stats[[#This Row],[R1]]-keyword_stats[[#This Row],[R4]]</f>
        <v>2.5</v>
      </c>
      <c r="BO1081" s="9" t="str">
        <f>INDEX('keyword-forecasts'!G:K,MATCH(keyword_stats[[#This Row],[Keyword]],'keyword-forecasts'!K:K,0),1)</f>
        <v>Self Stroje</v>
      </c>
    </row>
    <row r="1082" spans="1:67" x14ac:dyDescent="0.25">
      <c r="A1082" t="s">
        <v>1195</v>
      </c>
      <c r="B1082" t="s">
        <v>15</v>
      </c>
      <c r="D1082" s="8">
        <v>480</v>
      </c>
      <c r="E1082" t="s">
        <v>17</v>
      </c>
      <c r="F1082">
        <v>100</v>
      </c>
      <c r="G1082">
        <v>0.35</v>
      </c>
      <c r="H1082">
        <v>0.92</v>
      </c>
      <c r="M1082">
        <v>720</v>
      </c>
      <c r="N1082">
        <v>1000</v>
      </c>
      <c r="O1082">
        <v>1900</v>
      </c>
      <c r="P1082">
        <v>2900</v>
      </c>
      <c r="Q1082">
        <v>1600</v>
      </c>
      <c r="R1082">
        <v>390</v>
      </c>
      <c r="S1082">
        <v>260</v>
      </c>
      <c r="T1082">
        <v>260</v>
      </c>
      <c r="U1082">
        <v>390</v>
      </c>
      <c r="V1082">
        <v>720</v>
      </c>
      <c r="W1082">
        <v>590</v>
      </c>
      <c r="X1082">
        <v>590</v>
      </c>
      <c r="Y1082">
        <v>880</v>
      </c>
      <c r="Z1082">
        <v>1300</v>
      </c>
      <c r="AA1082">
        <v>1600</v>
      </c>
      <c r="AB1082">
        <v>1300</v>
      </c>
      <c r="AC1082">
        <v>590</v>
      </c>
      <c r="AD1082">
        <v>210</v>
      </c>
      <c r="AE1082">
        <v>210</v>
      </c>
      <c r="AF1082">
        <v>210</v>
      </c>
      <c r="AG1082">
        <v>260</v>
      </c>
      <c r="AH1082">
        <v>720</v>
      </c>
      <c r="AI1082">
        <v>590</v>
      </c>
      <c r="AJ1082">
        <v>720</v>
      </c>
      <c r="AK1082">
        <v>720</v>
      </c>
      <c r="AL1082">
        <v>1000</v>
      </c>
      <c r="AM1082">
        <v>1300</v>
      </c>
      <c r="AN1082">
        <v>1300</v>
      </c>
      <c r="AO1082">
        <v>590</v>
      </c>
      <c r="AP1082">
        <v>170</v>
      </c>
      <c r="AQ1082">
        <v>170</v>
      </c>
      <c r="AR1082">
        <v>210</v>
      </c>
      <c r="AS1082">
        <v>170</v>
      </c>
      <c r="AT1082">
        <v>590</v>
      </c>
      <c r="AU1082">
        <v>480</v>
      </c>
      <c r="AV1082">
        <v>480</v>
      </c>
      <c r="AW1082">
        <v>880</v>
      </c>
      <c r="AX1082">
        <v>1000</v>
      </c>
      <c r="AY1082">
        <v>880</v>
      </c>
      <c r="AZ1082">
        <v>880</v>
      </c>
      <c r="BA1082">
        <v>480</v>
      </c>
      <c r="BB1082">
        <v>170</v>
      </c>
      <c r="BC1082">
        <v>140</v>
      </c>
      <c r="BD1082">
        <v>170</v>
      </c>
      <c r="BE1082">
        <v>170</v>
      </c>
      <c r="BF1082">
        <v>390</v>
      </c>
      <c r="BG1082">
        <v>390</v>
      </c>
      <c r="BH1082">
        <v>480</v>
      </c>
      <c r="BI1082" s="9">
        <f>AVERAGE(keyword_stats[[#This Row],[Searches: Apr 2015]:[Searches: Mar 2016]])</f>
        <v>943.33333333333337</v>
      </c>
      <c r="BJ1082" s="9">
        <f>AVERAGE(keyword_stats[[#This Row],[Searches: Apr 2016]:[Searches: Mar 2017]])</f>
        <v>715.83333333333337</v>
      </c>
      <c r="BK1082" s="9">
        <f>AVERAGE(keyword_stats[[#This Row],[Searches: Apr 2017]:[Searches: Mar 2018]])</f>
        <v>598.33333333333337</v>
      </c>
      <c r="BL1082" s="9">
        <f>AVERAGE(keyword_stats[[#This Row],[Searches: Apr 2018]:[Searches: Mar 2019]])</f>
        <v>502.5</v>
      </c>
      <c r="BM1082" s="9">
        <f>SUM(keyword_stats[[#This Row],[Searches: Apr 2018]:[Searches: Mar 2019]])</f>
        <v>6030</v>
      </c>
      <c r="BN1082" s="9">
        <f>keyword_stats[[#This Row],[R1]]-keyword_stats[[#This Row],[R4]]</f>
        <v>-440.83333333333337</v>
      </c>
      <c r="BO1082" s="9" t="str">
        <f>INDEX('keyword-forecasts'!G:K,MATCH(keyword_stats[[#This Row],[Keyword]],'keyword-forecasts'!K:K,0),1)</f>
        <v>Kąpielowe She</v>
      </c>
    </row>
    <row r="1083" spans="1:67" x14ac:dyDescent="0.25">
      <c r="A1083" t="s">
        <v>1196</v>
      </c>
      <c r="B1083" t="s">
        <v>15</v>
      </c>
      <c r="D1083" s="8">
        <v>50</v>
      </c>
      <c r="E1083" t="s">
        <v>17</v>
      </c>
      <c r="F1083">
        <v>100</v>
      </c>
      <c r="G1083">
        <v>0.18</v>
      </c>
      <c r="H1083">
        <v>0.7</v>
      </c>
      <c r="M1083">
        <v>10</v>
      </c>
      <c r="N1083">
        <v>20</v>
      </c>
      <c r="O1083">
        <v>50</v>
      </c>
      <c r="P1083">
        <v>50</v>
      </c>
      <c r="Q1083">
        <v>20</v>
      </c>
      <c r="R1083">
        <v>10</v>
      </c>
      <c r="S1083">
        <v>10</v>
      </c>
      <c r="T1083">
        <v>10</v>
      </c>
      <c r="U1083">
        <v>10</v>
      </c>
      <c r="V1083">
        <v>10</v>
      </c>
      <c r="W1083">
        <v>10</v>
      </c>
      <c r="X1083">
        <v>10</v>
      </c>
      <c r="Y1083">
        <v>30</v>
      </c>
      <c r="Z1083">
        <v>40</v>
      </c>
      <c r="AA1083">
        <v>50</v>
      </c>
      <c r="AB1083">
        <v>70</v>
      </c>
      <c r="AC1083">
        <v>20</v>
      </c>
      <c r="AD1083">
        <v>10</v>
      </c>
      <c r="AE1083">
        <v>10</v>
      </c>
      <c r="AF1083">
        <v>10</v>
      </c>
      <c r="AG1083">
        <v>10</v>
      </c>
      <c r="AH1083">
        <v>20</v>
      </c>
      <c r="AI1083">
        <v>20</v>
      </c>
      <c r="AJ1083">
        <v>20</v>
      </c>
      <c r="AK1083">
        <v>50</v>
      </c>
      <c r="AL1083">
        <v>90</v>
      </c>
      <c r="AM1083">
        <v>90</v>
      </c>
      <c r="AN1083">
        <v>140</v>
      </c>
      <c r="AO1083">
        <v>50</v>
      </c>
      <c r="AP1083">
        <v>10</v>
      </c>
      <c r="AQ1083">
        <v>10</v>
      </c>
      <c r="AR1083">
        <v>10</v>
      </c>
      <c r="AS1083">
        <v>10</v>
      </c>
      <c r="AT1083">
        <v>20</v>
      </c>
      <c r="AU1083">
        <v>30</v>
      </c>
      <c r="AV1083">
        <v>30</v>
      </c>
      <c r="AW1083">
        <v>50</v>
      </c>
      <c r="AX1083">
        <v>70</v>
      </c>
      <c r="AY1083">
        <v>90</v>
      </c>
      <c r="AZ1083">
        <v>140</v>
      </c>
      <c r="BA1083">
        <v>90</v>
      </c>
      <c r="BB1083">
        <v>10</v>
      </c>
      <c r="BC1083">
        <v>10</v>
      </c>
      <c r="BD1083">
        <v>10</v>
      </c>
      <c r="BE1083">
        <v>10</v>
      </c>
      <c r="BF1083">
        <v>20</v>
      </c>
      <c r="BG1083">
        <v>20</v>
      </c>
      <c r="BH1083">
        <v>20</v>
      </c>
      <c r="BI1083" s="9">
        <f>AVERAGE(keyword_stats[[#This Row],[Searches: Apr 2015]:[Searches: Mar 2016]])</f>
        <v>18.333333333333332</v>
      </c>
      <c r="BJ1083" s="9">
        <f>AVERAGE(keyword_stats[[#This Row],[Searches: Apr 2016]:[Searches: Mar 2017]])</f>
        <v>25.833333333333332</v>
      </c>
      <c r="BK1083" s="9">
        <f>AVERAGE(keyword_stats[[#This Row],[Searches: Apr 2017]:[Searches: Mar 2018]])</f>
        <v>45</v>
      </c>
      <c r="BL1083" s="9">
        <f>AVERAGE(keyword_stats[[#This Row],[Searches: Apr 2018]:[Searches: Mar 2019]])</f>
        <v>45</v>
      </c>
      <c r="BM1083" s="9">
        <f>SUM(keyword_stats[[#This Row],[Searches: Apr 2018]:[Searches: Mar 2019]])</f>
        <v>540</v>
      </c>
      <c r="BN1083" s="9">
        <f>keyword_stats[[#This Row],[R1]]-keyword_stats[[#This Row],[R4]]</f>
        <v>26.666666666666668</v>
      </c>
      <c r="BO1083" s="9" t="str">
        <f>INDEX('keyword-forecasts'!G:K,MATCH(keyword_stats[[#This Row],[Keyword]],'keyword-forecasts'!K:K,0),1)</f>
        <v>Stroje Kąpielowe</v>
      </c>
    </row>
    <row r="1084" spans="1:67" x14ac:dyDescent="0.25">
      <c r="A1084" t="s">
        <v>1197</v>
      </c>
      <c r="B1084" t="s">
        <v>15</v>
      </c>
      <c r="D1084" s="8">
        <v>210</v>
      </c>
      <c r="E1084" t="s">
        <v>17</v>
      </c>
      <c r="F1084">
        <v>100</v>
      </c>
      <c r="G1084">
        <v>0.42</v>
      </c>
      <c r="H1084">
        <v>1.53</v>
      </c>
      <c r="M1084">
        <v>210</v>
      </c>
      <c r="N1084">
        <v>320</v>
      </c>
      <c r="O1084">
        <v>480</v>
      </c>
      <c r="P1084">
        <v>590</v>
      </c>
      <c r="Q1084">
        <v>320</v>
      </c>
      <c r="R1084">
        <v>50</v>
      </c>
      <c r="S1084">
        <v>50</v>
      </c>
      <c r="T1084">
        <v>90</v>
      </c>
      <c r="U1084">
        <v>50</v>
      </c>
      <c r="V1084">
        <v>140</v>
      </c>
      <c r="W1084">
        <v>210</v>
      </c>
      <c r="X1084">
        <v>170</v>
      </c>
      <c r="Y1084">
        <v>210</v>
      </c>
      <c r="Z1084">
        <v>320</v>
      </c>
      <c r="AA1084">
        <v>590</v>
      </c>
      <c r="AB1084">
        <v>480</v>
      </c>
      <c r="AC1084">
        <v>320</v>
      </c>
      <c r="AD1084">
        <v>260</v>
      </c>
      <c r="AE1084">
        <v>260</v>
      </c>
      <c r="AF1084">
        <v>320</v>
      </c>
      <c r="AG1084">
        <v>260</v>
      </c>
      <c r="AH1084">
        <v>390</v>
      </c>
      <c r="AI1084">
        <v>320</v>
      </c>
      <c r="AJ1084">
        <v>480</v>
      </c>
      <c r="AK1084">
        <v>480</v>
      </c>
      <c r="AL1084">
        <v>480</v>
      </c>
      <c r="AM1084">
        <v>590</v>
      </c>
      <c r="AN1084">
        <v>720</v>
      </c>
      <c r="AO1084">
        <v>320</v>
      </c>
      <c r="AP1084">
        <v>110</v>
      </c>
      <c r="AQ1084">
        <v>90</v>
      </c>
      <c r="AR1084">
        <v>90</v>
      </c>
      <c r="AS1084">
        <v>170</v>
      </c>
      <c r="AT1084">
        <v>140</v>
      </c>
      <c r="AU1084">
        <v>140</v>
      </c>
      <c r="AV1084">
        <v>170</v>
      </c>
      <c r="AW1084">
        <v>170</v>
      </c>
      <c r="AX1084">
        <v>320</v>
      </c>
      <c r="AY1084">
        <v>390</v>
      </c>
      <c r="AZ1084">
        <v>480</v>
      </c>
      <c r="BA1084">
        <v>320</v>
      </c>
      <c r="BB1084">
        <v>110</v>
      </c>
      <c r="BC1084">
        <v>90</v>
      </c>
      <c r="BD1084">
        <v>110</v>
      </c>
      <c r="BE1084">
        <v>110</v>
      </c>
      <c r="BF1084">
        <v>170</v>
      </c>
      <c r="BG1084">
        <v>170</v>
      </c>
      <c r="BH1084">
        <v>170</v>
      </c>
      <c r="BI1084" s="9">
        <f>AVERAGE(keyword_stats[[#This Row],[Searches: Apr 2015]:[Searches: Mar 2016]])</f>
        <v>223.33333333333334</v>
      </c>
      <c r="BJ1084" s="9">
        <f>AVERAGE(keyword_stats[[#This Row],[Searches: Apr 2016]:[Searches: Mar 2017]])</f>
        <v>350.83333333333331</v>
      </c>
      <c r="BK1084" s="9">
        <f>AVERAGE(keyword_stats[[#This Row],[Searches: Apr 2017]:[Searches: Mar 2018]])</f>
        <v>291.66666666666669</v>
      </c>
      <c r="BL1084" s="9">
        <f>AVERAGE(keyword_stats[[#This Row],[Searches: Apr 2018]:[Searches: Mar 2019]])</f>
        <v>217.5</v>
      </c>
      <c r="BM1084" s="9">
        <f>SUM(keyword_stats[[#This Row],[Searches: Apr 2018]:[Searches: Mar 2019]])</f>
        <v>2610</v>
      </c>
      <c r="BN1084" s="9">
        <f>keyword_stats[[#This Row],[R1]]-keyword_stats[[#This Row],[R4]]</f>
        <v>-5.8333333333333428</v>
      </c>
      <c r="BO1084" s="9" t="str">
        <f>INDEX('keyword-forecasts'!G:K,MATCH(keyword_stats[[#This Row],[Keyword]],'keyword-forecasts'!K:K,0),1)</f>
        <v>Kąpielowe Sklep</v>
      </c>
    </row>
    <row r="1085" spans="1:67" x14ac:dyDescent="0.25">
      <c r="A1085" t="s">
        <v>1198</v>
      </c>
      <c r="B1085" t="s">
        <v>15</v>
      </c>
      <c r="D1085" s="8">
        <v>70</v>
      </c>
      <c r="E1085" t="s">
        <v>17</v>
      </c>
      <c r="F1085">
        <v>100</v>
      </c>
      <c r="G1085">
        <v>0.59</v>
      </c>
      <c r="H1085">
        <v>1.7</v>
      </c>
      <c r="M1085">
        <v>110</v>
      </c>
      <c r="N1085">
        <v>210</v>
      </c>
      <c r="O1085">
        <v>320</v>
      </c>
      <c r="P1085">
        <v>260</v>
      </c>
      <c r="Q1085">
        <v>170</v>
      </c>
      <c r="R1085">
        <v>20</v>
      </c>
      <c r="S1085">
        <v>40</v>
      </c>
      <c r="T1085">
        <v>40</v>
      </c>
      <c r="U1085">
        <v>40</v>
      </c>
      <c r="V1085">
        <v>70</v>
      </c>
      <c r="W1085">
        <v>70</v>
      </c>
      <c r="X1085">
        <v>70</v>
      </c>
      <c r="Y1085">
        <v>140</v>
      </c>
      <c r="Z1085">
        <v>170</v>
      </c>
      <c r="AA1085">
        <v>390</v>
      </c>
      <c r="AB1085">
        <v>320</v>
      </c>
      <c r="AC1085">
        <v>140</v>
      </c>
      <c r="AD1085">
        <v>110</v>
      </c>
      <c r="AE1085">
        <v>140</v>
      </c>
      <c r="AF1085">
        <v>140</v>
      </c>
      <c r="AG1085">
        <v>90</v>
      </c>
      <c r="AH1085">
        <v>170</v>
      </c>
      <c r="AI1085">
        <v>140</v>
      </c>
      <c r="AJ1085">
        <v>170</v>
      </c>
      <c r="AK1085">
        <v>210</v>
      </c>
      <c r="AL1085">
        <v>210</v>
      </c>
      <c r="AM1085">
        <v>260</v>
      </c>
      <c r="AN1085">
        <v>260</v>
      </c>
      <c r="AO1085">
        <v>140</v>
      </c>
      <c r="AP1085">
        <v>40</v>
      </c>
      <c r="AQ1085">
        <v>70</v>
      </c>
      <c r="AR1085">
        <v>40</v>
      </c>
      <c r="AS1085">
        <v>30</v>
      </c>
      <c r="AT1085">
        <v>50</v>
      </c>
      <c r="AU1085">
        <v>30</v>
      </c>
      <c r="AV1085">
        <v>70</v>
      </c>
      <c r="AW1085">
        <v>70</v>
      </c>
      <c r="AX1085">
        <v>70</v>
      </c>
      <c r="AY1085">
        <v>110</v>
      </c>
      <c r="AZ1085">
        <v>110</v>
      </c>
      <c r="BA1085">
        <v>50</v>
      </c>
      <c r="BB1085">
        <v>10</v>
      </c>
      <c r="BC1085">
        <v>30</v>
      </c>
      <c r="BD1085">
        <v>40</v>
      </c>
      <c r="BE1085">
        <v>70</v>
      </c>
      <c r="BF1085">
        <v>70</v>
      </c>
      <c r="BG1085">
        <v>40</v>
      </c>
      <c r="BH1085">
        <v>50</v>
      </c>
      <c r="BI1085" s="9">
        <f>AVERAGE(keyword_stats[[#This Row],[Searches: Apr 2015]:[Searches: Mar 2016]])</f>
        <v>118.33333333333333</v>
      </c>
      <c r="BJ1085" s="9">
        <f>AVERAGE(keyword_stats[[#This Row],[Searches: Apr 2016]:[Searches: Mar 2017]])</f>
        <v>176.66666666666666</v>
      </c>
      <c r="BK1085" s="9">
        <f>AVERAGE(keyword_stats[[#This Row],[Searches: Apr 2017]:[Searches: Mar 2018]])</f>
        <v>117.5</v>
      </c>
      <c r="BL1085" s="9">
        <f>AVERAGE(keyword_stats[[#This Row],[Searches: Apr 2018]:[Searches: Mar 2019]])</f>
        <v>60</v>
      </c>
      <c r="BM1085" s="9">
        <f>SUM(keyword_stats[[#This Row],[Searches: Apr 2018]:[Searches: Mar 2019]])</f>
        <v>720</v>
      </c>
      <c r="BN1085" s="9">
        <f>keyword_stats[[#This Row],[R1]]-keyword_stats[[#This Row],[R4]]</f>
        <v>-58.333333333333329</v>
      </c>
      <c r="BO1085" s="9" t="str">
        <f>INDEX('keyword-forecasts'!G:K,MATCH(keyword_stats[[#This Row],[Keyword]],'keyword-forecasts'!K:K,0),1)</f>
        <v>Internetowy Stroje</v>
      </c>
    </row>
    <row r="1086" spans="1:67" x14ac:dyDescent="0.25">
      <c r="A1086" t="s">
        <v>1199</v>
      </c>
      <c r="B1086" t="s">
        <v>15</v>
      </c>
      <c r="D1086" s="8">
        <v>10</v>
      </c>
      <c r="E1086" t="s">
        <v>17</v>
      </c>
      <c r="F1086">
        <v>67</v>
      </c>
      <c r="M1086">
        <v>20</v>
      </c>
      <c r="N1086">
        <v>50</v>
      </c>
      <c r="O1086">
        <v>90</v>
      </c>
      <c r="P1086">
        <v>110</v>
      </c>
      <c r="Q1086">
        <v>50</v>
      </c>
      <c r="R1086">
        <v>10</v>
      </c>
      <c r="S1086">
        <v>10</v>
      </c>
      <c r="T1086">
        <v>30</v>
      </c>
      <c r="U1086">
        <v>10</v>
      </c>
      <c r="V1086">
        <v>40</v>
      </c>
      <c r="W1086">
        <v>70</v>
      </c>
      <c r="X1086">
        <v>20</v>
      </c>
      <c r="Y1086">
        <v>40</v>
      </c>
      <c r="Z1086">
        <v>50</v>
      </c>
      <c r="AA1086">
        <v>110</v>
      </c>
      <c r="AB1086">
        <v>70</v>
      </c>
      <c r="AC1086">
        <v>40</v>
      </c>
      <c r="AD1086">
        <v>20</v>
      </c>
      <c r="AE1086">
        <v>10</v>
      </c>
      <c r="AF1086">
        <v>10</v>
      </c>
      <c r="AG1086">
        <v>10</v>
      </c>
      <c r="AH1086">
        <v>30</v>
      </c>
      <c r="AI1086">
        <v>20</v>
      </c>
      <c r="AJ1086">
        <v>10</v>
      </c>
      <c r="AK1086">
        <v>40</v>
      </c>
      <c r="AL1086">
        <v>20</v>
      </c>
      <c r="AM1086">
        <v>50</v>
      </c>
      <c r="AN1086">
        <v>30</v>
      </c>
      <c r="AO1086">
        <v>20</v>
      </c>
      <c r="AP1086">
        <v>10</v>
      </c>
      <c r="AQ1086">
        <v>10</v>
      </c>
      <c r="AR1086">
        <v>10</v>
      </c>
      <c r="AS1086">
        <v>10</v>
      </c>
      <c r="AT1086">
        <v>10</v>
      </c>
      <c r="AU1086">
        <v>20</v>
      </c>
      <c r="AV1086">
        <v>10</v>
      </c>
      <c r="AW1086">
        <v>20</v>
      </c>
      <c r="AX1086">
        <v>30</v>
      </c>
      <c r="AY1086">
        <v>30</v>
      </c>
      <c r="AZ1086">
        <v>20</v>
      </c>
      <c r="BA1086">
        <v>20</v>
      </c>
      <c r="BB1086">
        <v>30</v>
      </c>
      <c r="BC1086">
        <v>10</v>
      </c>
      <c r="BD1086">
        <v>10</v>
      </c>
      <c r="BE1086">
        <v>10</v>
      </c>
      <c r="BF1086">
        <v>10</v>
      </c>
      <c r="BG1086">
        <v>10</v>
      </c>
      <c r="BH1086">
        <v>10</v>
      </c>
      <c r="BI1086" s="9">
        <f>AVERAGE(keyword_stats[[#This Row],[Searches: Apr 2015]:[Searches: Mar 2016]])</f>
        <v>42.5</v>
      </c>
      <c r="BJ1086" s="9">
        <f>AVERAGE(keyword_stats[[#This Row],[Searches: Apr 2016]:[Searches: Mar 2017]])</f>
        <v>35</v>
      </c>
      <c r="BK1086" s="9">
        <f>AVERAGE(keyword_stats[[#This Row],[Searches: Apr 2017]:[Searches: Mar 2018]])</f>
        <v>20</v>
      </c>
      <c r="BL1086" s="9">
        <f>AVERAGE(keyword_stats[[#This Row],[Searches: Apr 2018]:[Searches: Mar 2019]])</f>
        <v>17.5</v>
      </c>
      <c r="BM1086" s="9">
        <f>SUM(keyword_stats[[#This Row],[Searches: Apr 2018]:[Searches: Mar 2019]])</f>
        <v>210</v>
      </c>
      <c r="BN1086" s="9">
        <f>keyword_stats[[#This Row],[R1]]-keyword_stats[[#This Row],[R4]]</f>
        <v>-25</v>
      </c>
      <c r="BO1086" s="9" t="str">
        <f>INDEX('keyword-forecasts'!G:K,MATCH(keyword_stats[[#This Row],[Keyword]],'keyword-forecasts'!K:K,0),1)</f>
        <v>Internetowy Stroje</v>
      </c>
    </row>
    <row r="1087" spans="1:67" x14ac:dyDescent="0.25">
      <c r="A1087" t="s">
        <v>1200</v>
      </c>
      <c r="B1087" t="s">
        <v>15</v>
      </c>
      <c r="D1087" s="8">
        <v>210</v>
      </c>
      <c r="E1087" t="s">
        <v>17</v>
      </c>
      <c r="F1087">
        <v>100</v>
      </c>
      <c r="G1087">
        <v>0.48</v>
      </c>
      <c r="H1087">
        <v>1.28</v>
      </c>
      <c r="M1087">
        <v>170</v>
      </c>
      <c r="N1087">
        <v>170</v>
      </c>
      <c r="O1087">
        <v>390</v>
      </c>
      <c r="P1087">
        <v>480</v>
      </c>
      <c r="Q1087">
        <v>170</v>
      </c>
      <c r="R1087">
        <v>40</v>
      </c>
      <c r="S1087">
        <v>90</v>
      </c>
      <c r="T1087">
        <v>70</v>
      </c>
      <c r="U1087">
        <v>70</v>
      </c>
      <c r="V1087">
        <v>110</v>
      </c>
      <c r="W1087">
        <v>140</v>
      </c>
      <c r="X1087">
        <v>140</v>
      </c>
      <c r="Y1087">
        <v>140</v>
      </c>
      <c r="Z1087">
        <v>260</v>
      </c>
      <c r="AA1087">
        <v>260</v>
      </c>
      <c r="AB1087">
        <v>260</v>
      </c>
      <c r="AC1087">
        <v>170</v>
      </c>
      <c r="AD1087">
        <v>170</v>
      </c>
      <c r="AE1087">
        <v>140</v>
      </c>
      <c r="AF1087">
        <v>170</v>
      </c>
      <c r="AG1087">
        <v>140</v>
      </c>
      <c r="AH1087">
        <v>140</v>
      </c>
      <c r="AI1087">
        <v>170</v>
      </c>
      <c r="AJ1087">
        <v>260</v>
      </c>
      <c r="AK1087">
        <v>260</v>
      </c>
      <c r="AL1087">
        <v>390</v>
      </c>
      <c r="AM1087">
        <v>480</v>
      </c>
      <c r="AN1087">
        <v>480</v>
      </c>
      <c r="AO1087">
        <v>320</v>
      </c>
      <c r="AP1087">
        <v>70</v>
      </c>
      <c r="AQ1087">
        <v>70</v>
      </c>
      <c r="AR1087">
        <v>90</v>
      </c>
      <c r="AS1087">
        <v>70</v>
      </c>
      <c r="AT1087">
        <v>210</v>
      </c>
      <c r="AU1087">
        <v>320</v>
      </c>
      <c r="AV1087">
        <v>170</v>
      </c>
      <c r="AW1087">
        <v>210</v>
      </c>
      <c r="AX1087">
        <v>260</v>
      </c>
      <c r="AY1087">
        <v>390</v>
      </c>
      <c r="AZ1087">
        <v>390</v>
      </c>
      <c r="BA1087">
        <v>260</v>
      </c>
      <c r="BB1087">
        <v>70</v>
      </c>
      <c r="BC1087">
        <v>90</v>
      </c>
      <c r="BD1087">
        <v>110</v>
      </c>
      <c r="BE1087">
        <v>90</v>
      </c>
      <c r="BF1087">
        <v>110</v>
      </c>
      <c r="BG1087">
        <v>140</v>
      </c>
      <c r="BH1087">
        <v>140</v>
      </c>
      <c r="BI1087" s="9">
        <f>AVERAGE(keyword_stats[[#This Row],[Searches: Apr 2015]:[Searches: Mar 2016]])</f>
        <v>170</v>
      </c>
      <c r="BJ1087" s="9">
        <f>AVERAGE(keyword_stats[[#This Row],[Searches: Apr 2016]:[Searches: Mar 2017]])</f>
        <v>190</v>
      </c>
      <c r="BK1087" s="9">
        <f>AVERAGE(keyword_stats[[#This Row],[Searches: Apr 2017]:[Searches: Mar 2018]])</f>
        <v>244.16666666666666</v>
      </c>
      <c r="BL1087" s="9">
        <f>AVERAGE(keyword_stats[[#This Row],[Searches: Apr 2018]:[Searches: Mar 2019]])</f>
        <v>188.33333333333334</v>
      </c>
      <c r="BM1087" s="9">
        <f>SUM(keyword_stats[[#This Row],[Searches: Apr 2018]:[Searches: Mar 2019]])</f>
        <v>2260</v>
      </c>
      <c r="BN1087" s="9">
        <f>keyword_stats[[#This Row],[R1]]-keyword_stats[[#This Row],[R4]]</f>
        <v>18.333333333333343</v>
      </c>
      <c r="BO1087" s="9" t="str">
        <f>INDEX('keyword-forecasts'!G:K,MATCH(keyword_stats[[#This Row],[Keyword]],'keyword-forecasts'!K:K,0),1)</f>
        <v>Sklep Online</v>
      </c>
    </row>
    <row r="1088" spans="1:67" x14ac:dyDescent="0.25">
      <c r="A1088" t="s">
        <v>1201</v>
      </c>
      <c r="B1088" t="s">
        <v>15</v>
      </c>
      <c r="D1088" s="8">
        <v>10</v>
      </c>
      <c r="E1088" t="s">
        <v>17</v>
      </c>
      <c r="F1088">
        <v>100</v>
      </c>
      <c r="G1088">
        <v>0.17</v>
      </c>
      <c r="H1088">
        <v>0.33</v>
      </c>
      <c r="M1088">
        <v>10</v>
      </c>
      <c r="N1088">
        <v>10</v>
      </c>
      <c r="O1088">
        <v>20</v>
      </c>
      <c r="P1088">
        <v>20</v>
      </c>
      <c r="Q1088">
        <v>20</v>
      </c>
      <c r="R1088">
        <v>10</v>
      </c>
      <c r="S1088">
        <v>10</v>
      </c>
      <c r="T1088">
        <v>10</v>
      </c>
      <c r="U1088">
        <v>10</v>
      </c>
      <c r="V1088">
        <v>10</v>
      </c>
      <c r="W1088">
        <v>10</v>
      </c>
      <c r="X1088">
        <v>10</v>
      </c>
      <c r="Y1088">
        <v>10</v>
      </c>
      <c r="Z1088">
        <v>20</v>
      </c>
      <c r="AA1088">
        <v>20</v>
      </c>
      <c r="AB1088">
        <v>20</v>
      </c>
      <c r="AC1088">
        <v>10</v>
      </c>
      <c r="AD1088">
        <v>10</v>
      </c>
      <c r="AE1088">
        <v>10</v>
      </c>
      <c r="AF1088">
        <v>10</v>
      </c>
      <c r="AG1088">
        <v>10</v>
      </c>
      <c r="AH1088">
        <v>10</v>
      </c>
      <c r="AI1088">
        <v>10</v>
      </c>
      <c r="AJ1088">
        <v>10</v>
      </c>
      <c r="AK1088">
        <v>10</v>
      </c>
      <c r="AL1088">
        <v>10</v>
      </c>
      <c r="AM1088">
        <v>50</v>
      </c>
      <c r="AN1088">
        <v>10</v>
      </c>
      <c r="AO1088">
        <v>10</v>
      </c>
      <c r="AP1088">
        <v>10</v>
      </c>
      <c r="AQ1088">
        <v>10</v>
      </c>
      <c r="AR1088">
        <v>10</v>
      </c>
      <c r="AS1088">
        <v>10</v>
      </c>
      <c r="AT1088">
        <v>10</v>
      </c>
      <c r="AU1088">
        <v>10</v>
      </c>
      <c r="AV1088">
        <v>10</v>
      </c>
      <c r="AW1088">
        <v>10</v>
      </c>
      <c r="AX1088">
        <v>10</v>
      </c>
      <c r="AY1088">
        <v>10</v>
      </c>
      <c r="AZ1088">
        <v>10</v>
      </c>
      <c r="BA1088">
        <v>10</v>
      </c>
      <c r="BB1088">
        <v>10</v>
      </c>
      <c r="BC1088">
        <v>10</v>
      </c>
      <c r="BD1088">
        <v>10</v>
      </c>
      <c r="BE1088">
        <v>10</v>
      </c>
      <c r="BF1088">
        <v>10</v>
      </c>
      <c r="BG1088">
        <v>10</v>
      </c>
      <c r="BH1088">
        <v>10</v>
      </c>
      <c r="BI1088" s="9">
        <f>AVERAGE(keyword_stats[[#This Row],[Searches: Apr 2015]:[Searches: Mar 2016]])</f>
        <v>12.5</v>
      </c>
      <c r="BJ1088" s="9">
        <f>AVERAGE(keyword_stats[[#This Row],[Searches: Apr 2016]:[Searches: Mar 2017]])</f>
        <v>12.5</v>
      </c>
      <c r="BK1088" s="9">
        <f>AVERAGE(keyword_stats[[#This Row],[Searches: Apr 2017]:[Searches: Mar 2018]])</f>
        <v>13.333333333333334</v>
      </c>
      <c r="BL1088" s="9">
        <f>AVERAGE(keyword_stats[[#This Row],[Searches: Apr 2018]:[Searches: Mar 2019]])</f>
        <v>10</v>
      </c>
      <c r="BM1088" s="9">
        <f>SUM(keyword_stats[[#This Row],[Searches: Apr 2018]:[Searches: Mar 2019]])</f>
        <v>120</v>
      </c>
      <c r="BN1088" s="9">
        <f>keyword_stats[[#This Row],[R1]]-keyword_stats[[#This Row],[R4]]</f>
        <v>-2.5</v>
      </c>
      <c r="BO1088" s="9" t="str">
        <f>INDEX('keyword-forecasts'!G:K,MATCH(keyword_stats[[#This Row],[Keyword]],'keyword-forecasts'!K:K,0),1)</f>
        <v>Kąpielowe Sklep</v>
      </c>
    </row>
    <row r="1089" spans="1:67" x14ac:dyDescent="0.25">
      <c r="A1089" t="s">
        <v>1202</v>
      </c>
      <c r="B1089" t="s">
        <v>15</v>
      </c>
      <c r="D1089" s="8">
        <v>20</v>
      </c>
      <c r="E1089" t="s">
        <v>17</v>
      </c>
      <c r="F1089">
        <v>86</v>
      </c>
      <c r="M1089">
        <v>10</v>
      </c>
      <c r="N1089">
        <v>20</v>
      </c>
      <c r="O1089">
        <v>20</v>
      </c>
      <c r="P1089">
        <v>40</v>
      </c>
      <c r="Q1089">
        <v>30</v>
      </c>
      <c r="R1089">
        <v>10</v>
      </c>
      <c r="S1089">
        <v>10</v>
      </c>
      <c r="T1089">
        <v>10</v>
      </c>
      <c r="U1089">
        <v>10</v>
      </c>
      <c r="V1089">
        <v>10</v>
      </c>
      <c r="W1089">
        <v>10</v>
      </c>
      <c r="X1089">
        <v>10</v>
      </c>
      <c r="Y1089">
        <v>10</v>
      </c>
      <c r="Z1089">
        <v>30</v>
      </c>
      <c r="AA1089">
        <v>40</v>
      </c>
      <c r="AB1089">
        <v>30</v>
      </c>
      <c r="AC1089">
        <v>10</v>
      </c>
      <c r="AD1089">
        <v>20</v>
      </c>
      <c r="AE1089">
        <v>10</v>
      </c>
      <c r="AF1089">
        <v>10</v>
      </c>
      <c r="AG1089">
        <v>10</v>
      </c>
      <c r="AH1089">
        <v>10</v>
      </c>
      <c r="AI1089">
        <v>10</v>
      </c>
      <c r="AJ1089">
        <v>10</v>
      </c>
      <c r="AK1089">
        <v>10</v>
      </c>
      <c r="AL1089">
        <v>20</v>
      </c>
      <c r="AM1089">
        <v>10</v>
      </c>
      <c r="AN1089">
        <v>40</v>
      </c>
      <c r="AO1089">
        <v>10</v>
      </c>
      <c r="AP1089">
        <v>10</v>
      </c>
      <c r="AQ1089">
        <v>10</v>
      </c>
      <c r="AR1089">
        <v>10</v>
      </c>
      <c r="AS1089">
        <v>10</v>
      </c>
      <c r="AT1089">
        <v>30</v>
      </c>
      <c r="AU1089">
        <v>10</v>
      </c>
      <c r="AV1089">
        <v>40</v>
      </c>
      <c r="AW1089">
        <v>20</v>
      </c>
      <c r="AX1089">
        <v>20</v>
      </c>
      <c r="AY1089">
        <v>30</v>
      </c>
      <c r="AZ1089">
        <v>50</v>
      </c>
      <c r="BA1089">
        <v>30</v>
      </c>
      <c r="BB1089">
        <v>10</v>
      </c>
      <c r="BC1089">
        <v>50</v>
      </c>
      <c r="BD1089">
        <v>10</v>
      </c>
      <c r="BE1089">
        <v>10</v>
      </c>
      <c r="BF1089">
        <v>30</v>
      </c>
      <c r="BG1089">
        <v>10</v>
      </c>
      <c r="BH1089">
        <v>10</v>
      </c>
      <c r="BI1089" s="9">
        <f>AVERAGE(keyword_stats[[#This Row],[Searches: Apr 2015]:[Searches: Mar 2016]])</f>
        <v>15.833333333333334</v>
      </c>
      <c r="BJ1089" s="9">
        <f>AVERAGE(keyword_stats[[#This Row],[Searches: Apr 2016]:[Searches: Mar 2017]])</f>
        <v>16.666666666666668</v>
      </c>
      <c r="BK1089" s="9">
        <f>AVERAGE(keyword_stats[[#This Row],[Searches: Apr 2017]:[Searches: Mar 2018]])</f>
        <v>17.5</v>
      </c>
      <c r="BL1089" s="9">
        <f>AVERAGE(keyword_stats[[#This Row],[Searches: Apr 2018]:[Searches: Mar 2019]])</f>
        <v>23.333333333333332</v>
      </c>
      <c r="BM1089" s="9">
        <f>SUM(keyword_stats[[#This Row],[Searches: Apr 2018]:[Searches: Mar 2019]])</f>
        <v>280</v>
      </c>
      <c r="BN1089" s="9">
        <f>keyword_stats[[#This Row],[R1]]-keyword_stats[[#This Row],[R4]]</f>
        <v>7.4999999999999982</v>
      </c>
      <c r="BO1089" s="9" t="str">
        <f>INDEX('keyword-forecasts'!G:K,MATCH(keyword_stats[[#This Row],[Keyword]],'keyword-forecasts'!K:K,0),1)</f>
        <v>Kąpielowe Warszawa</v>
      </c>
    </row>
    <row r="1090" spans="1:67" x14ac:dyDescent="0.25">
      <c r="A1090" t="s">
        <v>1203</v>
      </c>
      <c r="B1090" t="s">
        <v>15</v>
      </c>
      <c r="D1090" s="8">
        <v>50</v>
      </c>
      <c r="E1090" t="s">
        <v>17</v>
      </c>
      <c r="F1090">
        <v>100</v>
      </c>
      <c r="G1090">
        <v>0.44</v>
      </c>
      <c r="H1090">
        <v>1.1499999999999999</v>
      </c>
      <c r="M1090">
        <v>50</v>
      </c>
      <c r="N1090">
        <v>70</v>
      </c>
      <c r="O1090">
        <v>140</v>
      </c>
      <c r="P1090">
        <v>170</v>
      </c>
      <c r="Q1090">
        <v>90</v>
      </c>
      <c r="R1090">
        <v>10</v>
      </c>
      <c r="S1090">
        <v>10</v>
      </c>
      <c r="T1090">
        <v>10</v>
      </c>
      <c r="U1090">
        <v>20</v>
      </c>
      <c r="V1090">
        <v>30</v>
      </c>
      <c r="W1090">
        <v>20</v>
      </c>
      <c r="X1090">
        <v>30</v>
      </c>
      <c r="Y1090">
        <v>50</v>
      </c>
      <c r="Z1090">
        <v>70</v>
      </c>
      <c r="AA1090">
        <v>70</v>
      </c>
      <c r="AB1090">
        <v>90</v>
      </c>
      <c r="AC1090">
        <v>40</v>
      </c>
      <c r="AD1090">
        <v>90</v>
      </c>
      <c r="AE1090">
        <v>40</v>
      </c>
      <c r="AF1090">
        <v>30</v>
      </c>
      <c r="AG1090">
        <v>40</v>
      </c>
      <c r="AH1090">
        <v>40</v>
      </c>
      <c r="AI1090">
        <v>40</v>
      </c>
      <c r="AJ1090">
        <v>40</v>
      </c>
      <c r="AK1090">
        <v>70</v>
      </c>
      <c r="AL1090">
        <v>90</v>
      </c>
      <c r="AM1090">
        <v>140</v>
      </c>
      <c r="AN1090">
        <v>140</v>
      </c>
      <c r="AO1090">
        <v>90</v>
      </c>
      <c r="AP1090">
        <v>10</v>
      </c>
      <c r="AQ1090">
        <v>10</v>
      </c>
      <c r="AR1090">
        <v>10</v>
      </c>
      <c r="AS1090">
        <v>10</v>
      </c>
      <c r="AT1090">
        <v>20</v>
      </c>
      <c r="AU1090">
        <v>20</v>
      </c>
      <c r="AV1090">
        <v>40</v>
      </c>
      <c r="AW1090">
        <v>50</v>
      </c>
      <c r="AX1090">
        <v>70</v>
      </c>
      <c r="AY1090">
        <v>170</v>
      </c>
      <c r="AZ1090">
        <v>110</v>
      </c>
      <c r="BA1090">
        <v>110</v>
      </c>
      <c r="BB1090">
        <v>20</v>
      </c>
      <c r="BC1090">
        <v>10</v>
      </c>
      <c r="BD1090">
        <v>10</v>
      </c>
      <c r="BE1090">
        <v>10</v>
      </c>
      <c r="BF1090">
        <v>20</v>
      </c>
      <c r="BG1090">
        <v>30</v>
      </c>
      <c r="BH1090">
        <v>40</v>
      </c>
      <c r="BI1090" s="9">
        <f>AVERAGE(keyword_stats[[#This Row],[Searches: Apr 2015]:[Searches: Mar 2016]])</f>
        <v>54.166666666666664</v>
      </c>
      <c r="BJ1090" s="9">
        <f>AVERAGE(keyword_stats[[#This Row],[Searches: Apr 2016]:[Searches: Mar 2017]])</f>
        <v>53.333333333333336</v>
      </c>
      <c r="BK1090" s="9">
        <f>AVERAGE(keyword_stats[[#This Row],[Searches: Apr 2017]:[Searches: Mar 2018]])</f>
        <v>54.166666666666664</v>
      </c>
      <c r="BL1090" s="9">
        <f>AVERAGE(keyword_stats[[#This Row],[Searches: Apr 2018]:[Searches: Mar 2019]])</f>
        <v>54.166666666666664</v>
      </c>
      <c r="BM1090" s="9">
        <f>SUM(keyword_stats[[#This Row],[Searches: Apr 2018]:[Searches: Mar 2019]])</f>
        <v>650</v>
      </c>
      <c r="BN1090" s="9">
        <f>keyword_stats[[#This Row],[R1]]-keyword_stats[[#This Row],[R4]]</f>
        <v>0</v>
      </c>
      <c r="BO1090" s="9" t="str">
        <f>INDEX('keyword-forecasts'!G:K,MATCH(keyword_stats[[#This Row],[Keyword]],'keyword-forecasts'!K:K,0),1)</f>
        <v>Stroje Kąpielowe</v>
      </c>
    </row>
    <row r="1091" spans="1:67" x14ac:dyDescent="0.25">
      <c r="A1091" t="s">
        <v>1204</v>
      </c>
      <c r="B1091" t="s">
        <v>15</v>
      </c>
      <c r="D1091" s="8">
        <v>140</v>
      </c>
      <c r="E1091" t="s">
        <v>17</v>
      </c>
      <c r="F1091">
        <v>100</v>
      </c>
      <c r="G1091">
        <v>0.32</v>
      </c>
      <c r="H1091">
        <v>1.1200000000000001</v>
      </c>
      <c r="M1091">
        <v>140</v>
      </c>
      <c r="N1091">
        <v>90</v>
      </c>
      <c r="O1091">
        <v>110</v>
      </c>
      <c r="P1091">
        <v>110</v>
      </c>
      <c r="Q1091">
        <v>170</v>
      </c>
      <c r="R1091">
        <v>110</v>
      </c>
      <c r="S1091">
        <v>170</v>
      </c>
      <c r="T1091">
        <v>260</v>
      </c>
      <c r="U1091">
        <v>210</v>
      </c>
      <c r="V1091">
        <v>260</v>
      </c>
      <c r="W1091">
        <v>390</v>
      </c>
      <c r="X1091">
        <v>320</v>
      </c>
      <c r="Y1091">
        <v>260</v>
      </c>
      <c r="Z1091">
        <v>260</v>
      </c>
      <c r="AA1091">
        <v>260</v>
      </c>
      <c r="AB1091">
        <v>260</v>
      </c>
      <c r="AC1091">
        <v>260</v>
      </c>
      <c r="AD1091">
        <v>140</v>
      </c>
      <c r="AE1091">
        <v>140</v>
      </c>
      <c r="AF1091">
        <v>210</v>
      </c>
      <c r="AG1091">
        <v>140</v>
      </c>
      <c r="AH1091">
        <v>260</v>
      </c>
      <c r="AI1091">
        <v>260</v>
      </c>
      <c r="AJ1091">
        <v>320</v>
      </c>
      <c r="AK1091">
        <v>210</v>
      </c>
      <c r="AL1091">
        <v>210</v>
      </c>
      <c r="AM1091">
        <v>170</v>
      </c>
      <c r="AN1091">
        <v>210</v>
      </c>
      <c r="AO1091">
        <v>210</v>
      </c>
      <c r="AP1091">
        <v>110</v>
      </c>
      <c r="AQ1091">
        <v>90</v>
      </c>
      <c r="AR1091">
        <v>110</v>
      </c>
      <c r="AS1091">
        <v>110</v>
      </c>
      <c r="AT1091">
        <v>110</v>
      </c>
      <c r="AU1091">
        <v>170</v>
      </c>
      <c r="AV1091">
        <v>140</v>
      </c>
      <c r="AW1091">
        <v>90</v>
      </c>
      <c r="AX1091">
        <v>90</v>
      </c>
      <c r="AY1091">
        <v>140</v>
      </c>
      <c r="AZ1091">
        <v>140</v>
      </c>
      <c r="BA1091">
        <v>170</v>
      </c>
      <c r="BB1091">
        <v>140</v>
      </c>
      <c r="BC1091">
        <v>110</v>
      </c>
      <c r="BD1091">
        <v>140</v>
      </c>
      <c r="BE1091">
        <v>140</v>
      </c>
      <c r="BF1091">
        <v>210</v>
      </c>
      <c r="BG1091">
        <v>170</v>
      </c>
      <c r="BH1091">
        <v>140</v>
      </c>
      <c r="BI1091" s="9">
        <f>AVERAGE(keyword_stats[[#This Row],[Searches: Apr 2015]:[Searches: Mar 2016]])</f>
        <v>195</v>
      </c>
      <c r="BJ1091" s="9">
        <f>AVERAGE(keyword_stats[[#This Row],[Searches: Apr 2016]:[Searches: Mar 2017]])</f>
        <v>230.83333333333334</v>
      </c>
      <c r="BK1091" s="9">
        <f>AVERAGE(keyword_stats[[#This Row],[Searches: Apr 2017]:[Searches: Mar 2018]])</f>
        <v>154.16666666666666</v>
      </c>
      <c r="BL1091" s="9">
        <f>AVERAGE(keyword_stats[[#This Row],[Searches: Apr 2018]:[Searches: Mar 2019]])</f>
        <v>140</v>
      </c>
      <c r="BM1091" s="9">
        <f>SUM(keyword_stats[[#This Row],[Searches: Apr 2018]:[Searches: Mar 2019]])</f>
        <v>1680</v>
      </c>
      <c r="BN1091" s="9">
        <f>keyword_stats[[#This Row],[R1]]-keyword_stats[[#This Row],[R4]]</f>
        <v>-55</v>
      </c>
      <c r="BO1091" s="9" t="str">
        <f>INDEX('keyword-forecasts'!G:K,MATCH(keyword_stats[[#This Row],[Keyword]],'keyword-forecasts'!K:K,0),1)</f>
        <v>Stroje Kąpielowe</v>
      </c>
    </row>
    <row r="1092" spans="1:67" x14ac:dyDescent="0.25">
      <c r="A1092" t="s">
        <v>1205</v>
      </c>
      <c r="B1092" t="s">
        <v>15</v>
      </c>
      <c r="D1092" s="8">
        <v>170</v>
      </c>
      <c r="E1092" t="s">
        <v>17</v>
      </c>
      <c r="F1092">
        <v>100</v>
      </c>
      <c r="G1092">
        <v>0.34</v>
      </c>
      <c r="H1092">
        <v>1.22</v>
      </c>
      <c r="M1092">
        <v>50</v>
      </c>
      <c r="N1092">
        <v>140</v>
      </c>
      <c r="O1092">
        <v>210</v>
      </c>
      <c r="P1092">
        <v>260</v>
      </c>
      <c r="Q1092">
        <v>140</v>
      </c>
      <c r="R1092">
        <v>10</v>
      </c>
      <c r="S1092">
        <v>40</v>
      </c>
      <c r="T1092">
        <v>40</v>
      </c>
      <c r="U1092">
        <v>20</v>
      </c>
      <c r="V1092">
        <v>70</v>
      </c>
      <c r="W1092">
        <v>70</v>
      </c>
      <c r="X1092">
        <v>50</v>
      </c>
      <c r="Y1092">
        <v>70</v>
      </c>
      <c r="Z1092">
        <v>170</v>
      </c>
      <c r="AA1092">
        <v>260</v>
      </c>
      <c r="AB1092">
        <v>210</v>
      </c>
      <c r="AC1092">
        <v>90</v>
      </c>
      <c r="AD1092">
        <v>40</v>
      </c>
      <c r="AE1092">
        <v>30</v>
      </c>
      <c r="AF1092">
        <v>50</v>
      </c>
      <c r="AG1092">
        <v>50</v>
      </c>
      <c r="AH1092">
        <v>110</v>
      </c>
      <c r="AI1092">
        <v>90</v>
      </c>
      <c r="AJ1092">
        <v>110</v>
      </c>
      <c r="AK1092">
        <v>110</v>
      </c>
      <c r="AL1092">
        <v>170</v>
      </c>
      <c r="AM1092">
        <v>320</v>
      </c>
      <c r="AN1092">
        <v>260</v>
      </c>
      <c r="AO1092">
        <v>140</v>
      </c>
      <c r="AP1092">
        <v>20</v>
      </c>
      <c r="AQ1092">
        <v>30</v>
      </c>
      <c r="AR1092">
        <v>30</v>
      </c>
      <c r="AS1092">
        <v>20</v>
      </c>
      <c r="AT1092">
        <v>70</v>
      </c>
      <c r="AU1092">
        <v>90</v>
      </c>
      <c r="AV1092">
        <v>90</v>
      </c>
      <c r="AW1092">
        <v>140</v>
      </c>
      <c r="AX1092">
        <v>210</v>
      </c>
      <c r="AY1092">
        <v>390</v>
      </c>
      <c r="AZ1092">
        <v>390</v>
      </c>
      <c r="BA1092">
        <v>210</v>
      </c>
      <c r="BB1092">
        <v>40</v>
      </c>
      <c r="BC1092">
        <v>40</v>
      </c>
      <c r="BD1092">
        <v>50</v>
      </c>
      <c r="BE1092">
        <v>50</v>
      </c>
      <c r="BF1092">
        <v>110</v>
      </c>
      <c r="BG1092">
        <v>110</v>
      </c>
      <c r="BH1092">
        <v>170</v>
      </c>
      <c r="BI1092" s="9">
        <f>AVERAGE(keyword_stats[[#This Row],[Searches: Apr 2015]:[Searches: Mar 2016]])</f>
        <v>91.666666666666671</v>
      </c>
      <c r="BJ1092" s="9">
        <f>AVERAGE(keyword_stats[[#This Row],[Searches: Apr 2016]:[Searches: Mar 2017]])</f>
        <v>106.66666666666667</v>
      </c>
      <c r="BK1092" s="9">
        <f>AVERAGE(keyword_stats[[#This Row],[Searches: Apr 2017]:[Searches: Mar 2018]])</f>
        <v>112.5</v>
      </c>
      <c r="BL1092" s="9">
        <f>AVERAGE(keyword_stats[[#This Row],[Searches: Apr 2018]:[Searches: Mar 2019]])</f>
        <v>159.16666666666666</v>
      </c>
      <c r="BM1092" s="9">
        <f>SUM(keyword_stats[[#This Row],[Searches: Apr 2018]:[Searches: Mar 2019]])</f>
        <v>1910</v>
      </c>
      <c r="BN1092" s="9">
        <f>keyword_stats[[#This Row],[R1]]-keyword_stats[[#This Row],[R4]]</f>
        <v>67.499999999999986</v>
      </c>
      <c r="BO1092" s="9" t="str">
        <f>INDEX('keyword-forecasts'!G:K,MATCH(keyword_stats[[#This Row],[Keyword]],'keyword-forecasts'!K:K,0),1)</f>
        <v>Stroje Kąpielowe</v>
      </c>
    </row>
    <row r="1093" spans="1:67" x14ac:dyDescent="0.25">
      <c r="A1093" t="s">
        <v>1206</v>
      </c>
      <c r="B1093" t="s">
        <v>15</v>
      </c>
      <c r="D1093" s="8">
        <v>590</v>
      </c>
      <c r="E1093" t="s">
        <v>17</v>
      </c>
      <c r="F1093">
        <v>100</v>
      </c>
      <c r="G1093">
        <v>0.35</v>
      </c>
      <c r="H1093">
        <v>1.22</v>
      </c>
      <c r="M1093">
        <v>590</v>
      </c>
      <c r="N1093">
        <v>480</v>
      </c>
      <c r="O1093">
        <v>720</v>
      </c>
      <c r="P1093">
        <v>720</v>
      </c>
      <c r="Q1093">
        <v>480</v>
      </c>
      <c r="R1093">
        <v>320</v>
      </c>
      <c r="S1093">
        <v>260</v>
      </c>
      <c r="T1093">
        <v>390</v>
      </c>
      <c r="U1093">
        <v>320</v>
      </c>
      <c r="V1093">
        <v>590</v>
      </c>
      <c r="W1093">
        <v>480</v>
      </c>
      <c r="X1093">
        <v>480</v>
      </c>
      <c r="Y1093">
        <v>590</v>
      </c>
      <c r="Z1093">
        <v>720</v>
      </c>
      <c r="AA1093">
        <v>720</v>
      </c>
      <c r="AB1093">
        <v>590</v>
      </c>
      <c r="AC1093">
        <v>390</v>
      </c>
      <c r="AD1093">
        <v>480</v>
      </c>
      <c r="AE1093">
        <v>480</v>
      </c>
      <c r="AF1093">
        <v>480</v>
      </c>
      <c r="AG1093">
        <v>390</v>
      </c>
      <c r="AH1093">
        <v>880</v>
      </c>
      <c r="AI1093">
        <v>720</v>
      </c>
      <c r="AJ1093">
        <v>720</v>
      </c>
      <c r="AK1093">
        <v>590</v>
      </c>
      <c r="AL1093">
        <v>720</v>
      </c>
      <c r="AM1093">
        <v>880</v>
      </c>
      <c r="AN1093">
        <v>880</v>
      </c>
      <c r="AO1093">
        <v>590</v>
      </c>
      <c r="AP1093">
        <v>260</v>
      </c>
      <c r="AQ1093">
        <v>260</v>
      </c>
      <c r="AR1093">
        <v>320</v>
      </c>
      <c r="AS1093">
        <v>320</v>
      </c>
      <c r="AT1093">
        <v>720</v>
      </c>
      <c r="AU1093">
        <v>720</v>
      </c>
      <c r="AV1093">
        <v>590</v>
      </c>
      <c r="AW1093">
        <v>590</v>
      </c>
      <c r="AX1093">
        <v>720</v>
      </c>
      <c r="AY1093">
        <v>720</v>
      </c>
      <c r="AZ1093">
        <v>880</v>
      </c>
      <c r="BA1093">
        <v>590</v>
      </c>
      <c r="BB1093">
        <v>390</v>
      </c>
      <c r="BC1093">
        <v>390</v>
      </c>
      <c r="BD1093">
        <v>390</v>
      </c>
      <c r="BE1093">
        <v>390</v>
      </c>
      <c r="BF1093">
        <v>720</v>
      </c>
      <c r="BG1093">
        <v>590</v>
      </c>
      <c r="BH1093">
        <v>480</v>
      </c>
      <c r="BI1093" s="9">
        <f>AVERAGE(keyword_stats[[#This Row],[Searches: Apr 2015]:[Searches: Mar 2016]])</f>
        <v>485.83333333333331</v>
      </c>
      <c r="BJ1093" s="9">
        <f>AVERAGE(keyword_stats[[#This Row],[Searches: Apr 2016]:[Searches: Mar 2017]])</f>
        <v>596.66666666666663</v>
      </c>
      <c r="BK1093" s="9">
        <f>AVERAGE(keyword_stats[[#This Row],[Searches: Apr 2017]:[Searches: Mar 2018]])</f>
        <v>570.83333333333337</v>
      </c>
      <c r="BL1093" s="9">
        <f>AVERAGE(keyword_stats[[#This Row],[Searches: Apr 2018]:[Searches: Mar 2019]])</f>
        <v>570.83333333333337</v>
      </c>
      <c r="BM1093" s="9">
        <f>SUM(keyword_stats[[#This Row],[Searches: Apr 2018]:[Searches: Mar 2019]])</f>
        <v>6850</v>
      </c>
      <c r="BN1093" s="9">
        <f>keyword_stats[[#This Row],[R1]]-keyword_stats[[#This Row],[R4]]</f>
        <v>85.000000000000057</v>
      </c>
      <c r="BO1093" s="9" t="str">
        <f>INDEX('keyword-forecasts'!G:K,MATCH(keyword_stats[[#This Row],[Keyword]],'keyword-forecasts'!K:K,0),1)</f>
        <v>Kąpielowe Sportowe</v>
      </c>
    </row>
    <row r="1094" spans="1:67" x14ac:dyDescent="0.25">
      <c r="A1094" t="s">
        <v>1207</v>
      </c>
      <c r="B1094" t="s">
        <v>15</v>
      </c>
      <c r="D1094" s="8">
        <v>50</v>
      </c>
      <c r="E1094" t="s">
        <v>17</v>
      </c>
      <c r="F1094">
        <v>100</v>
      </c>
      <c r="G1094">
        <v>0.33</v>
      </c>
      <c r="H1094">
        <v>1.22</v>
      </c>
      <c r="M1094">
        <v>10</v>
      </c>
      <c r="N1094">
        <v>10</v>
      </c>
      <c r="O1094">
        <v>10</v>
      </c>
      <c r="P1094">
        <v>30</v>
      </c>
      <c r="Q1094">
        <v>30</v>
      </c>
      <c r="R1094">
        <v>30</v>
      </c>
      <c r="S1094">
        <v>50</v>
      </c>
      <c r="T1094">
        <v>40</v>
      </c>
      <c r="U1094">
        <v>40</v>
      </c>
      <c r="V1094">
        <v>50</v>
      </c>
      <c r="W1094">
        <v>30</v>
      </c>
      <c r="X1094">
        <v>10</v>
      </c>
      <c r="Y1094">
        <v>10</v>
      </c>
      <c r="Z1094">
        <v>10</v>
      </c>
      <c r="AA1094">
        <v>40</v>
      </c>
      <c r="AB1094">
        <v>110</v>
      </c>
      <c r="AC1094">
        <v>40</v>
      </c>
      <c r="AD1094">
        <v>30</v>
      </c>
      <c r="AE1094">
        <v>20</v>
      </c>
      <c r="AF1094">
        <v>10</v>
      </c>
      <c r="AG1094">
        <v>10</v>
      </c>
      <c r="AH1094">
        <v>30</v>
      </c>
      <c r="AI1094">
        <v>10</v>
      </c>
      <c r="AJ1094">
        <v>40</v>
      </c>
      <c r="AK1094">
        <v>40</v>
      </c>
      <c r="AL1094">
        <v>10</v>
      </c>
      <c r="AM1094">
        <v>20</v>
      </c>
      <c r="AN1094">
        <v>30</v>
      </c>
      <c r="AO1094">
        <v>30</v>
      </c>
      <c r="AP1094">
        <v>10</v>
      </c>
      <c r="AQ1094">
        <v>10</v>
      </c>
      <c r="AR1094">
        <v>20</v>
      </c>
      <c r="AS1094">
        <v>10</v>
      </c>
      <c r="AT1094">
        <v>50</v>
      </c>
      <c r="AU1094">
        <v>70</v>
      </c>
      <c r="AV1094">
        <v>50</v>
      </c>
      <c r="AW1094">
        <v>70</v>
      </c>
      <c r="AX1094">
        <v>40</v>
      </c>
      <c r="AY1094">
        <v>40</v>
      </c>
      <c r="AZ1094">
        <v>40</v>
      </c>
      <c r="BA1094">
        <v>40</v>
      </c>
      <c r="BB1094">
        <v>30</v>
      </c>
      <c r="BC1094">
        <v>20</v>
      </c>
      <c r="BD1094">
        <v>40</v>
      </c>
      <c r="BE1094">
        <v>30</v>
      </c>
      <c r="BF1094">
        <v>70</v>
      </c>
      <c r="BG1094">
        <v>110</v>
      </c>
      <c r="BH1094">
        <v>90</v>
      </c>
      <c r="BI1094" s="9">
        <f>AVERAGE(keyword_stats[[#This Row],[Searches: Apr 2015]:[Searches: Mar 2016]])</f>
        <v>28.333333333333332</v>
      </c>
      <c r="BJ1094" s="9">
        <f>AVERAGE(keyword_stats[[#This Row],[Searches: Apr 2016]:[Searches: Mar 2017]])</f>
        <v>30</v>
      </c>
      <c r="BK1094" s="9">
        <f>AVERAGE(keyword_stats[[#This Row],[Searches: Apr 2017]:[Searches: Mar 2018]])</f>
        <v>29.166666666666668</v>
      </c>
      <c r="BL1094" s="9">
        <f>AVERAGE(keyword_stats[[#This Row],[Searches: Apr 2018]:[Searches: Mar 2019]])</f>
        <v>51.666666666666664</v>
      </c>
      <c r="BM1094" s="9">
        <f>SUM(keyword_stats[[#This Row],[Searches: Apr 2018]:[Searches: Mar 2019]])</f>
        <v>620</v>
      </c>
      <c r="BN1094" s="9">
        <f>keyword_stats[[#This Row],[R1]]-keyword_stats[[#This Row],[R4]]</f>
        <v>23.333333333333332</v>
      </c>
      <c r="BO1094" s="9" t="str">
        <f>INDEX('keyword-forecasts'!G:K,MATCH(keyword_stats[[#This Row],[Keyword]],'keyword-forecasts'!K:K,0),1)</f>
        <v>Kąpielowe Sportowe</v>
      </c>
    </row>
    <row r="1095" spans="1:67" x14ac:dyDescent="0.25">
      <c r="A1095" t="s">
        <v>1208</v>
      </c>
      <c r="B1095" t="s">
        <v>15</v>
      </c>
      <c r="D1095" s="8">
        <v>140</v>
      </c>
      <c r="E1095" t="s">
        <v>17</v>
      </c>
      <c r="F1095">
        <v>100</v>
      </c>
      <c r="G1095">
        <v>0.31</v>
      </c>
      <c r="H1095">
        <v>1.26</v>
      </c>
      <c r="M1095">
        <v>50</v>
      </c>
      <c r="N1095">
        <v>90</v>
      </c>
      <c r="O1095">
        <v>110</v>
      </c>
      <c r="P1095">
        <v>140</v>
      </c>
      <c r="Q1095">
        <v>90</v>
      </c>
      <c r="R1095">
        <v>70</v>
      </c>
      <c r="S1095">
        <v>50</v>
      </c>
      <c r="T1095">
        <v>50</v>
      </c>
      <c r="U1095">
        <v>50</v>
      </c>
      <c r="V1095">
        <v>90</v>
      </c>
      <c r="W1095">
        <v>90</v>
      </c>
      <c r="X1095">
        <v>50</v>
      </c>
      <c r="Y1095">
        <v>90</v>
      </c>
      <c r="Z1095">
        <v>110</v>
      </c>
      <c r="AA1095">
        <v>210</v>
      </c>
      <c r="AB1095">
        <v>170</v>
      </c>
      <c r="AC1095">
        <v>70</v>
      </c>
      <c r="AD1095">
        <v>40</v>
      </c>
      <c r="AE1095">
        <v>50</v>
      </c>
      <c r="AF1095">
        <v>50</v>
      </c>
      <c r="AG1095">
        <v>30</v>
      </c>
      <c r="AH1095">
        <v>90</v>
      </c>
      <c r="AI1095">
        <v>70</v>
      </c>
      <c r="AJ1095">
        <v>110</v>
      </c>
      <c r="AK1095">
        <v>50</v>
      </c>
      <c r="AL1095">
        <v>170</v>
      </c>
      <c r="AM1095">
        <v>320</v>
      </c>
      <c r="AN1095">
        <v>260</v>
      </c>
      <c r="AO1095">
        <v>210</v>
      </c>
      <c r="AP1095">
        <v>70</v>
      </c>
      <c r="AQ1095">
        <v>20</v>
      </c>
      <c r="AR1095">
        <v>40</v>
      </c>
      <c r="AS1095">
        <v>70</v>
      </c>
      <c r="AT1095">
        <v>110</v>
      </c>
      <c r="AU1095">
        <v>50</v>
      </c>
      <c r="AV1095">
        <v>70</v>
      </c>
      <c r="AW1095">
        <v>110</v>
      </c>
      <c r="AX1095">
        <v>260</v>
      </c>
      <c r="AY1095">
        <v>390</v>
      </c>
      <c r="AZ1095">
        <v>260</v>
      </c>
      <c r="BA1095">
        <v>110</v>
      </c>
      <c r="BB1095">
        <v>30</v>
      </c>
      <c r="BC1095">
        <v>70</v>
      </c>
      <c r="BD1095">
        <v>90</v>
      </c>
      <c r="BE1095">
        <v>70</v>
      </c>
      <c r="BF1095">
        <v>210</v>
      </c>
      <c r="BG1095">
        <v>110</v>
      </c>
      <c r="BH1095">
        <v>110</v>
      </c>
      <c r="BI1095" s="9">
        <f>AVERAGE(keyword_stats[[#This Row],[Searches: Apr 2015]:[Searches: Mar 2016]])</f>
        <v>77.5</v>
      </c>
      <c r="BJ1095" s="9">
        <f>AVERAGE(keyword_stats[[#This Row],[Searches: Apr 2016]:[Searches: Mar 2017]])</f>
        <v>90.833333333333329</v>
      </c>
      <c r="BK1095" s="9">
        <f>AVERAGE(keyword_stats[[#This Row],[Searches: Apr 2017]:[Searches: Mar 2018]])</f>
        <v>120</v>
      </c>
      <c r="BL1095" s="9">
        <f>AVERAGE(keyword_stats[[#This Row],[Searches: Apr 2018]:[Searches: Mar 2019]])</f>
        <v>151.66666666666666</v>
      </c>
      <c r="BM1095" s="9">
        <f>SUM(keyword_stats[[#This Row],[Searches: Apr 2018]:[Searches: Mar 2019]])</f>
        <v>1820</v>
      </c>
      <c r="BN1095" s="9">
        <f>keyword_stats[[#This Row],[R1]]-keyword_stats[[#This Row],[R4]]</f>
        <v>74.166666666666657</v>
      </c>
      <c r="BO1095" s="9" t="str">
        <f>INDEX('keyword-forecasts'!G:K,MATCH(keyword_stats[[#This Row],[Keyword]],'keyword-forecasts'!K:K,0),1)</f>
        <v>Kąpielowe Sportowe Dwuczesciowe</v>
      </c>
    </row>
    <row r="1096" spans="1:67" x14ac:dyDescent="0.25">
      <c r="A1096" t="s">
        <v>1209</v>
      </c>
      <c r="B1096" t="s">
        <v>15</v>
      </c>
      <c r="D1096" s="8">
        <v>210</v>
      </c>
      <c r="E1096" t="s">
        <v>17</v>
      </c>
      <c r="F1096">
        <v>100</v>
      </c>
      <c r="G1096">
        <v>0.36</v>
      </c>
      <c r="H1096">
        <v>1.73</v>
      </c>
      <c r="M1096">
        <v>50</v>
      </c>
      <c r="N1096">
        <v>70</v>
      </c>
      <c r="O1096">
        <v>50</v>
      </c>
      <c r="P1096">
        <v>50</v>
      </c>
      <c r="Q1096">
        <v>30</v>
      </c>
      <c r="R1096">
        <v>40</v>
      </c>
      <c r="S1096">
        <v>20</v>
      </c>
      <c r="T1096">
        <v>40</v>
      </c>
      <c r="U1096">
        <v>30</v>
      </c>
      <c r="V1096">
        <v>70</v>
      </c>
      <c r="W1096">
        <v>90</v>
      </c>
      <c r="X1096">
        <v>50</v>
      </c>
      <c r="Y1096">
        <v>50</v>
      </c>
      <c r="Z1096">
        <v>30</v>
      </c>
      <c r="AA1096">
        <v>90</v>
      </c>
      <c r="AB1096">
        <v>50</v>
      </c>
      <c r="AC1096">
        <v>70</v>
      </c>
      <c r="AD1096">
        <v>70</v>
      </c>
      <c r="AE1096">
        <v>70</v>
      </c>
      <c r="AF1096">
        <v>170</v>
      </c>
      <c r="AG1096">
        <v>110</v>
      </c>
      <c r="AH1096">
        <v>110</v>
      </c>
      <c r="AI1096">
        <v>140</v>
      </c>
      <c r="AJ1096">
        <v>140</v>
      </c>
      <c r="AK1096">
        <v>90</v>
      </c>
      <c r="AL1096">
        <v>90</v>
      </c>
      <c r="AM1096">
        <v>110</v>
      </c>
      <c r="AN1096">
        <v>170</v>
      </c>
      <c r="AO1096">
        <v>140</v>
      </c>
      <c r="AP1096">
        <v>140</v>
      </c>
      <c r="AQ1096">
        <v>170</v>
      </c>
      <c r="AR1096">
        <v>170</v>
      </c>
      <c r="AS1096">
        <v>140</v>
      </c>
      <c r="AT1096">
        <v>320</v>
      </c>
      <c r="AU1096">
        <v>210</v>
      </c>
      <c r="AV1096">
        <v>170</v>
      </c>
      <c r="AW1096">
        <v>170</v>
      </c>
      <c r="AX1096">
        <v>170</v>
      </c>
      <c r="AY1096">
        <v>210</v>
      </c>
      <c r="AZ1096">
        <v>260</v>
      </c>
      <c r="BA1096">
        <v>320</v>
      </c>
      <c r="BB1096">
        <v>210</v>
      </c>
      <c r="BC1096">
        <v>210</v>
      </c>
      <c r="BD1096">
        <v>260</v>
      </c>
      <c r="BE1096">
        <v>170</v>
      </c>
      <c r="BF1096">
        <v>260</v>
      </c>
      <c r="BG1096">
        <v>210</v>
      </c>
      <c r="BH1096">
        <v>170</v>
      </c>
      <c r="BI1096" s="9">
        <f>AVERAGE(keyword_stats[[#This Row],[Searches: Apr 2015]:[Searches: Mar 2016]])</f>
        <v>49.166666666666664</v>
      </c>
      <c r="BJ1096" s="9">
        <f>AVERAGE(keyword_stats[[#This Row],[Searches: Apr 2016]:[Searches: Mar 2017]])</f>
        <v>91.666666666666671</v>
      </c>
      <c r="BK1096" s="9">
        <f>AVERAGE(keyword_stats[[#This Row],[Searches: Apr 2017]:[Searches: Mar 2018]])</f>
        <v>160</v>
      </c>
      <c r="BL1096" s="9">
        <f>AVERAGE(keyword_stats[[#This Row],[Searches: Apr 2018]:[Searches: Mar 2019]])</f>
        <v>218.33333333333334</v>
      </c>
      <c r="BM1096" s="9">
        <f>SUM(keyword_stats[[#This Row],[Searches: Apr 2018]:[Searches: Mar 2019]])</f>
        <v>2620</v>
      </c>
      <c r="BN1096" s="9">
        <f>keyword_stats[[#This Row],[R1]]-keyword_stats[[#This Row],[R4]]</f>
        <v>169.16666666666669</v>
      </c>
      <c r="BO1096" s="9" t="str">
        <f>INDEX('keyword-forecasts'!G:K,MATCH(keyword_stats[[#This Row],[Keyword]],'keyword-forecasts'!K:K,0),1)</f>
        <v>Kąpielowe Sportowe Jednoczesciowe</v>
      </c>
    </row>
    <row r="1097" spans="1:67" x14ac:dyDescent="0.25">
      <c r="A1097" t="s">
        <v>1210</v>
      </c>
      <c r="B1097" t="s">
        <v>15</v>
      </c>
      <c r="D1097" s="8">
        <v>10</v>
      </c>
      <c r="E1097" t="s">
        <v>17</v>
      </c>
      <c r="F1097">
        <v>100</v>
      </c>
      <c r="G1097">
        <v>0.6</v>
      </c>
      <c r="H1097">
        <v>1.2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20</v>
      </c>
      <c r="AB1097">
        <v>10</v>
      </c>
      <c r="AC1097">
        <v>10</v>
      </c>
      <c r="AD1097">
        <v>10</v>
      </c>
      <c r="AE1097">
        <v>10</v>
      </c>
      <c r="AF1097">
        <v>10</v>
      </c>
      <c r="AG1097">
        <v>10</v>
      </c>
      <c r="AH1097">
        <v>10</v>
      </c>
      <c r="AI1097">
        <v>10</v>
      </c>
      <c r="AJ1097">
        <v>10</v>
      </c>
      <c r="AK1097">
        <v>10</v>
      </c>
      <c r="AL1097">
        <v>20</v>
      </c>
      <c r="AM1097">
        <v>10</v>
      </c>
      <c r="AN1097">
        <v>10</v>
      </c>
      <c r="AO1097">
        <v>10</v>
      </c>
      <c r="AP1097">
        <v>10</v>
      </c>
      <c r="AQ1097">
        <v>10</v>
      </c>
      <c r="AR1097">
        <v>10</v>
      </c>
      <c r="AS1097">
        <v>10</v>
      </c>
      <c r="AT1097">
        <v>10</v>
      </c>
      <c r="AU1097">
        <v>10</v>
      </c>
      <c r="AV1097">
        <v>10</v>
      </c>
      <c r="AW1097">
        <v>10</v>
      </c>
      <c r="AX1097">
        <v>20</v>
      </c>
      <c r="AY1097">
        <v>20</v>
      </c>
      <c r="AZ1097">
        <v>30</v>
      </c>
      <c r="BA1097">
        <v>10</v>
      </c>
      <c r="BB1097">
        <v>10</v>
      </c>
      <c r="BC1097">
        <v>10</v>
      </c>
      <c r="BD1097">
        <v>10</v>
      </c>
      <c r="BE1097">
        <v>10</v>
      </c>
      <c r="BF1097">
        <v>10</v>
      </c>
      <c r="BG1097">
        <v>10</v>
      </c>
      <c r="BH1097">
        <v>10</v>
      </c>
      <c r="BI1097" s="9">
        <f>AVERAGE(keyword_stats[[#This Row],[Searches: Apr 2015]:[Searches: Mar 2016]])</f>
        <v>0</v>
      </c>
      <c r="BJ1097" s="9">
        <f>AVERAGE(keyword_stats[[#This Row],[Searches: Apr 2016]:[Searches: Mar 2017]])</f>
        <v>9.1666666666666661</v>
      </c>
      <c r="BK1097" s="9">
        <f>AVERAGE(keyword_stats[[#This Row],[Searches: Apr 2017]:[Searches: Mar 2018]])</f>
        <v>10.833333333333334</v>
      </c>
      <c r="BL1097" s="9">
        <f>AVERAGE(keyword_stats[[#This Row],[Searches: Apr 2018]:[Searches: Mar 2019]])</f>
        <v>13.333333333333334</v>
      </c>
      <c r="BM1097" s="9">
        <f>SUM(keyword_stats[[#This Row],[Searches: Apr 2018]:[Searches: Mar 2019]])</f>
        <v>160</v>
      </c>
      <c r="BN1097" s="9">
        <f>keyword_stats[[#This Row],[R1]]-keyword_stats[[#This Row],[R4]]</f>
        <v>13.333333333333334</v>
      </c>
      <c r="BO1097" s="9" t="str">
        <f>INDEX('keyword-forecasts'!G:K,MATCH(keyword_stats[[#This Row],[Keyword]],'keyword-forecasts'!K:K,0),1)</f>
        <v>Kąpielowe Push</v>
      </c>
    </row>
    <row r="1098" spans="1:67" x14ac:dyDescent="0.25">
      <c r="A1098" t="s">
        <v>1211</v>
      </c>
      <c r="B1098" t="s">
        <v>15</v>
      </c>
      <c r="D1098" s="8">
        <v>210</v>
      </c>
      <c r="E1098" t="s">
        <v>17</v>
      </c>
      <c r="F1098">
        <v>100</v>
      </c>
      <c r="G1098">
        <v>0.31</v>
      </c>
      <c r="H1098">
        <v>0.91</v>
      </c>
      <c r="M1098">
        <v>210</v>
      </c>
      <c r="N1098">
        <v>260</v>
      </c>
      <c r="O1098">
        <v>320</v>
      </c>
      <c r="P1098">
        <v>260</v>
      </c>
      <c r="Q1098">
        <v>140</v>
      </c>
      <c r="R1098">
        <v>70</v>
      </c>
      <c r="S1098">
        <v>110</v>
      </c>
      <c r="T1098">
        <v>70</v>
      </c>
      <c r="U1098">
        <v>90</v>
      </c>
      <c r="V1098">
        <v>140</v>
      </c>
      <c r="W1098">
        <v>210</v>
      </c>
      <c r="X1098">
        <v>210</v>
      </c>
      <c r="Y1098">
        <v>260</v>
      </c>
      <c r="Z1098">
        <v>260</v>
      </c>
      <c r="AA1098">
        <v>320</v>
      </c>
      <c r="AB1098">
        <v>320</v>
      </c>
      <c r="AC1098">
        <v>210</v>
      </c>
      <c r="AD1098">
        <v>110</v>
      </c>
      <c r="AE1098">
        <v>110</v>
      </c>
      <c r="AF1098">
        <v>110</v>
      </c>
      <c r="AG1098">
        <v>110</v>
      </c>
      <c r="AH1098">
        <v>140</v>
      </c>
      <c r="AI1098">
        <v>210</v>
      </c>
      <c r="AJ1098">
        <v>210</v>
      </c>
      <c r="AK1098">
        <v>260</v>
      </c>
      <c r="AL1098">
        <v>320</v>
      </c>
      <c r="AM1098">
        <v>390</v>
      </c>
      <c r="AN1098">
        <v>390</v>
      </c>
      <c r="AO1098">
        <v>260</v>
      </c>
      <c r="AP1098">
        <v>90</v>
      </c>
      <c r="AQ1098">
        <v>70</v>
      </c>
      <c r="AR1098">
        <v>90</v>
      </c>
      <c r="AS1098">
        <v>90</v>
      </c>
      <c r="AT1098">
        <v>140</v>
      </c>
      <c r="AU1098">
        <v>170</v>
      </c>
      <c r="AV1098">
        <v>140</v>
      </c>
      <c r="AW1098">
        <v>210</v>
      </c>
      <c r="AX1098">
        <v>260</v>
      </c>
      <c r="AY1098">
        <v>320</v>
      </c>
      <c r="AZ1098">
        <v>390</v>
      </c>
      <c r="BA1098">
        <v>390</v>
      </c>
      <c r="BB1098">
        <v>90</v>
      </c>
      <c r="BC1098">
        <v>110</v>
      </c>
      <c r="BD1098">
        <v>110</v>
      </c>
      <c r="BE1098">
        <v>110</v>
      </c>
      <c r="BF1098">
        <v>210</v>
      </c>
      <c r="BG1098">
        <v>260</v>
      </c>
      <c r="BH1098">
        <v>260</v>
      </c>
      <c r="BI1098" s="9">
        <f>AVERAGE(keyword_stats[[#This Row],[Searches: Apr 2015]:[Searches: Mar 2016]])</f>
        <v>174.16666666666666</v>
      </c>
      <c r="BJ1098" s="9">
        <f>AVERAGE(keyword_stats[[#This Row],[Searches: Apr 2016]:[Searches: Mar 2017]])</f>
        <v>197.5</v>
      </c>
      <c r="BK1098" s="9">
        <f>AVERAGE(keyword_stats[[#This Row],[Searches: Apr 2017]:[Searches: Mar 2018]])</f>
        <v>200.83333333333334</v>
      </c>
      <c r="BL1098" s="9">
        <f>AVERAGE(keyword_stats[[#This Row],[Searches: Apr 2018]:[Searches: Mar 2019]])</f>
        <v>226.66666666666666</v>
      </c>
      <c r="BM1098" s="9">
        <f>SUM(keyword_stats[[#This Row],[Searches: Apr 2018]:[Searches: Mar 2019]])</f>
        <v>2720</v>
      </c>
      <c r="BN1098" s="9">
        <f>keyword_stats[[#This Row],[R1]]-keyword_stats[[#This Row],[R4]]</f>
        <v>52.5</v>
      </c>
      <c r="BO1098" s="9" t="str">
        <f>INDEX('keyword-forecasts'!G:K,MATCH(keyword_stats[[#This Row],[Keyword]],'keyword-forecasts'!K:K,0),1)</f>
        <v>Stringi</v>
      </c>
    </row>
    <row r="1099" spans="1:67" x14ac:dyDescent="0.25">
      <c r="A1099" t="s">
        <v>1212</v>
      </c>
      <c r="B1099" t="s">
        <v>15</v>
      </c>
      <c r="D1099" s="8">
        <v>260</v>
      </c>
      <c r="E1099" t="s">
        <v>17</v>
      </c>
      <c r="F1099">
        <v>100</v>
      </c>
      <c r="G1099">
        <v>1.01</v>
      </c>
      <c r="H1099">
        <v>5.94</v>
      </c>
      <c r="M1099">
        <v>90</v>
      </c>
      <c r="N1099">
        <v>170</v>
      </c>
      <c r="O1099">
        <v>210</v>
      </c>
      <c r="P1099">
        <v>210</v>
      </c>
      <c r="Q1099">
        <v>110</v>
      </c>
      <c r="R1099">
        <v>20</v>
      </c>
      <c r="S1099">
        <v>10</v>
      </c>
      <c r="T1099">
        <v>20</v>
      </c>
      <c r="U1099">
        <v>10</v>
      </c>
      <c r="V1099">
        <v>50</v>
      </c>
      <c r="W1099">
        <v>70</v>
      </c>
      <c r="X1099">
        <v>90</v>
      </c>
      <c r="Y1099">
        <v>90</v>
      </c>
      <c r="Z1099">
        <v>170</v>
      </c>
      <c r="AA1099">
        <v>320</v>
      </c>
      <c r="AB1099">
        <v>260</v>
      </c>
      <c r="AC1099">
        <v>110</v>
      </c>
      <c r="AD1099">
        <v>70</v>
      </c>
      <c r="AE1099">
        <v>30</v>
      </c>
      <c r="AF1099">
        <v>40</v>
      </c>
      <c r="AG1099">
        <v>30</v>
      </c>
      <c r="AH1099">
        <v>90</v>
      </c>
      <c r="AI1099">
        <v>140</v>
      </c>
      <c r="AJ1099">
        <v>140</v>
      </c>
      <c r="AK1099">
        <v>140</v>
      </c>
      <c r="AL1099">
        <v>260</v>
      </c>
      <c r="AM1099">
        <v>390</v>
      </c>
      <c r="AN1099">
        <v>320</v>
      </c>
      <c r="AO1099">
        <v>170</v>
      </c>
      <c r="AP1099">
        <v>40</v>
      </c>
      <c r="AQ1099">
        <v>30</v>
      </c>
      <c r="AR1099">
        <v>30</v>
      </c>
      <c r="AS1099">
        <v>30</v>
      </c>
      <c r="AT1099">
        <v>110</v>
      </c>
      <c r="AU1099">
        <v>110</v>
      </c>
      <c r="AV1099">
        <v>90</v>
      </c>
      <c r="AW1099">
        <v>140</v>
      </c>
      <c r="AX1099">
        <v>260</v>
      </c>
      <c r="AY1099">
        <v>480</v>
      </c>
      <c r="AZ1099">
        <v>590</v>
      </c>
      <c r="BA1099">
        <v>390</v>
      </c>
      <c r="BB1099">
        <v>70</v>
      </c>
      <c r="BC1099">
        <v>90</v>
      </c>
      <c r="BD1099">
        <v>70</v>
      </c>
      <c r="BE1099">
        <v>90</v>
      </c>
      <c r="BF1099">
        <v>170</v>
      </c>
      <c r="BG1099">
        <v>210</v>
      </c>
      <c r="BH1099">
        <v>260</v>
      </c>
      <c r="BI1099" s="9">
        <f>AVERAGE(keyword_stats[[#This Row],[Searches: Apr 2015]:[Searches: Mar 2016]])</f>
        <v>88.333333333333329</v>
      </c>
      <c r="BJ1099" s="9">
        <f>AVERAGE(keyword_stats[[#This Row],[Searches: Apr 2016]:[Searches: Mar 2017]])</f>
        <v>124.16666666666667</v>
      </c>
      <c r="BK1099" s="9">
        <f>AVERAGE(keyword_stats[[#This Row],[Searches: Apr 2017]:[Searches: Mar 2018]])</f>
        <v>143.33333333333334</v>
      </c>
      <c r="BL1099" s="9">
        <f>AVERAGE(keyword_stats[[#This Row],[Searches: Apr 2018]:[Searches: Mar 2019]])</f>
        <v>235</v>
      </c>
      <c r="BM1099" s="9">
        <f>SUM(keyword_stats[[#This Row],[Searches: Apr 2018]:[Searches: Mar 2019]])</f>
        <v>2820</v>
      </c>
      <c r="BN1099" s="9">
        <f>keyword_stats[[#This Row],[R1]]-keyword_stats[[#This Row],[R4]]</f>
        <v>146.66666666666669</v>
      </c>
      <c r="BO1099" s="9" t="str">
        <f>INDEX('keyword-forecasts'!G:K,MATCH(keyword_stats[[#This Row],[Keyword]],'keyword-forecasts'!K:K,0),1)</f>
        <v>Sukienki Kąpielowe</v>
      </c>
    </row>
    <row r="1100" spans="1:67" x14ac:dyDescent="0.25">
      <c r="A1100" t="s">
        <v>1213</v>
      </c>
      <c r="B1100" t="s">
        <v>15</v>
      </c>
      <c r="D1100" s="8">
        <v>50</v>
      </c>
      <c r="E1100" t="s">
        <v>17</v>
      </c>
      <c r="F1100">
        <v>100</v>
      </c>
      <c r="G1100">
        <v>0.25</v>
      </c>
      <c r="H1100">
        <v>0.87</v>
      </c>
      <c r="M1100">
        <v>110</v>
      </c>
      <c r="N1100">
        <v>140</v>
      </c>
      <c r="O1100">
        <v>210</v>
      </c>
      <c r="P1100">
        <v>90</v>
      </c>
      <c r="Q1100">
        <v>20</v>
      </c>
      <c r="R1100">
        <v>10</v>
      </c>
      <c r="S1100">
        <v>10</v>
      </c>
      <c r="T1100">
        <v>20</v>
      </c>
      <c r="U1100">
        <v>20</v>
      </c>
      <c r="V1100">
        <v>40</v>
      </c>
      <c r="W1100">
        <v>30</v>
      </c>
      <c r="X1100">
        <v>40</v>
      </c>
      <c r="Y1100">
        <v>40</v>
      </c>
      <c r="Z1100">
        <v>140</v>
      </c>
      <c r="AA1100">
        <v>170</v>
      </c>
      <c r="AB1100">
        <v>110</v>
      </c>
      <c r="AC1100">
        <v>30</v>
      </c>
      <c r="AD1100">
        <v>10</v>
      </c>
      <c r="AE1100">
        <v>20</v>
      </c>
      <c r="AF1100">
        <v>20</v>
      </c>
      <c r="AG1100">
        <v>10</v>
      </c>
      <c r="AH1100">
        <v>20</v>
      </c>
      <c r="AI1100">
        <v>40</v>
      </c>
      <c r="AJ1100">
        <v>50</v>
      </c>
      <c r="AK1100">
        <v>70</v>
      </c>
      <c r="AL1100">
        <v>110</v>
      </c>
      <c r="AM1100">
        <v>140</v>
      </c>
      <c r="AN1100">
        <v>110</v>
      </c>
      <c r="AO1100">
        <v>90</v>
      </c>
      <c r="AP1100">
        <v>10</v>
      </c>
      <c r="AQ1100">
        <v>10</v>
      </c>
      <c r="AR1100">
        <v>10</v>
      </c>
      <c r="AS1100">
        <v>10</v>
      </c>
      <c r="AT1100">
        <v>30</v>
      </c>
      <c r="AU1100">
        <v>30</v>
      </c>
      <c r="AV1100">
        <v>50</v>
      </c>
      <c r="AW1100">
        <v>70</v>
      </c>
      <c r="AX1100">
        <v>110</v>
      </c>
      <c r="AY1100">
        <v>140</v>
      </c>
      <c r="AZ1100">
        <v>110</v>
      </c>
      <c r="BA1100">
        <v>50</v>
      </c>
      <c r="BB1100">
        <v>10</v>
      </c>
      <c r="BC1100">
        <v>10</v>
      </c>
      <c r="BD1100">
        <v>10</v>
      </c>
      <c r="BE1100">
        <v>10</v>
      </c>
      <c r="BF1100">
        <v>40</v>
      </c>
      <c r="BG1100">
        <v>50</v>
      </c>
      <c r="BH1100">
        <v>50</v>
      </c>
      <c r="BI1100" s="9">
        <f>AVERAGE(keyword_stats[[#This Row],[Searches: Apr 2015]:[Searches: Mar 2016]])</f>
        <v>61.666666666666664</v>
      </c>
      <c r="BJ1100" s="9">
        <f>AVERAGE(keyword_stats[[#This Row],[Searches: Apr 2016]:[Searches: Mar 2017]])</f>
        <v>55</v>
      </c>
      <c r="BK1100" s="9">
        <f>AVERAGE(keyword_stats[[#This Row],[Searches: Apr 2017]:[Searches: Mar 2018]])</f>
        <v>55.833333333333336</v>
      </c>
      <c r="BL1100" s="9">
        <f>AVERAGE(keyword_stats[[#This Row],[Searches: Apr 2018]:[Searches: Mar 2019]])</f>
        <v>55</v>
      </c>
      <c r="BM1100" s="9">
        <f>SUM(keyword_stats[[#This Row],[Searches: Apr 2018]:[Searches: Mar 2019]])</f>
        <v>660</v>
      </c>
      <c r="BN1100" s="9">
        <f>keyword_stats[[#This Row],[R1]]-keyword_stats[[#This Row],[R4]]</f>
        <v>-6.6666666666666643</v>
      </c>
      <c r="BO1100" s="9" t="str">
        <f>INDEX('keyword-forecasts'!G:K,MATCH(keyword_stats[[#This Row],[Keyword]],'keyword-forecasts'!K:K,0),1)</f>
        <v>Kąpielowe Push</v>
      </c>
    </row>
    <row r="1101" spans="1:67" x14ac:dyDescent="0.25">
      <c r="A1101" t="s">
        <v>1214</v>
      </c>
      <c r="B1101" t="s">
        <v>15</v>
      </c>
      <c r="D1101" s="8">
        <v>170</v>
      </c>
      <c r="E1101" t="s">
        <v>17</v>
      </c>
      <c r="F1101">
        <v>100</v>
      </c>
      <c r="G1101">
        <v>0.26</v>
      </c>
      <c r="H1101">
        <v>0.84</v>
      </c>
      <c r="M1101">
        <v>70</v>
      </c>
      <c r="N1101">
        <v>140</v>
      </c>
      <c r="O1101">
        <v>260</v>
      </c>
      <c r="P1101">
        <v>260</v>
      </c>
      <c r="Q1101">
        <v>210</v>
      </c>
      <c r="R1101">
        <v>50</v>
      </c>
      <c r="S1101">
        <v>40</v>
      </c>
      <c r="T1101">
        <v>70</v>
      </c>
      <c r="U1101">
        <v>110</v>
      </c>
      <c r="V1101">
        <v>210</v>
      </c>
      <c r="W1101">
        <v>210</v>
      </c>
      <c r="X1101">
        <v>210</v>
      </c>
      <c r="Y1101">
        <v>210</v>
      </c>
      <c r="Z1101">
        <v>320</v>
      </c>
      <c r="AA1101">
        <v>390</v>
      </c>
      <c r="AB1101">
        <v>320</v>
      </c>
      <c r="AC1101">
        <v>210</v>
      </c>
      <c r="AD1101">
        <v>50</v>
      </c>
      <c r="AE1101">
        <v>50</v>
      </c>
      <c r="AF1101">
        <v>30</v>
      </c>
      <c r="AG1101">
        <v>30</v>
      </c>
      <c r="AH1101">
        <v>110</v>
      </c>
      <c r="AI1101">
        <v>110</v>
      </c>
      <c r="AJ1101">
        <v>110</v>
      </c>
      <c r="AK1101">
        <v>140</v>
      </c>
      <c r="AL1101">
        <v>110</v>
      </c>
      <c r="AM1101">
        <v>260</v>
      </c>
      <c r="AN1101">
        <v>210</v>
      </c>
      <c r="AO1101">
        <v>170</v>
      </c>
      <c r="AP1101">
        <v>50</v>
      </c>
      <c r="AQ1101">
        <v>70</v>
      </c>
      <c r="AR1101">
        <v>70</v>
      </c>
      <c r="AS1101">
        <v>90</v>
      </c>
      <c r="AT1101">
        <v>140</v>
      </c>
      <c r="AU1101">
        <v>110</v>
      </c>
      <c r="AV1101">
        <v>110</v>
      </c>
      <c r="AW1101">
        <v>110</v>
      </c>
      <c r="AX1101">
        <v>170</v>
      </c>
      <c r="AY1101">
        <v>260</v>
      </c>
      <c r="AZ1101">
        <v>390</v>
      </c>
      <c r="BA1101">
        <v>260</v>
      </c>
      <c r="BB1101">
        <v>110</v>
      </c>
      <c r="BC1101">
        <v>70</v>
      </c>
      <c r="BD1101">
        <v>90</v>
      </c>
      <c r="BE1101">
        <v>90</v>
      </c>
      <c r="BF1101">
        <v>170</v>
      </c>
      <c r="BG1101">
        <v>110</v>
      </c>
      <c r="BH1101">
        <v>90</v>
      </c>
      <c r="BI1101" s="9">
        <f>AVERAGE(keyword_stats[[#This Row],[Searches: Apr 2015]:[Searches: Mar 2016]])</f>
        <v>153.33333333333334</v>
      </c>
      <c r="BJ1101" s="9">
        <f>AVERAGE(keyword_stats[[#This Row],[Searches: Apr 2016]:[Searches: Mar 2017]])</f>
        <v>161.66666666666666</v>
      </c>
      <c r="BK1101" s="9">
        <f>AVERAGE(keyword_stats[[#This Row],[Searches: Apr 2017]:[Searches: Mar 2018]])</f>
        <v>127.5</v>
      </c>
      <c r="BL1101" s="9">
        <f>AVERAGE(keyword_stats[[#This Row],[Searches: Apr 2018]:[Searches: Mar 2019]])</f>
        <v>160</v>
      </c>
      <c r="BM1101" s="9">
        <f>SUM(keyword_stats[[#This Row],[Searches: Apr 2018]:[Searches: Mar 2019]])</f>
        <v>1920</v>
      </c>
      <c r="BN1101" s="9">
        <f>keyword_stats[[#This Row],[R1]]-keyword_stats[[#This Row],[R4]]</f>
        <v>6.6666666666666572</v>
      </c>
      <c r="BO1101" s="9" t="str">
        <f>INDEX('keyword-forecasts'!G:K,MATCH(keyword_stats[[#This Row],[Keyword]],'keyword-forecasts'!K:K,0),1)</f>
        <v>Stroje Kąpielowe</v>
      </c>
    </row>
    <row r="1102" spans="1:67" x14ac:dyDescent="0.25">
      <c r="A1102" t="s">
        <v>1215</v>
      </c>
      <c r="B1102" t="s">
        <v>15</v>
      </c>
      <c r="D1102" s="8">
        <v>70</v>
      </c>
      <c r="E1102" t="s">
        <v>17</v>
      </c>
      <c r="F1102">
        <v>100</v>
      </c>
      <c r="G1102">
        <v>0.44</v>
      </c>
      <c r="H1102">
        <v>1.5</v>
      </c>
      <c r="M1102">
        <v>40</v>
      </c>
      <c r="N1102">
        <v>50</v>
      </c>
      <c r="O1102">
        <v>140</v>
      </c>
      <c r="P1102">
        <v>140</v>
      </c>
      <c r="Q1102">
        <v>90</v>
      </c>
      <c r="R1102">
        <v>10</v>
      </c>
      <c r="S1102">
        <v>10</v>
      </c>
      <c r="T1102">
        <v>10</v>
      </c>
      <c r="U1102">
        <v>10</v>
      </c>
      <c r="V1102">
        <v>20</v>
      </c>
      <c r="W1102">
        <v>20</v>
      </c>
      <c r="X1102">
        <v>20</v>
      </c>
      <c r="Y1102">
        <v>40</v>
      </c>
      <c r="Z1102">
        <v>50</v>
      </c>
      <c r="AA1102">
        <v>110</v>
      </c>
      <c r="AB1102">
        <v>90</v>
      </c>
      <c r="AC1102">
        <v>30</v>
      </c>
      <c r="AD1102">
        <v>10</v>
      </c>
      <c r="AE1102">
        <v>20</v>
      </c>
      <c r="AF1102">
        <v>20</v>
      </c>
      <c r="AG1102">
        <v>10</v>
      </c>
      <c r="AH1102">
        <v>30</v>
      </c>
      <c r="AI1102">
        <v>20</v>
      </c>
      <c r="AJ1102">
        <v>20</v>
      </c>
      <c r="AK1102">
        <v>30</v>
      </c>
      <c r="AL1102">
        <v>90</v>
      </c>
      <c r="AM1102">
        <v>110</v>
      </c>
      <c r="AN1102">
        <v>140</v>
      </c>
      <c r="AO1102">
        <v>40</v>
      </c>
      <c r="AP1102">
        <v>10</v>
      </c>
      <c r="AQ1102">
        <v>10</v>
      </c>
      <c r="AR1102">
        <v>10</v>
      </c>
      <c r="AS1102">
        <v>10</v>
      </c>
      <c r="AT1102">
        <v>10</v>
      </c>
      <c r="AU1102">
        <v>10</v>
      </c>
      <c r="AV1102">
        <v>30</v>
      </c>
      <c r="AW1102">
        <v>70</v>
      </c>
      <c r="AX1102">
        <v>90</v>
      </c>
      <c r="AY1102">
        <v>140</v>
      </c>
      <c r="AZ1102">
        <v>140</v>
      </c>
      <c r="BA1102">
        <v>50</v>
      </c>
      <c r="BB1102">
        <v>20</v>
      </c>
      <c r="BC1102">
        <v>40</v>
      </c>
      <c r="BD1102">
        <v>30</v>
      </c>
      <c r="BE1102">
        <v>40</v>
      </c>
      <c r="BF1102">
        <v>50</v>
      </c>
      <c r="BG1102">
        <v>30</v>
      </c>
      <c r="BH1102">
        <v>30</v>
      </c>
      <c r="BI1102" s="9">
        <f>AVERAGE(keyword_stats[[#This Row],[Searches: Apr 2015]:[Searches: Mar 2016]])</f>
        <v>46.666666666666664</v>
      </c>
      <c r="BJ1102" s="9">
        <f>AVERAGE(keyword_stats[[#This Row],[Searches: Apr 2016]:[Searches: Mar 2017]])</f>
        <v>37.5</v>
      </c>
      <c r="BK1102" s="9">
        <f>AVERAGE(keyword_stats[[#This Row],[Searches: Apr 2017]:[Searches: Mar 2018]])</f>
        <v>41.666666666666664</v>
      </c>
      <c r="BL1102" s="9">
        <f>AVERAGE(keyword_stats[[#This Row],[Searches: Apr 2018]:[Searches: Mar 2019]])</f>
        <v>60.833333333333336</v>
      </c>
      <c r="BM1102" s="9">
        <f>SUM(keyword_stats[[#This Row],[Searches: Apr 2018]:[Searches: Mar 2019]])</f>
        <v>730</v>
      </c>
      <c r="BN1102" s="9">
        <f>keyword_stats[[#This Row],[R1]]-keyword_stats[[#This Row],[R4]]</f>
        <v>14.166666666666671</v>
      </c>
      <c r="BO1102" s="9" t="str">
        <f>INDEX('keyword-forecasts'!G:K,MATCH(keyword_stats[[#This Row],[Keyword]],'keyword-forecasts'!K:K,0),1)</f>
        <v>Stroje Kąpielowe</v>
      </c>
    </row>
    <row r="1103" spans="1:67" x14ac:dyDescent="0.25">
      <c r="A1103" t="s">
        <v>1216</v>
      </c>
      <c r="B1103" t="s">
        <v>15</v>
      </c>
      <c r="D1103" s="8">
        <v>20</v>
      </c>
      <c r="E1103" t="s">
        <v>17</v>
      </c>
      <c r="F1103">
        <v>100</v>
      </c>
      <c r="G1103">
        <v>0.35</v>
      </c>
      <c r="H1103">
        <v>1.18</v>
      </c>
      <c r="M1103">
        <v>10</v>
      </c>
      <c r="N1103">
        <v>20</v>
      </c>
      <c r="O1103">
        <v>20</v>
      </c>
      <c r="P1103">
        <v>20</v>
      </c>
      <c r="Q1103">
        <v>20</v>
      </c>
      <c r="R1103">
        <v>10</v>
      </c>
      <c r="S1103">
        <v>10</v>
      </c>
      <c r="T1103">
        <v>10</v>
      </c>
      <c r="U1103">
        <v>10</v>
      </c>
      <c r="V1103">
        <v>10</v>
      </c>
      <c r="W1103">
        <v>10</v>
      </c>
      <c r="X1103">
        <v>10</v>
      </c>
      <c r="Y1103">
        <v>10</v>
      </c>
      <c r="Z1103">
        <v>30</v>
      </c>
      <c r="AA1103">
        <v>20</v>
      </c>
      <c r="AB1103">
        <v>30</v>
      </c>
      <c r="AC1103">
        <v>10</v>
      </c>
      <c r="AD1103">
        <v>0</v>
      </c>
      <c r="AE1103">
        <v>10</v>
      </c>
      <c r="AF1103">
        <v>10</v>
      </c>
      <c r="AG1103">
        <v>10</v>
      </c>
      <c r="AH1103">
        <v>10</v>
      </c>
      <c r="AI1103">
        <v>10</v>
      </c>
      <c r="AJ1103">
        <v>10</v>
      </c>
      <c r="AK1103">
        <v>10</v>
      </c>
      <c r="AL1103">
        <v>10</v>
      </c>
      <c r="AM1103">
        <v>20</v>
      </c>
      <c r="AN1103">
        <v>10</v>
      </c>
      <c r="AO1103">
        <v>10</v>
      </c>
      <c r="AP1103">
        <v>0</v>
      </c>
      <c r="AQ1103">
        <v>0</v>
      </c>
      <c r="AR1103">
        <v>0</v>
      </c>
      <c r="AS1103">
        <v>0</v>
      </c>
      <c r="AT1103">
        <v>10</v>
      </c>
      <c r="AU1103">
        <v>10</v>
      </c>
      <c r="AV1103">
        <v>10</v>
      </c>
      <c r="AW1103">
        <v>10</v>
      </c>
      <c r="AX1103">
        <v>10</v>
      </c>
      <c r="AY1103">
        <v>50</v>
      </c>
      <c r="AZ1103">
        <v>30</v>
      </c>
      <c r="BA1103">
        <v>30</v>
      </c>
      <c r="BB1103">
        <v>10</v>
      </c>
      <c r="BC1103">
        <v>0</v>
      </c>
      <c r="BD1103">
        <v>10</v>
      </c>
      <c r="BE1103">
        <v>0</v>
      </c>
      <c r="BF1103">
        <v>10</v>
      </c>
      <c r="BG1103">
        <v>30</v>
      </c>
      <c r="BH1103">
        <v>30</v>
      </c>
      <c r="BI1103" s="9">
        <f>AVERAGE(keyword_stats[[#This Row],[Searches: Apr 2015]:[Searches: Mar 2016]])</f>
        <v>13.333333333333334</v>
      </c>
      <c r="BJ1103" s="9">
        <f>AVERAGE(keyword_stats[[#This Row],[Searches: Apr 2016]:[Searches: Mar 2017]])</f>
        <v>13.333333333333334</v>
      </c>
      <c r="BK1103" s="9">
        <f>AVERAGE(keyword_stats[[#This Row],[Searches: Apr 2017]:[Searches: Mar 2018]])</f>
        <v>7.5</v>
      </c>
      <c r="BL1103" s="9">
        <f>AVERAGE(keyword_stats[[#This Row],[Searches: Apr 2018]:[Searches: Mar 2019]])</f>
        <v>18.333333333333332</v>
      </c>
      <c r="BM1103" s="9">
        <f>SUM(keyword_stats[[#This Row],[Searches: Apr 2018]:[Searches: Mar 2019]])</f>
        <v>220</v>
      </c>
      <c r="BN1103" s="9">
        <f>keyword_stats[[#This Row],[R1]]-keyword_stats[[#This Row],[R4]]</f>
        <v>4.9999999999999982</v>
      </c>
      <c r="BO1103" s="9" t="str">
        <f>INDEX('keyword-forecasts'!G:K,MATCH(keyword_stats[[#This Row],[Keyword]],'keyword-forecasts'!K:K,0),1)</f>
        <v>Kąpielowe Damskie</v>
      </c>
    </row>
    <row r="1104" spans="1:67" x14ac:dyDescent="0.25">
      <c r="A1104" t="s">
        <v>1217</v>
      </c>
      <c r="B1104" t="s">
        <v>15</v>
      </c>
      <c r="D1104" s="8">
        <v>480</v>
      </c>
      <c r="E1104" t="s">
        <v>17</v>
      </c>
      <c r="F1104">
        <v>100</v>
      </c>
      <c r="G1104">
        <v>0.3</v>
      </c>
      <c r="H1104">
        <v>1.17</v>
      </c>
      <c r="M1104">
        <v>210</v>
      </c>
      <c r="N1104">
        <v>320</v>
      </c>
      <c r="O1104">
        <v>590</v>
      </c>
      <c r="P1104">
        <v>590</v>
      </c>
      <c r="Q1104">
        <v>260</v>
      </c>
      <c r="R1104">
        <v>40</v>
      </c>
      <c r="S1104">
        <v>50</v>
      </c>
      <c r="T1104">
        <v>40</v>
      </c>
      <c r="U1104">
        <v>40</v>
      </c>
      <c r="V1104">
        <v>140</v>
      </c>
      <c r="W1104">
        <v>110</v>
      </c>
      <c r="X1104">
        <v>110</v>
      </c>
      <c r="Y1104">
        <v>210</v>
      </c>
      <c r="Z1104">
        <v>390</v>
      </c>
      <c r="AA1104">
        <v>720</v>
      </c>
      <c r="AB1104">
        <v>720</v>
      </c>
      <c r="AC1104">
        <v>210</v>
      </c>
      <c r="AD1104">
        <v>90</v>
      </c>
      <c r="AE1104">
        <v>30</v>
      </c>
      <c r="AF1104">
        <v>90</v>
      </c>
      <c r="AG1104">
        <v>20</v>
      </c>
      <c r="AH1104">
        <v>170</v>
      </c>
      <c r="AI1104">
        <v>170</v>
      </c>
      <c r="AJ1104">
        <v>260</v>
      </c>
      <c r="AK1104">
        <v>390</v>
      </c>
      <c r="AL1104">
        <v>590</v>
      </c>
      <c r="AM1104">
        <v>1000</v>
      </c>
      <c r="AN1104">
        <v>1000</v>
      </c>
      <c r="AO1104">
        <v>390</v>
      </c>
      <c r="AP1104">
        <v>70</v>
      </c>
      <c r="AQ1104">
        <v>50</v>
      </c>
      <c r="AR1104">
        <v>70</v>
      </c>
      <c r="AS1104">
        <v>70</v>
      </c>
      <c r="AT1104">
        <v>210</v>
      </c>
      <c r="AU1104">
        <v>260</v>
      </c>
      <c r="AV1104">
        <v>260</v>
      </c>
      <c r="AW1104">
        <v>390</v>
      </c>
      <c r="AX1104">
        <v>590</v>
      </c>
      <c r="AY1104">
        <v>1000</v>
      </c>
      <c r="AZ1104">
        <v>1000</v>
      </c>
      <c r="BA1104">
        <v>590</v>
      </c>
      <c r="BB1104">
        <v>110</v>
      </c>
      <c r="BC1104">
        <v>90</v>
      </c>
      <c r="BD1104">
        <v>110</v>
      </c>
      <c r="BE1104">
        <v>170</v>
      </c>
      <c r="BF1104">
        <v>320</v>
      </c>
      <c r="BG1104">
        <v>260</v>
      </c>
      <c r="BH1104">
        <v>320</v>
      </c>
      <c r="BI1104" s="9">
        <f>AVERAGE(keyword_stats[[#This Row],[Searches: Apr 2015]:[Searches: Mar 2016]])</f>
        <v>208.33333333333334</v>
      </c>
      <c r="BJ1104" s="9">
        <f>AVERAGE(keyword_stats[[#This Row],[Searches: Apr 2016]:[Searches: Mar 2017]])</f>
        <v>256.66666666666669</v>
      </c>
      <c r="BK1104" s="9">
        <f>AVERAGE(keyword_stats[[#This Row],[Searches: Apr 2017]:[Searches: Mar 2018]])</f>
        <v>363.33333333333331</v>
      </c>
      <c r="BL1104" s="9">
        <f>AVERAGE(keyword_stats[[#This Row],[Searches: Apr 2018]:[Searches: Mar 2019]])</f>
        <v>412.5</v>
      </c>
      <c r="BM1104" s="9">
        <f>SUM(keyword_stats[[#This Row],[Searches: Apr 2018]:[Searches: Mar 2019]])</f>
        <v>4950</v>
      </c>
      <c r="BN1104" s="9">
        <f>keyword_stats[[#This Row],[R1]]-keyword_stats[[#This Row],[R4]]</f>
        <v>204.16666666666666</v>
      </c>
      <c r="BO1104" s="9" t="str">
        <f>INDEX('keyword-forecasts'!G:K,MATCH(keyword_stats[[#This Row],[Keyword]],'keyword-forecasts'!K:K,0),1)</f>
        <v>Tanie Stroje</v>
      </c>
    </row>
    <row r="1105" spans="1:67" x14ac:dyDescent="0.25">
      <c r="A1105" t="s">
        <v>1218</v>
      </c>
      <c r="B1105" t="s">
        <v>15</v>
      </c>
      <c r="D1105" s="8">
        <v>10</v>
      </c>
      <c r="E1105" t="s">
        <v>17</v>
      </c>
      <c r="F1105">
        <v>100</v>
      </c>
      <c r="M1105">
        <v>10</v>
      </c>
      <c r="N1105">
        <v>10</v>
      </c>
      <c r="O1105">
        <v>20</v>
      </c>
      <c r="P1105">
        <v>30</v>
      </c>
      <c r="Q1105">
        <v>10</v>
      </c>
      <c r="R1105">
        <v>10</v>
      </c>
      <c r="S1105">
        <v>0</v>
      </c>
      <c r="T1105">
        <v>10</v>
      </c>
      <c r="U1105">
        <v>10</v>
      </c>
      <c r="V1105">
        <v>10</v>
      </c>
      <c r="W1105">
        <v>10</v>
      </c>
      <c r="X1105">
        <v>10</v>
      </c>
      <c r="Y1105">
        <v>10</v>
      </c>
      <c r="Z1105">
        <v>20</v>
      </c>
      <c r="AA1105">
        <v>30</v>
      </c>
      <c r="AB1105">
        <v>30</v>
      </c>
      <c r="AC1105">
        <v>20</v>
      </c>
      <c r="AD1105">
        <v>10</v>
      </c>
      <c r="AE1105">
        <v>10</v>
      </c>
      <c r="AF1105">
        <v>20</v>
      </c>
      <c r="AG1105">
        <v>10</v>
      </c>
      <c r="AH1105">
        <v>30</v>
      </c>
      <c r="AI1105">
        <v>10</v>
      </c>
      <c r="AJ1105">
        <v>10</v>
      </c>
      <c r="AK1105">
        <v>10</v>
      </c>
      <c r="AL1105">
        <v>20</v>
      </c>
      <c r="AM1105">
        <v>30</v>
      </c>
      <c r="AN1105">
        <v>40</v>
      </c>
      <c r="AO1105">
        <v>10</v>
      </c>
      <c r="AP1105">
        <v>10</v>
      </c>
      <c r="AQ1105">
        <v>10</v>
      </c>
      <c r="AR1105">
        <v>10</v>
      </c>
      <c r="AS1105">
        <v>0</v>
      </c>
      <c r="AT1105">
        <v>10</v>
      </c>
      <c r="AU1105">
        <v>10</v>
      </c>
      <c r="AV1105">
        <v>10</v>
      </c>
      <c r="AW1105">
        <v>10</v>
      </c>
      <c r="AX1105">
        <v>30</v>
      </c>
      <c r="AY1105">
        <v>30</v>
      </c>
      <c r="AZ1105">
        <v>40</v>
      </c>
      <c r="BA1105">
        <v>10</v>
      </c>
      <c r="BB1105">
        <v>10</v>
      </c>
      <c r="BC1105">
        <v>0</v>
      </c>
      <c r="BD1105">
        <v>0</v>
      </c>
      <c r="BE1105">
        <v>10</v>
      </c>
      <c r="BF1105">
        <v>10</v>
      </c>
      <c r="BG1105">
        <v>10</v>
      </c>
      <c r="BH1105">
        <v>10</v>
      </c>
      <c r="BI1105" s="9">
        <f>AVERAGE(keyword_stats[[#This Row],[Searches: Apr 2015]:[Searches: Mar 2016]])</f>
        <v>11.666666666666666</v>
      </c>
      <c r="BJ1105" s="9">
        <f>AVERAGE(keyword_stats[[#This Row],[Searches: Apr 2016]:[Searches: Mar 2017]])</f>
        <v>17.5</v>
      </c>
      <c r="BK1105" s="9">
        <f>AVERAGE(keyword_stats[[#This Row],[Searches: Apr 2017]:[Searches: Mar 2018]])</f>
        <v>14.166666666666666</v>
      </c>
      <c r="BL1105" s="9">
        <f>AVERAGE(keyword_stats[[#This Row],[Searches: Apr 2018]:[Searches: Mar 2019]])</f>
        <v>14.166666666666666</v>
      </c>
      <c r="BM1105" s="9">
        <f>SUM(keyword_stats[[#This Row],[Searches: Apr 2018]:[Searches: Mar 2019]])</f>
        <v>170</v>
      </c>
      <c r="BN1105" s="9">
        <f>keyword_stats[[#This Row],[R1]]-keyword_stats[[#This Row],[R4]]</f>
        <v>2.5</v>
      </c>
      <c r="BO1105" s="9" t="str">
        <f>INDEX('keyword-forecasts'!G:K,MATCH(keyword_stats[[#This Row],[Keyword]],'keyword-forecasts'!K:K,0),1)</f>
        <v>Stroje Kąpielowe</v>
      </c>
    </row>
    <row r="1106" spans="1:67" x14ac:dyDescent="0.25">
      <c r="A1106" t="s">
        <v>1219</v>
      </c>
      <c r="B1106" t="s">
        <v>15</v>
      </c>
      <c r="D1106" s="8">
        <v>40</v>
      </c>
      <c r="E1106" t="s">
        <v>17</v>
      </c>
      <c r="F1106">
        <v>98</v>
      </c>
      <c r="G1106">
        <v>0.17</v>
      </c>
      <c r="H1106">
        <v>0.42</v>
      </c>
      <c r="M1106">
        <v>20</v>
      </c>
      <c r="N1106">
        <v>10</v>
      </c>
      <c r="O1106">
        <v>30</v>
      </c>
      <c r="P1106">
        <v>50</v>
      </c>
      <c r="Q1106">
        <v>30</v>
      </c>
      <c r="R1106">
        <v>10</v>
      </c>
      <c r="S1106">
        <v>10</v>
      </c>
      <c r="T1106">
        <v>50</v>
      </c>
      <c r="U1106">
        <v>70</v>
      </c>
      <c r="V1106">
        <v>20</v>
      </c>
      <c r="W1106">
        <v>10</v>
      </c>
      <c r="X1106">
        <v>20</v>
      </c>
      <c r="Y1106">
        <v>10</v>
      </c>
      <c r="Z1106">
        <v>30</v>
      </c>
      <c r="AA1106">
        <v>50</v>
      </c>
      <c r="AB1106">
        <v>40</v>
      </c>
      <c r="AC1106">
        <v>20</v>
      </c>
      <c r="AD1106">
        <v>10</v>
      </c>
      <c r="AE1106">
        <v>10</v>
      </c>
      <c r="AF1106">
        <v>10</v>
      </c>
      <c r="AG1106">
        <v>10</v>
      </c>
      <c r="AH1106">
        <v>10</v>
      </c>
      <c r="AI1106">
        <v>10</v>
      </c>
      <c r="AJ1106">
        <v>20</v>
      </c>
      <c r="AK1106">
        <v>10</v>
      </c>
      <c r="AL1106">
        <v>20</v>
      </c>
      <c r="AM1106">
        <v>50</v>
      </c>
      <c r="AN1106">
        <v>40</v>
      </c>
      <c r="AO1106">
        <v>10</v>
      </c>
      <c r="AP1106">
        <v>10</v>
      </c>
      <c r="AQ1106">
        <v>10</v>
      </c>
      <c r="AR1106">
        <v>10</v>
      </c>
      <c r="AS1106">
        <v>10</v>
      </c>
      <c r="AT1106">
        <v>40</v>
      </c>
      <c r="AU1106">
        <v>40</v>
      </c>
      <c r="AV1106">
        <v>20</v>
      </c>
      <c r="AW1106">
        <v>30</v>
      </c>
      <c r="AX1106">
        <v>50</v>
      </c>
      <c r="AY1106">
        <v>70</v>
      </c>
      <c r="AZ1106">
        <v>90</v>
      </c>
      <c r="BA1106">
        <v>50</v>
      </c>
      <c r="BB1106">
        <v>20</v>
      </c>
      <c r="BC1106">
        <v>30</v>
      </c>
      <c r="BD1106">
        <v>30</v>
      </c>
      <c r="BE1106">
        <v>30</v>
      </c>
      <c r="BF1106">
        <v>40</v>
      </c>
      <c r="BG1106">
        <v>20</v>
      </c>
      <c r="BH1106">
        <v>20</v>
      </c>
      <c r="BI1106" s="9">
        <f>AVERAGE(keyword_stats[[#This Row],[Searches: Apr 2015]:[Searches: Mar 2016]])</f>
        <v>27.5</v>
      </c>
      <c r="BJ1106" s="9">
        <f>AVERAGE(keyword_stats[[#This Row],[Searches: Apr 2016]:[Searches: Mar 2017]])</f>
        <v>19.166666666666668</v>
      </c>
      <c r="BK1106" s="9">
        <f>AVERAGE(keyword_stats[[#This Row],[Searches: Apr 2017]:[Searches: Mar 2018]])</f>
        <v>22.5</v>
      </c>
      <c r="BL1106" s="9">
        <f>AVERAGE(keyword_stats[[#This Row],[Searches: Apr 2018]:[Searches: Mar 2019]])</f>
        <v>40</v>
      </c>
      <c r="BM1106" s="9">
        <f>SUM(keyword_stats[[#This Row],[Searches: Apr 2018]:[Searches: Mar 2019]])</f>
        <v>480</v>
      </c>
      <c r="BN1106" s="9">
        <f>keyword_stats[[#This Row],[R1]]-keyword_stats[[#This Row],[R4]]</f>
        <v>12.5</v>
      </c>
      <c r="BO1106" s="9" t="str">
        <f>INDEX('keyword-forecasts'!G:K,MATCH(keyword_stats[[#This Row],[Keyword]],'keyword-forecasts'!K:K,0),1)</f>
        <v>Stroje Kąpielowe</v>
      </c>
    </row>
    <row r="1107" spans="1:67" x14ac:dyDescent="0.25">
      <c r="A1107" t="s">
        <v>1220</v>
      </c>
      <c r="B1107" t="s">
        <v>15</v>
      </c>
      <c r="D1107" s="8">
        <v>210</v>
      </c>
      <c r="E1107" t="s">
        <v>17</v>
      </c>
      <c r="F1107">
        <v>100</v>
      </c>
      <c r="G1107">
        <v>0.25</v>
      </c>
      <c r="H1107">
        <v>0.93</v>
      </c>
      <c r="M1107">
        <v>110</v>
      </c>
      <c r="N1107">
        <v>260</v>
      </c>
      <c r="O1107">
        <v>480</v>
      </c>
      <c r="P1107">
        <v>720</v>
      </c>
      <c r="Q1107">
        <v>480</v>
      </c>
      <c r="R1107">
        <v>110</v>
      </c>
      <c r="S1107">
        <v>30</v>
      </c>
      <c r="T1107">
        <v>50</v>
      </c>
      <c r="U1107">
        <v>40</v>
      </c>
      <c r="V1107">
        <v>70</v>
      </c>
      <c r="W1107">
        <v>110</v>
      </c>
      <c r="X1107">
        <v>110</v>
      </c>
      <c r="Y1107">
        <v>390</v>
      </c>
      <c r="Z1107">
        <v>210</v>
      </c>
      <c r="AA1107">
        <v>260</v>
      </c>
      <c r="AB1107">
        <v>390</v>
      </c>
      <c r="AC1107">
        <v>170</v>
      </c>
      <c r="AD1107">
        <v>170</v>
      </c>
      <c r="AE1107">
        <v>70</v>
      </c>
      <c r="AF1107">
        <v>20</v>
      </c>
      <c r="AG1107">
        <v>40</v>
      </c>
      <c r="AH1107">
        <v>140</v>
      </c>
      <c r="AI1107">
        <v>320</v>
      </c>
      <c r="AJ1107">
        <v>260</v>
      </c>
      <c r="AK1107">
        <v>170</v>
      </c>
      <c r="AL1107">
        <v>320</v>
      </c>
      <c r="AM1107">
        <v>720</v>
      </c>
      <c r="AN1107">
        <v>1000</v>
      </c>
      <c r="AO1107">
        <v>170</v>
      </c>
      <c r="AP1107">
        <v>30</v>
      </c>
      <c r="AQ1107">
        <v>40</v>
      </c>
      <c r="AR1107">
        <v>50</v>
      </c>
      <c r="AS1107">
        <v>40</v>
      </c>
      <c r="AT1107">
        <v>140</v>
      </c>
      <c r="AU1107">
        <v>260</v>
      </c>
      <c r="AV1107">
        <v>140</v>
      </c>
      <c r="AW1107">
        <v>210</v>
      </c>
      <c r="AX1107">
        <v>320</v>
      </c>
      <c r="AY1107">
        <v>480</v>
      </c>
      <c r="AZ1107">
        <v>590</v>
      </c>
      <c r="BA1107">
        <v>480</v>
      </c>
      <c r="BB1107">
        <v>90</v>
      </c>
      <c r="BC1107">
        <v>50</v>
      </c>
      <c r="BD1107">
        <v>70</v>
      </c>
      <c r="BE1107">
        <v>70</v>
      </c>
      <c r="BF1107">
        <v>90</v>
      </c>
      <c r="BG1107">
        <v>50</v>
      </c>
      <c r="BH1107">
        <v>170</v>
      </c>
      <c r="BI1107" s="9">
        <f>AVERAGE(keyword_stats[[#This Row],[Searches: Apr 2015]:[Searches: Mar 2016]])</f>
        <v>214.16666666666666</v>
      </c>
      <c r="BJ1107" s="9">
        <f>AVERAGE(keyword_stats[[#This Row],[Searches: Apr 2016]:[Searches: Mar 2017]])</f>
        <v>203.33333333333334</v>
      </c>
      <c r="BK1107" s="9">
        <f>AVERAGE(keyword_stats[[#This Row],[Searches: Apr 2017]:[Searches: Mar 2018]])</f>
        <v>256.66666666666669</v>
      </c>
      <c r="BL1107" s="9">
        <f>AVERAGE(keyword_stats[[#This Row],[Searches: Apr 2018]:[Searches: Mar 2019]])</f>
        <v>222.5</v>
      </c>
      <c r="BM1107" s="9">
        <f>SUM(keyword_stats[[#This Row],[Searches: Apr 2018]:[Searches: Mar 2019]])</f>
        <v>2670</v>
      </c>
      <c r="BN1107" s="9">
        <f>keyword_stats[[#This Row],[R1]]-keyword_stats[[#This Row],[R4]]</f>
        <v>8.3333333333333428</v>
      </c>
      <c r="BO1107" s="9" t="str">
        <f>INDEX('keyword-forecasts'!G:K,MATCH(keyword_stats[[#This Row],[Keyword]],'keyword-forecasts'!K:K,0),1)</f>
        <v>Triumf</v>
      </c>
    </row>
    <row r="1108" spans="1:67" x14ac:dyDescent="0.25">
      <c r="A1108" t="s">
        <v>1221</v>
      </c>
      <c r="B1108" t="s">
        <v>15</v>
      </c>
      <c r="D1108" s="8">
        <v>1300</v>
      </c>
      <c r="E1108" t="s">
        <v>17</v>
      </c>
      <c r="F1108">
        <v>100</v>
      </c>
      <c r="G1108">
        <v>0.3</v>
      </c>
      <c r="H1108">
        <v>3.51</v>
      </c>
      <c r="M1108">
        <v>1900</v>
      </c>
      <c r="N1108">
        <v>2900</v>
      </c>
      <c r="O1108">
        <v>4400</v>
      </c>
      <c r="P1108">
        <v>5400</v>
      </c>
      <c r="Q1108">
        <v>2400</v>
      </c>
      <c r="R1108">
        <v>480</v>
      </c>
      <c r="S1108">
        <v>260</v>
      </c>
      <c r="T1108">
        <v>320</v>
      </c>
      <c r="U1108">
        <v>320</v>
      </c>
      <c r="V1108">
        <v>880</v>
      </c>
      <c r="W1108">
        <v>1300</v>
      </c>
      <c r="X1108">
        <v>1000</v>
      </c>
      <c r="Y1108">
        <v>1600</v>
      </c>
      <c r="Z1108">
        <v>2400</v>
      </c>
      <c r="AA1108">
        <v>2400</v>
      </c>
      <c r="AB1108">
        <v>3600</v>
      </c>
      <c r="AC1108">
        <v>1600</v>
      </c>
      <c r="AD1108">
        <v>390</v>
      </c>
      <c r="AE1108">
        <v>320</v>
      </c>
      <c r="AF1108">
        <v>390</v>
      </c>
      <c r="AG1108">
        <v>320</v>
      </c>
      <c r="AH1108">
        <v>720</v>
      </c>
      <c r="AI1108">
        <v>590</v>
      </c>
      <c r="AJ1108">
        <v>880</v>
      </c>
      <c r="AK1108">
        <v>1300</v>
      </c>
      <c r="AL1108">
        <v>2400</v>
      </c>
      <c r="AM1108">
        <v>3600</v>
      </c>
      <c r="AN1108">
        <v>3600</v>
      </c>
      <c r="AO1108">
        <v>1900</v>
      </c>
      <c r="AP1108">
        <v>390</v>
      </c>
      <c r="AQ1108">
        <v>210</v>
      </c>
      <c r="AR1108">
        <v>260</v>
      </c>
      <c r="AS1108">
        <v>260</v>
      </c>
      <c r="AT1108">
        <v>720</v>
      </c>
      <c r="AU1108">
        <v>590</v>
      </c>
      <c r="AV1108">
        <v>590</v>
      </c>
      <c r="AW1108">
        <v>1000</v>
      </c>
      <c r="AX1108">
        <v>2400</v>
      </c>
      <c r="AY1108">
        <v>2400</v>
      </c>
      <c r="AZ1108">
        <v>2900</v>
      </c>
      <c r="BA1108">
        <v>1900</v>
      </c>
      <c r="BB1108">
        <v>390</v>
      </c>
      <c r="BC1108">
        <v>210</v>
      </c>
      <c r="BD1108">
        <v>320</v>
      </c>
      <c r="BE1108">
        <v>320</v>
      </c>
      <c r="BF1108">
        <v>880</v>
      </c>
      <c r="BG1108">
        <v>880</v>
      </c>
      <c r="BH1108">
        <v>1000</v>
      </c>
      <c r="BI1108" s="9">
        <f>AVERAGE(keyword_stats[[#This Row],[Searches: Apr 2015]:[Searches: Mar 2016]])</f>
        <v>1796.6666666666667</v>
      </c>
      <c r="BJ1108" s="9">
        <f>AVERAGE(keyword_stats[[#This Row],[Searches: Apr 2016]:[Searches: Mar 2017]])</f>
        <v>1267.5</v>
      </c>
      <c r="BK1108" s="9">
        <f>AVERAGE(keyword_stats[[#This Row],[Searches: Apr 2017]:[Searches: Mar 2018]])</f>
        <v>1318.3333333333333</v>
      </c>
      <c r="BL1108" s="9">
        <f>AVERAGE(keyword_stats[[#This Row],[Searches: Apr 2018]:[Searches: Mar 2019]])</f>
        <v>1216.6666666666667</v>
      </c>
      <c r="BM1108" s="9">
        <f>SUM(keyword_stats[[#This Row],[Searches: Apr 2018]:[Searches: Mar 2019]])</f>
        <v>14600</v>
      </c>
      <c r="BN1108" s="9">
        <f>keyword_stats[[#This Row],[R1]]-keyword_stats[[#This Row],[R4]]</f>
        <v>-580</v>
      </c>
      <c r="BO1108" s="9" t="str">
        <f>INDEX('keyword-forecasts'!G:K,MATCH(keyword_stats[[#This Row],[Keyword]],'keyword-forecasts'!K:K,0),1)</f>
        <v>Triumph Stroje</v>
      </c>
    </row>
    <row r="1109" spans="1:67" x14ac:dyDescent="0.25">
      <c r="A1109" t="s">
        <v>1222</v>
      </c>
      <c r="B1109" t="s">
        <v>15</v>
      </c>
      <c r="D1109" s="8">
        <v>30</v>
      </c>
      <c r="E1109" t="s">
        <v>17</v>
      </c>
      <c r="F1109">
        <v>100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10</v>
      </c>
      <c r="V1109">
        <v>0</v>
      </c>
      <c r="W1109">
        <v>20</v>
      </c>
      <c r="X1109">
        <v>140</v>
      </c>
      <c r="Y1109">
        <v>390</v>
      </c>
      <c r="Z1109">
        <v>1000</v>
      </c>
      <c r="AA1109">
        <v>1300</v>
      </c>
      <c r="AB1109">
        <v>480</v>
      </c>
      <c r="AC1109">
        <v>90</v>
      </c>
      <c r="AD1109">
        <v>10</v>
      </c>
      <c r="AE1109">
        <v>40</v>
      </c>
      <c r="AF1109">
        <v>90</v>
      </c>
      <c r="AG1109">
        <v>20</v>
      </c>
      <c r="AH1109">
        <v>50</v>
      </c>
      <c r="AI1109">
        <v>40</v>
      </c>
      <c r="AJ1109">
        <v>30</v>
      </c>
      <c r="AK1109">
        <v>50</v>
      </c>
      <c r="AL1109">
        <v>110</v>
      </c>
      <c r="AM1109">
        <v>70</v>
      </c>
      <c r="AN1109">
        <v>170</v>
      </c>
      <c r="AO1109">
        <v>140</v>
      </c>
      <c r="AP1109">
        <v>30</v>
      </c>
      <c r="AQ1109">
        <v>40</v>
      </c>
      <c r="AR1109">
        <v>20</v>
      </c>
      <c r="AS1109">
        <v>30</v>
      </c>
      <c r="AT1109">
        <v>40</v>
      </c>
      <c r="AU1109">
        <v>50</v>
      </c>
      <c r="AV1109">
        <v>40</v>
      </c>
      <c r="AW1109">
        <v>40</v>
      </c>
      <c r="AX1109">
        <v>70</v>
      </c>
      <c r="AY1109">
        <v>70</v>
      </c>
      <c r="AZ1109">
        <v>70</v>
      </c>
      <c r="BA1109">
        <v>30</v>
      </c>
      <c r="BB1109">
        <v>10</v>
      </c>
      <c r="BC1109">
        <v>10</v>
      </c>
      <c r="BD1109">
        <v>10</v>
      </c>
      <c r="BE1109">
        <v>10</v>
      </c>
      <c r="BF1109">
        <v>10</v>
      </c>
      <c r="BG1109">
        <v>10</v>
      </c>
      <c r="BH1109">
        <v>10</v>
      </c>
      <c r="BI1109" s="9">
        <f>AVERAGE(keyword_stats[[#This Row],[Searches: Apr 2015]:[Searches: Mar 2016]])</f>
        <v>14.166666666666666</v>
      </c>
      <c r="BJ1109" s="9">
        <f>AVERAGE(keyword_stats[[#This Row],[Searches: Apr 2016]:[Searches: Mar 2017]])</f>
        <v>295</v>
      </c>
      <c r="BK1109" s="9">
        <f>AVERAGE(keyword_stats[[#This Row],[Searches: Apr 2017]:[Searches: Mar 2018]])</f>
        <v>65.833333333333329</v>
      </c>
      <c r="BL1109" s="9">
        <f>AVERAGE(keyword_stats[[#This Row],[Searches: Apr 2018]:[Searches: Mar 2019]])</f>
        <v>29.166666666666668</v>
      </c>
      <c r="BM1109" s="9">
        <f>SUM(keyword_stats[[#This Row],[Searches: Apr 2018]:[Searches: Mar 2019]])</f>
        <v>350</v>
      </c>
      <c r="BN1109" s="9">
        <f>keyword_stats[[#This Row],[R1]]-keyword_stats[[#This Row],[R4]]</f>
        <v>15.000000000000002</v>
      </c>
      <c r="BO1109" s="9" t="str">
        <f>INDEX('keyword-forecasts'!G:K,MATCH(keyword_stats[[#This Row],[Keyword]],'keyword-forecasts'!K:K,0),1)</f>
        <v>Triumph Stroje</v>
      </c>
    </row>
    <row r="1110" spans="1:67" x14ac:dyDescent="0.25">
      <c r="A1110" t="s">
        <v>1223</v>
      </c>
      <c r="B1110" t="s">
        <v>15</v>
      </c>
      <c r="D1110" s="8">
        <v>10</v>
      </c>
      <c r="E1110" t="s">
        <v>17</v>
      </c>
      <c r="F1110">
        <v>100</v>
      </c>
      <c r="G1110">
        <v>0.37</v>
      </c>
      <c r="H1110">
        <v>0.91</v>
      </c>
      <c r="M1110">
        <v>10</v>
      </c>
      <c r="N1110">
        <v>30</v>
      </c>
      <c r="O1110">
        <v>50</v>
      </c>
      <c r="P1110">
        <v>50</v>
      </c>
      <c r="Q1110">
        <v>50</v>
      </c>
      <c r="R1110">
        <v>10</v>
      </c>
      <c r="S1110">
        <v>10</v>
      </c>
      <c r="T1110">
        <v>10</v>
      </c>
      <c r="U1110">
        <v>10</v>
      </c>
      <c r="V1110">
        <v>20</v>
      </c>
      <c r="W1110">
        <v>30</v>
      </c>
      <c r="X1110">
        <v>10</v>
      </c>
      <c r="Y1110">
        <v>10</v>
      </c>
      <c r="Z1110">
        <v>10</v>
      </c>
      <c r="AA1110">
        <v>30</v>
      </c>
      <c r="AB1110">
        <v>70</v>
      </c>
      <c r="AC1110">
        <v>90</v>
      </c>
      <c r="AD1110">
        <v>10</v>
      </c>
      <c r="AE1110">
        <v>10</v>
      </c>
      <c r="AF1110">
        <v>10</v>
      </c>
      <c r="AG1110">
        <v>10</v>
      </c>
      <c r="AH1110">
        <v>20</v>
      </c>
      <c r="AI1110">
        <v>10</v>
      </c>
      <c r="AJ1110">
        <v>20</v>
      </c>
      <c r="AK1110">
        <v>10</v>
      </c>
      <c r="AL1110">
        <v>20</v>
      </c>
      <c r="AM1110">
        <v>50</v>
      </c>
      <c r="AN1110">
        <v>40</v>
      </c>
      <c r="AO1110">
        <v>30</v>
      </c>
      <c r="AP1110">
        <v>30</v>
      </c>
      <c r="AQ1110">
        <v>10</v>
      </c>
      <c r="AR1110">
        <v>10</v>
      </c>
      <c r="AS1110">
        <v>10</v>
      </c>
      <c r="AT1110">
        <v>30</v>
      </c>
      <c r="AU1110">
        <v>10</v>
      </c>
      <c r="AV1110">
        <v>30</v>
      </c>
      <c r="AW1110">
        <v>30</v>
      </c>
      <c r="AX1110">
        <v>20</v>
      </c>
      <c r="AY1110">
        <v>10</v>
      </c>
      <c r="AZ1110">
        <v>10</v>
      </c>
      <c r="BA1110">
        <v>30</v>
      </c>
      <c r="BB1110">
        <v>10</v>
      </c>
      <c r="BC1110">
        <v>10</v>
      </c>
      <c r="BD1110">
        <v>10</v>
      </c>
      <c r="BE1110">
        <v>0</v>
      </c>
      <c r="BF1110">
        <v>10</v>
      </c>
      <c r="BG1110">
        <v>10</v>
      </c>
      <c r="BH1110">
        <v>20</v>
      </c>
      <c r="BI1110" s="9">
        <f>AVERAGE(keyword_stats[[#This Row],[Searches: Apr 2015]:[Searches: Mar 2016]])</f>
        <v>24.166666666666668</v>
      </c>
      <c r="BJ1110" s="9">
        <f>AVERAGE(keyword_stats[[#This Row],[Searches: Apr 2016]:[Searches: Mar 2017]])</f>
        <v>25</v>
      </c>
      <c r="BK1110" s="9">
        <f>AVERAGE(keyword_stats[[#This Row],[Searches: Apr 2017]:[Searches: Mar 2018]])</f>
        <v>23.333333333333332</v>
      </c>
      <c r="BL1110" s="9">
        <f>AVERAGE(keyword_stats[[#This Row],[Searches: Apr 2018]:[Searches: Mar 2019]])</f>
        <v>14.166666666666666</v>
      </c>
      <c r="BM1110" s="9">
        <f>SUM(keyword_stats[[#This Row],[Searches: Apr 2018]:[Searches: Mar 2019]])</f>
        <v>170</v>
      </c>
      <c r="BN1110" s="9">
        <f>keyword_stats[[#This Row],[R1]]-keyword_stats[[#This Row],[R4]]</f>
        <v>-10.000000000000002</v>
      </c>
      <c r="BO1110" s="9" t="str">
        <f>INDEX('keyword-forecasts'!G:K,MATCH(keyword_stats[[#This Row],[Keyword]],'keyword-forecasts'!K:K,0),1)</f>
        <v>Triumph Stroje</v>
      </c>
    </row>
    <row r="1111" spans="1:67" x14ac:dyDescent="0.25">
      <c r="A1111" t="s">
        <v>1224</v>
      </c>
      <c r="B1111" t="s">
        <v>15</v>
      </c>
      <c r="D1111" s="8">
        <v>40</v>
      </c>
      <c r="E1111" t="s">
        <v>17</v>
      </c>
      <c r="F1111">
        <v>100</v>
      </c>
      <c r="G1111">
        <v>0.33</v>
      </c>
      <c r="H1111">
        <v>1.22</v>
      </c>
      <c r="M1111">
        <v>40</v>
      </c>
      <c r="N1111">
        <v>30</v>
      </c>
      <c r="O1111">
        <v>50</v>
      </c>
      <c r="P1111">
        <v>50</v>
      </c>
      <c r="Q1111">
        <v>30</v>
      </c>
      <c r="R1111">
        <v>10</v>
      </c>
      <c r="S1111">
        <v>10</v>
      </c>
      <c r="T1111">
        <v>10</v>
      </c>
      <c r="U1111">
        <v>10</v>
      </c>
      <c r="V1111">
        <v>30</v>
      </c>
      <c r="W1111">
        <v>50</v>
      </c>
      <c r="X1111">
        <v>20</v>
      </c>
      <c r="Y1111">
        <v>30</v>
      </c>
      <c r="Z1111">
        <v>50</v>
      </c>
      <c r="AA1111">
        <v>90</v>
      </c>
      <c r="AB1111">
        <v>110</v>
      </c>
      <c r="AC1111">
        <v>50</v>
      </c>
      <c r="AD1111">
        <v>50</v>
      </c>
      <c r="AE1111">
        <v>70</v>
      </c>
      <c r="AF1111">
        <v>70</v>
      </c>
      <c r="AG1111">
        <v>50</v>
      </c>
      <c r="AH1111">
        <v>50</v>
      </c>
      <c r="AI1111">
        <v>50</v>
      </c>
      <c r="AJ1111">
        <v>90</v>
      </c>
      <c r="AK1111">
        <v>90</v>
      </c>
      <c r="AL1111">
        <v>90</v>
      </c>
      <c r="AM1111">
        <v>110</v>
      </c>
      <c r="AN1111">
        <v>110</v>
      </c>
      <c r="AO1111">
        <v>90</v>
      </c>
      <c r="AP1111">
        <v>10</v>
      </c>
      <c r="AQ1111">
        <v>10</v>
      </c>
      <c r="AR1111">
        <v>10</v>
      </c>
      <c r="AS1111">
        <v>10</v>
      </c>
      <c r="AT1111">
        <v>20</v>
      </c>
      <c r="AU1111">
        <v>10</v>
      </c>
      <c r="AV1111">
        <v>20</v>
      </c>
      <c r="AW1111">
        <v>30</v>
      </c>
      <c r="AX1111">
        <v>90</v>
      </c>
      <c r="AY1111">
        <v>110</v>
      </c>
      <c r="AZ1111">
        <v>110</v>
      </c>
      <c r="BA1111">
        <v>40</v>
      </c>
      <c r="BB1111">
        <v>10</v>
      </c>
      <c r="BC1111">
        <v>20</v>
      </c>
      <c r="BD1111">
        <v>20</v>
      </c>
      <c r="BE1111">
        <v>10</v>
      </c>
      <c r="BF1111">
        <v>30</v>
      </c>
      <c r="BG1111">
        <v>30</v>
      </c>
      <c r="BH1111">
        <v>40</v>
      </c>
      <c r="BI1111" s="9">
        <f>AVERAGE(keyword_stats[[#This Row],[Searches: Apr 2015]:[Searches: Mar 2016]])</f>
        <v>28.333333333333332</v>
      </c>
      <c r="BJ1111" s="9">
        <f>AVERAGE(keyword_stats[[#This Row],[Searches: Apr 2016]:[Searches: Mar 2017]])</f>
        <v>63.333333333333336</v>
      </c>
      <c r="BK1111" s="9">
        <f>AVERAGE(keyword_stats[[#This Row],[Searches: Apr 2017]:[Searches: Mar 2018]])</f>
        <v>48.333333333333336</v>
      </c>
      <c r="BL1111" s="9">
        <f>AVERAGE(keyword_stats[[#This Row],[Searches: Apr 2018]:[Searches: Mar 2019]])</f>
        <v>45</v>
      </c>
      <c r="BM1111" s="9">
        <f>SUM(keyword_stats[[#This Row],[Searches: Apr 2018]:[Searches: Mar 2019]])</f>
        <v>540</v>
      </c>
      <c r="BN1111" s="9">
        <f>keyword_stats[[#This Row],[R1]]-keyword_stats[[#This Row],[R4]]</f>
        <v>16.666666666666668</v>
      </c>
      <c r="BO1111" s="9" t="str">
        <f>INDEX('keyword-forecasts'!G:K,MATCH(keyword_stats[[#This Row],[Keyword]],'keyword-forecasts'!K:K,0),1)</f>
        <v>Stroje Kąpielowe</v>
      </c>
    </row>
    <row r="1112" spans="1:67" x14ac:dyDescent="0.25">
      <c r="A1112" t="s">
        <v>1225</v>
      </c>
      <c r="B1112" t="s">
        <v>15</v>
      </c>
      <c r="D1112" s="8">
        <v>10</v>
      </c>
      <c r="E1112" t="s">
        <v>17</v>
      </c>
      <c r="F1112">
        <v>100</v>
      </c>
      <c r="M1112">
        <v>10</v>
      </c>
      <c r="N1112">
        <v>10</v>
      </c>
      <c r="O1112">
        <v>10</v>
      </c>
      <c r="P1112">
        <v>10</v>
      </c>
      <c r="Q1112">
        <v>10</v>
      </c>
      <c r="R1112">
        <v>10</v>
      </c>
      <c r="S1112">
        <v>0</v>
      </c>
      <c r="T1112">
        <v>0</v>
      </c>
      <c r="U1112">
        <v>0</v>
      </c>
      <c r="V1112">
        <v>10</v>
      </c>
      <c r="W1112">
        <v>10</v>
      </c>
      <c r="X1112">
        <v>10</v>
      </c>
      <c r="Y1112">
        <v>10</v>
      </c>
      <c r="Z1112">
        <v>10</v>
      </c>
      <c r="AA1112">
        <v>10</v>
      </c>
      <c r="AB1112">
        <v>10</v>
      </c>
      <c r="AC1112">
        <v>10</v>
      </c>
      <c r="AD1112">
        <v>0</v>
      </c>
      <c r="AE1112">
        <v>0</v>
      </c>
      <c r="AF1112">
        <v>0</v>
      </c>
      <c r="AG1112">
        <v>10</v>
      </c>
      <c r="AH1112">
        <v>10</v>
      </c>
      <c r="AI1112">
        <v>10</v>
      </c>
      <c r="AJ1112">
        <v>10</v>
      </c>
      <c r="AK1112">
        <v>10</v>
      </c>
      <c r="AL1112">
        <v>10</v>
      </c>
      <c r="AM1112">
        <v>10</v>
      </c>
      <c r="AN1112">
        <v>10</v>
      </c>
      <c r="AO1112">
        <v>10</v>
      </c>
      <c r="AP1112">
        <v>0</v>
      </c>
      <c r="AQ1112">
        <v>10</v>
      </c>
      <c r="AR1112">
        <v>10</v>
      </c>
      <c r="AS1112">
        <v>0</v>
      </c>
      <c r="AT1112">
        <v>10</v>
      </c>
      <c r="AU1112">
        <v>10</v>
      </c>
      <c r="AV1112">
        <v>10</v>
      </c>
      <c r="AW1112">
        <v>10</v>
      </c>
      <c r="AX1112">
        <v>10</v>
      </c>
      <c r="AY1112">
        <v>10</v>
      </c>
      <c r="AZ1112">
        <v>10</v>
      </c>
      <c r="BA1112">
        <v>10</v>
      </c>
      <c r="BB1112">
        <v>10</v>
      </c>
      <c r="BC1112">
        <v>0</v>
      </c>
      <c r="BD1112">
        <v>10</v>
      </c>
      <c r="BE1112">
        <v>10</v>
      </c>
      <c r="BF1112">
        <v>10</v>
      </c>
      <c r="BG1112">
        <v>10</v>
      </c>
      <c r="BH1112">
        <v>10</v>
      </c>
      <c r="BI1112" s="9">
        <f>AVERAGE(keyword_stats[[#This Row],[Searches: Apr 2015]:[Searches: Mar 2016]])</f>
        <v>7.5</v>
      </c>
      <c r="BJ1112" s="9">
        <f>AVERAGE(keyword_stats[[#This Row],[Searches: Apr 2016]:[Searches: Mar 2017]])</f>
        <v>7.5</v>
      </c>
      <c r="BK1112" s="9">
        <f>AVERAGE(keyword_stats[[#This Row],[Searches: Apr 2017]:[Searches: Mar 2018]])</f>
        <v>8.3333333333333339</v>
      </c>
      <c r="BL1112" s="9">
        <f>AVERAGE(keyword_stats[[#This Row],[Searches: Apr 2018]:[Searches: Mar 2019]])</f>
        <v>9.1666666666666661</v>
      </c>
      <c r="BM1112" s="9">
        <f>SUM(keyword_stats[[#This Row],[Searches: Apr 2018]:[Searches: Mar 2019]])</f>
        <v>110</v>
      </c>
      <c r="BN1112" s="9">
        <f>keyword_stats[[#This Row],[R1]]-keyword_stats[[#This Row],[R4]]</f>
        <v>1.6666666666666661</v>
      </c>
      <c r="BO1112" s="9" t="str">
        <f>INDEX('keyword-forecasts'!G:K,MATCH(keyword_stats[[#This Row],[Keyword]],'keyword-forecasts'!K:K,0),1)</f>
        <v>Stroje Kąpielowe</v>
      </c>
    </row>
    <row r="1113" spans="1:67" x14ac:dyDescent="0.25">
      <c r="A1113" t="s">
        <v>1226</v>
      </c>
      <c r="B1113" t="s">
        <v>15</v>
      </c>
      <c r="D1113" s="8">
        <v>40</v>
      </c>
      <c r="E1113" t="s">
        <v>17</v>
      </c>
      <c r="F1113">
        <v>100</v>
      </c>
      <c r="G1113">
        <v>0.3</v>
      </c>
      <c r="H1113">
        <v>1.01</v>
      </c>
      <c r="M1113">
        <v>10</v>
      </c>
      <c r="N1113">
        <v>20</v>
      </c>
      <c r="O1113">
        <v>40</v>
      </c>
      <c r="P1113">
        <v>40</v>
      </c>
      <c r="Q1113">
        <v>20</v>
      </c>
      <c r="R1113">
        <v>10</v>
      </c>
      <c r="S1113">
        <v>10</v>
      </c>
      <c r="T1113">
        <v>10</v>
      </c>
      <c r="U1113">
        <v>10</v>
      </c>
      <c r="V1113">
        <v>10</v>
      </c>
      <c r="W1113">
        <v>20</v>
      </c>
      <c r="X1113">
        <v>10</v>
      </c>
      <c r="Y1113">
        <v>10</v>
      </c>
      <c r="Z1113">
        <v>30</v>
      </c>
      <c r="AA1113">
        <v>70</v>
      </c>
      <c r="AB1113">
        <v>40</v>
      </c>
      <c r="AC1113">
        <v>20</v>
      </c>
      <c r="AD1113">
        <v>10</v>
      </c>
      <c r="AE1113">
        <v>10</v>
      </c>
      <c r="AF1113">
        <v>10</v>
      </c>
      <c r="AG1113">
        <v>10</v>
      </c>
      <c r="AH1113">
        <v>10</v>
      </c>
      <c r="AI1113">
        <v>10</v>
      </c>
      <c r="AJ1113">
        <v>20</v>
      </c>
      <c r="AK1113">
        <v>10</v>
      </c>
      <c r="AL1113">
        <v>20</v>
      </c>
      <c r="AM1113">
        <v>50</v>
      </c>
      <c r="AN1113">
        <v>40</v>
      </c>
      <c r="AO1113">
        <v>30</v>
      </c>
      <c r="AP1113">
        <v>10</v>
      </c>
      <c r="AQ1113">
        <v>10</v>
      </c>
      <c r="AR1113">
        <v>10</v>
      </c>
      <c r="AS1113">
        <v>10</v>
      </c>
      <c r="AT1113">
        <v>10</v>
      </c>
      <c r="AU1113">
        <v>10</v>
      </c>
      <c r="AV1113">
        <v>30</v>
      </c>
      <c r="AW1113">
        <v>30</v>
      </c>
      <c r="AX1113">
        <v>50</v>
      </c>
      <c r="AY1113">
        <v>110</v>
      </c>
      <c r="AZ1113">
        <v>140</v>
      </c>
      <c r="BA1113">
        <v>70</v>
      </c>
      <c r="BB1113">
        <v>10</v>
      </c>
      <c r="BC1113">
        <v>10</v>
      </c>
      <c r="BD1113">
        <v>10</v>
      </c>
      <c r="BE1113">
        <v>20</v>
      </c>
      <c r="BF1113">
        <v>20</v>
      </c>
      <c r="BG1113">
        <v>20</v>
      </c>
      <c r="BH1113">
        <v>20</v>
      </c>
      <c r="BI1113" s="9">
        <f>AVERAGE(keyword_stats[[#This Row],[Searches: Apr 2015]:[Searches: Mar 2016]])</f>
        <v>17.5</v>
      </c>
      <c r="BJ1113" s="9">
        <f>AVERAGE(keyword_stats[[#This Row],[Searches: Apr 2016]:[Searches: Mar 2017]])</f>
        <v>20.833333333333332</v>
      </c>
      <c r="BK1113" s="9">
        <f>AVERAGE(keyword_stats[[#This Row],[Searches: Apr 2017]:[Searches: Mar 2018]])</f>
        <v>20</v>
      </c>
      <c r="BL1113" s="9">
        <f>AVERAGE(keyword_stats[[#This Row],[Searches: Apr 2018]:[Searches: Mar 2019]])</f>
        <v>42.5</v>
      </c>
      <c r="BM1113" s="9">
        <f>SUM(keyword_stats[[#This Row],[Searches: Apr 2018]:[Searches: Mar 2019]])</f>
        <v>510</v>
      </c>
      <c r="BN1113" s="9">
        <f>keyword_stats[[#This Row],[R1]]-keyword_stats[[#This Row],[R4]]</f>
        <v>25</v>
      </c>
      <c r="BO1113" s="9" t="str">
        <f>INDEX('keyword-forecasts'!G:K,MATCH(keyword_stats[[#This Row],[Keyword]],'keyword-forecasts'!K:K,0),1)</f>
        <v>Usztywniane</v>
      </c>
    </row>
    <row r="1114" spans="1:67" x14ac:dyDescent="0.25">
      <c r="A1114" t="s">
        <v>1227</v>
      </c>
      <c r="B1114" t="s">
        <v>15</v>
      </c>
      <c r="D1114" s="8">
        <v>30</v>
      </c>
      <c r="E1114" t="s">
        <v>17</v>
      </c>
      <c r="F1114">
        <v>100</v>
      </c>
      <c r="G1114">
        <v>0.31</v>
      </c>
      <c r="H1114">
        <v>0.82</v>
      </c>
      <c r="M1114">
        <v>10</v>
      </c>
      <c r="N1114">
        <v>10</v>
      </c>
      <c r="O1114">
        <v>30</v>
      </c>
      <c r="P1114">
        <v>20</v>
      </c>
      <c r="Q1114">
        <v>10</v>
      </c>
      <c r="R1114">
        <v>10</v>
      </c>
      <c r="S1114">
        <v>10</v>
      </c>
      <c r="T1114">
        <v>10</v>
      </c>
      <c r="U1114">
        <v>10</v>
      </c>
      <c r="V1114">
        <v>10</v>
      </c>
      <c r="W1114">
        <v>10</v>
      </c>
      <c r="X1114">
        <v>10</v>
      </c>
      <c r="Y1114">
        <v>10</v>
      </c>
      <c r="Z1114">
        <v>10</v>
      </c>
      <c r="AA1114">
        <v>30</v>
      </c>
      <c r="AB1114">
        <v>30</v>
      </c>
      <c r="AC1114">
        <v>10</v>
      </c>
      <c r="AD1114">
        <v>10</v>
      </c>
      <c r="AE1114">
        <v>10</v>
      </c>
      <c r="AF1114">
        <v>10</v>
      </c>
      <c r="AG1114">
        <v>10</v>
      </c>
      <c r="AH1114">
        <v>10</v>
      </c>
      <c r="AI1114">
        <v>20</v>
      </c>
      <c r="AJ1114">
        <v>10</v>
      </c>
      <c r="AK1114">
        <v>40</v>
      </c>
      <c r="AL1114">
        <v>20</v>
      </c>
      <c r="AM1114">
        <v>30</v>
      </c>
      <c r="AN1114">
        <v>70</v>
      </c>
      <c r="AO1114">
        <v>10</v>
      </c>
      <c r="AP1114">
        <v>10</v>
      </c>
      <c r="AQ1114">
        <v>10</v>
      </c>
      <c r="AR1114">
        <v>10</v>
      </c>
      <c r="AS1114">
        <v>10</v>
      </c>
      <c r="AT1114">
        <v>10</v>
      </c>
      <c r="AU1114">
        <v>10</v>
      </c>
      <c r="AV1114">
        <v>20</v>
      </c>
      <c r="AW1114">
        <v>10</v>
      </c>
      <c r="AX1114">
        <v>30</v>
      </c>
      <c r="AY1114">
        <v>50</v>
      </c>
      <c r="AZ1114">
        <v>50</v>
      </c>
      <c r="BA1114">
        <v>30</v>
      </c>
      <c r="BB1114">
        <v>10</v>
      </c>
      <c r="BC1114">
        <v>10</v>
      </c>
      <c r="BD1114">
        <v>10</v>
      </c>
      <c r="BE1114">
        <v>20</v>
      </c>
      <c r="BF1114">
        <v>30</v>
      </c>
      <c r="BG1114">
        <v>30</v>
      </c>
      <c r="BH1114">
        <v>40</v>
      </c>
      <c r="BI1114" s="9">
        <f>AVERAGE(keyword_stats[[#This Row],[Searches: Apr 2015]:[Searches: Mar 2016]])</f>
        <v>12.5</v>
      </c>
      <c r="BJ1114" s="9">
        <f>AVERAGE(keyword_stats[[#This Row],[Searches: Apr 2016]:[Searches: Mar 2017]])</f>
        <v>14.166666666666666</v>
      </c>
      <c r="BK1114" s="9">
        <f>AVERAGE(keyword_stats[[#This Row],[Searches: Apr 2017]:[Searches: Mar 2018]])</f>
        <v>20.833333333333332</v>
      </c>
      <c r="BL1114" s="9">
        <f>AVERAGE(keyword_stats[[#This Row],[Searches: Apr 2018]:[Searches: Mar 2019]])</f>
        <v>26.666666666666668</v>
      </c>
      <c r="BM1114" s="9">
        <f>SUM(keyword_stats[[#This Row],[Searches: Apr 2018]:[Searches: Mar 2019]])</f>
        <v>320</v>
      </c>
      <c r="BN1114" s="9">
        <f>keyword_stats[[#This Row],[R1]]-keyword_stats[[#This Row],[R4]]</f>
        <v>14.166666666666668</v>
      </c>
      <c r="BO1114" s="9" t="str">
        <f>INDEX('keyword-forecasts'!G:K,MATCH(keyword_stats[[#This Row],[Keyword]],'keyword-forecasts'!K:K,0),1)</f>
        <v>Stroje Kąpielowe</v>
      </c>
    </row>
    <row r="1115" spans="1:67" x14ac:dyDescent="0.25">
      <c r="A1115" t="s">
        <v>1228</v>
      </c>
      <c r="B1115" t="s">
        <v>15</v>
      </c>
      <c r="D1115" s="8">
        <v>20</v>
      </c>
      <c r="E1115" t="s">
        <v>17</v>
      </c>
      <c r="F1115">
        <v>100</v>
      </c>
      <c r="G1115">
        <v>0.28999999999999998</v>
      </c>
      <c r="H1115">
        <v>1.1299999999999999</v>
      </c>
      <c r="M1115">
        <v>10</v>
      </c>
      <c r="N1115">
        <v>20</v>
      </c>
      <c r="O1115">
        <v>50</v>
      </c>
      <c r="P1115">
        <v>50</v>
      </c>
      <c r="Q1115">
        <v>30</v>
      </c>
      <c r="R1115">
        <v>10</v>
      </c>
      <c r="S1115">
        <v>0</v>
      </c>
      <c r="T1115">
        <v>10</v>
      </c>
      <c r="U1115">
        <v>10</v>
      </c>
      <c r="V1115">
        <v>10</v>
      </c>
      <c r="W1115">
        <v>10</v>
      </c>
      <c r="X1115">
        <v>10</v>
      </c>
      <c r="Y1115">
        <v>10</v>
      </c>
      <c r="Z1115">
        <v>20</v>
      </c>
      <c r="AA1115">
        <v>30</v>
      </c>
      <c r="AB1115">
        <v>40</v>
      </c>
      <c r="AC1115">
        <v>10</v>
      </c>
      <c r="AD1115">
        <v>10</v>
      </c>
      <c r="AE1115">
        <v>10</v>
      </c>
      <c r="AF1115">
        <v>10</v>
      </c>
      <c r="AG1115">
        <v>10</v>
      </c>
      <c r="AH1115">
        <v>0</v>
      </c>
      <c r="AI1115">
        <v>10</v>
      </c>
      <c r="AJ1115">
        <v>10</v>
      </c>
      <c r="AK1115">
        <v>10</v>
      </c>
      <c r="AL1115">
        <v>20</v>
      </c>
      <c r="AM1115">
        <v>30</v>
      </c>
      <c r="AN1115">
        <v>20</v>
      </c>
      <c r="AO1115">
        <v>10</v>
      </c>
      <c r="AP1115">
        <v>10</v>
      </c>
      <c r="AQ1115">
        <v>0</v>
      </c>
      <c r="AR1115">
        <v>10</v>
      </c>
      <c r="AS1115">
        <v>10</v>
      </c>
      <c r="AT1115">
        <v>10</v>
      </c>
      <c r="AU1115">
        <v>10</v>
      </c>
      <c r="AV1115">
        <v>10</v>
      </c>
      <c r="AW1115">
        <v>20</v>
      </c>
      <c r="AX1115">
        <v>20</v>
      </c>
      <c r="AY1115">
        <v>30</v>
      </c>
      <c r="AZ1115">
        <v>40</v>
      </c>
      <c r="BA1115">
        <v>20</v>
      </c>
      <c r="BB1115">
        <v>10</v>
      </c>
      <c r="BC1115">
        <v>10</v>
      </c>
      <c r="BD1115">
        <v>10</v>
      </c>
      <c r="BE1115">
        <v>10</v>
      </c>
      <c r="BF1115">
        <v>10</v>
      </c>
      <c r="BG1115">
        <v>10</v>
      </c>
      <c r="BH1115">
        <v>30</v>
      </c>
      <c r="BI1115" s="9">
        <f>AVERAGE(keyword_stats[[#This Row],[Searches: Apr 2015]:[Searches: Mar 2016]])</f>
        <v>18.333333333333332</v>
      </c>
      <c r="BJ1115" s="9">
        <f>AVERAGE(keyword_stats[[#This Row],[Searches: Apr 2016]:[Searches: Mar 2017]])</f>
        <v>14.166666666666666</v>
      </c>
      <c r="BK1115" s="9">
        <f>AVERAGE(keyword_stats[[#This Row],[Searches: Apr 2017]:[Searches: Mar 2018]])</f>
        <v>12.5</v>
      </c>
      <c r="BL1115" s="9">
        <f>AVERAGE(keyword_stats[[#This Row],[Searches: Apr 2018]:[Searches: Mar 2019]])</f>
        <v>18.333333333333332</v>
      </c>
      <c r="BM1115" s="9">
        <f>SUM(keyword_stats[[#This Row],[Searches: Apr 2018]:[Searches: Mar 2019]])</f>
        <v>220</v>
      </c>
      <c r="BN1115" s="9">
        <f>keyword_stats[[#This Row],[R1]]-keyword_stats[[#This Row],[R4]]</f>
        <v>0</v>
      </c>
      <c r="BO1115" s="9" t="str">
        <f>INDEX('keyword-forecasts'!G:K,MATCH(keyword_stats[[#This Row],[Keyword]],'keyword-forecasts'!K:K,0),1)</f>
        <v>Stroje Kąpielowe</v>
      </c>
    </row>
    <row r="1116" spans="1:67" x14ac:dyDescent="0.25">
      <c r="A1116" t="s">
        <v>1229</v>
      </c>
      <c r="B1116" t="s">
        <v>15</v>
      </c>
      <c r="D1116" s="8">
        <v>50</v>
      </c>
      <c r="E1116" t="s">
        <v>17</v>
      </c>
      <c r="F1116">
        <v>100</v>
      </c>
      <c r="G1116">
        <v>0.33</v>
      </c>
      <c r="H1116">
        <v>1.49</v>
      </c>
      <c r="M1116">
        <v>50</v>
      </c>
      <c r="N1116">
        <v>70</v>
      </c>
      <c r="O1116">
        <v>110</v>
      </c>
      <c r="P1116">
        <v>110</v>
      </c>
      <c r="Q1116">
        <v>70</v>
      </c>
      <c r="R1116">
        <v>10</v>
      </c>
      <c r="S1116">
        <v>10</v>
      </c>
      <c r="T1116">
        <v>10</v>
      </c>
      <c r="U1116">
        <v>10</v>
      </c>
      <c r="V1116">
        <v>20</v>
      </c>
      <c r="W1116">
        <v>10</v>
      </c>
      <c r="X1116">
        <v>20</v>
      </c>
      <c r="Y1116">
        <v>50</v>
      </c>
      <c r="Z1116">
        <v>30</v>
      </c>
      <c r="AA1116">
        <v>70</v>
      </c>
      <c r="AB1116">
        <v>70</v>
      </c>
      <c r="AC1116">
        <v>20</v>
      </c>
      <c r="AD1116">
        <v>10</v>
      </c>
      <c r="AE1116">
        <v>10</v>
      </c>
      <c r="AF1116">
        <v>10</v>
      </c>
      <c r="AG1116">
        <v>10</v>
      </c>
      <c r="AH1116">
        <v>10</v>
      </c>
      <c r="AI1116">
        <v>20</v>
      </c>
      <c r="AJ1116">
        <v>20</v>
      </c>
      <c r="AK1116">
        <v>30</v>
      </c>
      <c r="AL1116">
        <v>50</v>
      </c>
      <c r="AM1116">
        <v>110</v>
      </c>
      <c r="AN1116">
        <v>70</v>
      </c>
      <c r="AO1116">
        <v>30</v>
      </c>
      <c r="AP1116">
        <v>10</v>
      </c>
      <c r="AQ1116">
        <v>10</v>
      </c>
      <c r="AR1116">
        <v>10</v>
      </c>
      <c r="AS1116">
        <v>10</v>
      </c>
      <c r="AT1116">
        <v>20</v>
      </c>
      <c r="AU1116">
        <v>20</v>
      </c>
      <c r="AV1116">
        <v>20</v>
      </c>
      <c r="AW1116">
        <v>30</v>
      </c>
      <c r="AX1116">
        <v>90</v>
      </c>
      <c r="AY1116">
        <v>110</v>
      </c>
      <c r="AZ1116">
        <v>170</v>
      </c>
      <c r="BA1116">
        <v>50</v>
      </c>
      <c r="BB1116">
        <v>10</v>
      </c>
      <c r="BC1116">
        <v>10</v>
      </c>
      <c r="BD1116">
        <v>10</v>
      </c>
      <c r="BE1116">
        <v>10</v>
      </c>
      <c r="BF1116">
        <v>20</v>
      </c>
      <c r="BG1116">
        <v>40</v>
      </c>
      <c r="BH1116">
        <v>50</v>
      </c>
      <c r="BI1116" s="9">
        <f>AVERAGE(keyword_stats[[#This Row],[Searches: Apr 2015]:[Searches: Mar 2016]])</f>
        <v>41.666666666666664</v>
      </c>
      <c r="BJ1116" s="9">
        <f>AVERAGE(keyword_stats[[#This Row],[Searches: Apr 2016]:[Searches: Mar 2017]])</f>
        <v>27.5</v>
      </c>
      <c r="BK1116" s="9">
        <f>AVERAGE(keyword_stats[[#This Row],[Searches: Apr 2017]:[Searches: Mar 2018]])</f>
        <v>32.5</v>
      </c>
      <c r="BL1116" s="9">
        <f>AVERAGE(keyword_stats[[#This Row],[Searches: Apr 2018]:[Searches: Mar 2019]])</f>
        <v>50</v>
      </c>
      <c r="BM1116" s="9">
        <f>SUM(keyword_stats[[#This Row],[Searches: Apr 2018]:[Searches: Mar 2019]])</f>
        <v>600</v>
      </c>
      <c r="BN1116" s="9">
        <f>keyword_stats[[#This Row],[R1]]-keyword_stats[[#This Row],[R4]]</f>
        <v>8.3333333333333357</v>
      </c>
      <c r="BO1116" s="9" t="str">
        <f>INDEX('keyword-forecasts'!G:K,MATCH(keyword_stats[[#This Row],[Keyword]],'keyword-forecasts'!K:K,0),1)</f>
        <v>Kwiaty</v>
      </c>
    </row>
    <row r="1117" spans="1:67" x14ac:dyDescent="0.25">
      <c r="A1117" t="s">
        <v>1230</v>
      </c>
      <c r="B1117" t="s">
        <v>15</v>
      </c>
      <c r="D1117" s="8">
        <v>30</v>
      </c>
      <c r="E1117" t="s">
        <v>17</v>
      </c>
      <c r="F1117">
        <v>100</v>
      </c>
      <c r="G1117">
        <v>0.32</v>
      </c>
      <c r="H1117">
        <v>0.83</v>
      </c>
      <c r="M1117">
        <v>20</v>
      </c>
      <c r="N1117">
        <v>40</v>
      </c>
      <c r="O1117">
        <v>70</v>
      </c>
      <c r="P1117">
        <v>70</v>
      </c>
      <c r="Q1117">
        <v>30</v>
      </c>
      <c r="R1117">
        <v>10</v>
      </c>
      <c r="S1117">
        <v>10</v>
      </c>
      <c r="T1117">
        <v>10</v>
      </c>
      <c r="U1117">
        <v>10</v>
      </c>
      <c r="V1117">
        <v>10</v>
      </c>
      <c r="W1117">
        <v>30</v>
      </c>
      <c r="X1117">
        <v>10</v>
      </c>
      <c r="Y1117">
        <v>20</v>
      </c>
      <c r="Z1117">
        <v>30</v>
      </c>
      <c r="AA1117">
        <v>30</v>
      </c>
      <c r="AB1117">
        <v>20</v>
      </c>
      <c r="AC1117">
        <v>20</v>
      </c>
      <c r="AD1117">
        <v>10</v>
      </c>
      <c r="AE1117">
        <v>10</v>
      </c>
      <c r="AF1117">
        <v>10</v>
      </c>
      <c r="AG1117">
        <v>10</v>
      </c>
      <c r="AH1117">
        <v>10</v>
      </c>
      <c r="AI1117">
        <v>10</v>
      </c>
      <c r="AJ1117">
        <v>10</v>
      </c>
      <c r="AK1117">
        <v>10</v>
      </c>
      <c r="AL1117">
        <v>20</v>
      </c>
      <c r="AM1117">
        <v>30</v>
      </c>
      <c r="AN1117">
        <v>10</v>
      </c>
      <c r="AO1117">
        <v>10</v>
      </c>
      <c r="AP1117">
        <v>0</v>
      </c>
      <c r="AQ1117">
        <v>10</v>
      </c>
      <c r="AR1117">
        <v>10</v>
      </c>
      <c r="AS1117">
        <v>10</v>
      </c>
      <c r="AT1117">
        <v>10</v>
      </c>
      <c r="AU1117">
        <v>10</v>
      </c>
      <c r="AV1117">
        <v>10</v>
      </c>
      <c r="AW1117">
        <v>10</v>
      </c>
      <c r="AX1117">
        <v>20</v>
      </c>
      <c r="AY1117">
        <v>40</v>
      </c>
      <c r="AZ1117">
        <v>30</v>
      </c>
      <c r="BA1117">
        <v>20</v>
      </c>
      <c r="BB1117">
        <v>10</v>
      </c>
      <c r="BC1117">
        <v>10</v>
      </c>
      <c r="BD1117">
        <v>10</v>
      </c>
      <c r="BE1117">
        <v>10</v>
      </c>
      <c r="BF1117">
        <v>30</v>
      </c>
      <c r="BG1117">
        <v>30</v>
      </c>
      <c r="BH1117">
        <v>110</v>
      </c>
      <c r="BI1117" s="9">
        <f>AVERAGE(keyword_stats[[#This Row],[Searches: Apr 2015]:[Searches: Mar 2016]])</f>
        <v>26.666666666666668</v>
      </c>
      <c r="BJ1117" s="9">
        <f>AVERAGE(keyword_stats[[#This Row],[Searches: Apr 2016]:[Searches: Mar 2017]])</f>
        <v>15.833333333333334</v>
      </c>
      <c r="BK1117" s="9">
        <f>AVERAGE(keyword_stats[[#This Row],[Searches: Apr 2017]:[Searches: Mar 2018]])</f>
        <v>11.666666666666666</v>
      </c>
      <c r="BL1117" s="9">
        <f>AVERAGE(keyword_stats[[#This Row],[Searches: Apr 2018]:[Searches: Mar 2019]])</f>
        <v>27.5</v>
      </c>
      <c r="BM1117" s="9">
        <f>SUM(keyword_stats[[#This Row],[Searches: Apr 2018]:[Searches: Mar 2019]])</f>
        <v>330</v>
      </c>
      <c r="BN1117" s="9">
        <f>keyword_stats[[#This Row],[R1]]-keyword_stats[[#This Row],[R4]]</f>
        <v>0.83333333333333215</v>
      </c>
      <c r="BO1117" s="9" t="str">
        <f>INDEX('keyword-forecasts'!G:K,MATCH(keyword_stats[[#This Row],[Keyword]],'keyword-forecasts'!K:K,0),1)</f>
        <v>Stroje Kąpielowe</v>
      </c>
    </row>
    <row r="1118" spans="1:67" x14ac:dyDescent="0.25">
      <c r="A1118" t="s">
        <v>1231</v>
      </c>
      <c r="B1118" t="s">
        <v>15</v>
      </c>
      <c r="D1118" s="8">
        <v>40</v>
      </c>
      <c r="E1118" t="s">
        <v>17</v>
      </c>
      <c r="F1118">
        <v>98</v>
      </c>
      <c r="G1118">
        <v>0.14000000000000001</v>
      </c>
      <c r="H1118">
        <v>1.19</v>
      </c>
      <c r="M1118">
        <v>30</v>
      </c>
      <c r="N1118">
        <v>40</v>
      </c>
      <c r="O1118">
        <v>70</v>
      </c>
      <c r="P1118">
        <v>90</v>
      </c>
      <c r="Q1118">
        <v>40</v>
      </c>
      <c r="R1118">
        <v>10</v>
      </c>
      <c r="S1118">
        <v>10</v>
      </c>
      <c r="T1118">
        <v>10</v>
      </c>
      <c r="U1118">
        <v>10</v>
      </c>
      <c r="V1118">
        <v>10</v>
      </c>
      <c r="W1118">
        <v>20</v>
      </c>
      <c r="X1118">
        <v>20</v>
      </c>
      <c r="Y1118">
        <v>20</v>
      </c>
      <c r="Z1118">
        <v>50</v>
      </c>
      <c r="AA1118">
        <v>90</v>
      </c>
      <c r="AB1118">
        <v>70</v>
      </c>
      <c r="AC1118">
        <v>20</v>
      </c>
      <c r="AD1118">
        <v>10</v>
      </c>
      <c r="AE1118">
        <v>10</v>
      </c>
      <c r="AF1118">
        <v>10</v>
      </c>
      <c r="AG1118">
        <v>10</v>
      </c>
      <c r="AH1118">
        <v>10</v>
      </c>
      <c r="AI1118">
        <v>10</v>
      </c>
      <c r="AJ1118">
        <v>20</v>
      </c>
      <c r="AK1118">
        <v>20</v>
      </c>
      <c r="AL1118">
        <v>50</v>
      </c>
      <c r="AM1118">
        <v>70</v>
      </c>
      <c r="AN1118">
        <v>70</v>
      </c>
      <c r="AO1118">
        <v>30</v>
      </c>
      <c r="AP1118">
        <v>10</v>
      </c>
      <c r="AQ1118">
        <v>10</v>
      </c>
      <c r="AR1118">
        <v>10</v>
      </c>
      <c r="AS1118">
        <v>10</v>
      </c>
      <c r="AT1118">
        <v>10</v>
      </c>
      <c r="AU1118">
        <v>10</v>
      </c>
      <c r="AV1118">
        <v>30</v>
      </c>
      <c r="AW1118">
        <v>50</v>
      </c>
      <c r="AX1118">
        <v>70</v>
      </c>
      <c r="AY1118">
        <v>90</v>
      </c>
      <c r="AZ1118">
        <v>140</v>
      </c>
      <c r="BA1118">
        <v>70</v>
      </c>
      <c r="BB1118">
        <v>10</v>
      </c>
      <c r="BC1118">
        <v>10</v>
      </c>
      <c r="BD1118">
        <v>10</v>
      </c>
      <c r="BE1118">
        <v>10</v>
      </c>
      <c r="BF1118">
        <v>20</v>
      </c>
      <c r="BG1118">
        <v>30</v>
      </c>
      <c r="BH1118">
        <v>30</v>
      </c>
      <c r="BI1118" s="9">
        <f>AVERAGE(keyword_stats[[#This Row],[Searches: Apr 2015]:[Searches: Mar 2016]])</f>
        <v>30</v>
      </c>
      <c r="BJ1118" s="9">
        <f>AVERAGE(keyword_stats[[#This Row],[Searches: Apr 2016]:[Searches: Mar 2017]])</f>
        <v>27.5</v>
      </c>
      <c r="BK1118" s="9">
        <f>AVERAGE(keyword_stats[[#This Row],[Searches: Apr 2017]:[Searches: Mar 2018]])</f>
        <v>27.5</v>
      </c>
      <c r="BL1118" s="9">
        <f>AVERAGE(keyword_stats[[#This Row],[Searches: Apr 2018]:[Searches: Mar 2019]])</f>
        <v>45</v>
      </c>
      <c r="BM1118" s="9">
        <f>SUM(keyword_stats[[#This Row],[Searches: Apr 2018]:[Searches: Mar 2019]])</f>
        <v>540</v>
      </c>
      <c r="BN1118" s="9">
        <f>keyword_stats[[#This Row],[R1]]-keyword_stats[[#This Row],[R4]]</f>
        <v>15</v>
      </c>
      <c r="BO1118" s="9" t="str">
        <f>INDEX('keyword-forecasts'!G:K,MATCH(keyword_stats[[#This Row],[Keyword]],'keyword-forecasts'!K:K,0),1)</f>
        <v>Paski</v>
      </c>
    </row>
    <row r="1119" spans="1:67" x14ac:dyDescent="0.25">
      <c r="A1119" t="s">
        <v>1232</v>
      </c>
      <c r="B1119" t="s">
        <v>15</v>
      </c>
      <c r="D1119" s="8">
        <v>320</v>
      </c>
      <c r="E1119" t="s">
        <v>17</v>
      </c>
      <c r="F1119">
        <v>77</v>
      </c>
      <c r="G1119">
        <v>0.38</v>
      </c>
      <c r="H1119">
        <v>1.38</v>
      </c>
      <c r="M1119">
        <v>110</v>
      </c>
      <c r="N1119">
        <v>110</v>
      </c>
      <c r="O1119">
        <v>170</v>
      </c>
      <c r="P1119">
        <v>320</v>
      </c>
      <c r="Q1119">
        <v>210</v>
      </c>
      <c r="R1119">
        <v>70</v>
      </c>
      <c r="S1119">
        <v>50</v>
      </c>
      <c r="T1119">
        <v>90</v>
      </c>
      <c r="U1119">
        <v>140</v>
      </c>
      <c r="V1119">
        <v>170</v>
      </c>
      <c r="W1119">
        <v>260</v>
      </c>
      <c r="X1119">
        <v>210</v>
      </c>
      <c r="Y1119">
        <v>260</v>
      </c>
      <c r="Z1119">
        <v>320</v>
      </c>
      <c r="AA1119">
        <v>390</v>
      </c>
      <c r="AB1119">
        <v>480</v>
      </c>
      <c r="AC1119">
        <v>320</v>
      </c>
      <c r="AD1119">
        <v>90</v>
      </c>
      <c r="AE1119">
        <v>70</v>
      </c>
      <c r="AF1119">
        <v>90</v>
      </c>
      <c r="AG1119">
        <v>70</v>
      </c>
      <c r="AH1119">
        <v>170</v>
      </c>
      <c r="AI1119">
        <v>170</v>
      </c>
      <c r="AJ1119">
        <v>90</v>
      </c>
      <c r="AK1119">
        <v>170</v>
      </c>
      <c r="AL1119">
        <v>140</v>
      </c>
      <c r="AM1119">
        <v>260</v>
      </c>
      <c r="AN1119">
        <v>590</v>
      </c>
      <c r="AO1119">
        <v>390</v>
      </c>
      <c r="AP1119">
        <v>170</v>
      </c>
      <c r="AQ1119">
        <v>170</v>
      </c>
      <c r="AR1119">
        <v>140</v>
      </c>
      <c r="AS1119">
        <v>110</v>
      </c>
      <c r="AT1119">
        <v>320</v>
      </c>
      <c r="AU1119">
        <v>170</v>
      </c>
      <c r="AV1119">
        <v>210</v>
      </c>
      <c r="AW1119">
        <v>260</v>
      </c>
      <c r="AX1119">
        <v>390</v>
      </c>
      <c r="AY1119">
        <v>390</v>
      </c>
      <c r="AZ1119">
        <v>590</v>
      </c>
      <c r="BA1119">
        <v>480</v>
      </c>
      <c r="BB1119">
        <v>170</v>
      </c>
      <c r="BC1119">
        <v>140</v>
      </c>
      <c r="BD1119">
        <v>170</v>
      </c>
      <c r="BE1119">
        <v>170</v>
      </c>
      <c r="BF1119">
        <v>260</v>
      </c>
      <c r="BG1119">
        <v>210</v>
      </c>
      <c r="BH1119">
        <v>210</v>
      </c>
      <c r="BI1119" s="9">
        <f>AVERAGE(keyword_stats[[#This Row],[Searches: Apr 2015]:[Searches: Mar 2016]])</f>
        <v>159.16666666666666</v>
      </c>
      <c r="BJ1119" s="9">
        <f>AVERAGE(keyword_stats[[#This Row],[Searches: Apr 2016]:[Searches: Mar 2017]])</f>
        <v>210</v>
      </c>
      <c r="BK1119" s="9">
        <f>AVERAGE(keyword_stats[[#This Row],[Searches: Apr 2017]:[Searches: Mar 2018]])</f>
        <v>236.66666666666666</v>
      </c>
      <c r="BL1119" s="9">
        <f>AVERAGE(keyword_stats[[#This Row],[Searches: Apr 2018]:[Searches: Mar 2019]])</f>
        <v>286.66666666666669</v>
      </c>
      <c r="BM1119" s="9">
        <f>SUM(keyword_stats[[#This Row],[Searches: Apr 2018]:[Searches: Mar 2019]])</f>
        <v>3440</v>
      </c>
      <c r="BN1119" s="9">
        <f>keyword_stats[[#This Row],[R1]]-keyword_stats[[#This Row],[R4]]</f>
        <v>127.50000000000003</v>
      </c>
      <c r="BO1119" s="9" t="str">
        <f>INDEX('keyword-forecasts'!G:K,MATCH(keyword_stats[[#This Row],[Keyword]],'keyword-forecasts'!K:K,0),1)</f>
        <v>Kąpielowe Warszawa</v>
      </c>
    </row>
    <row r="1120" spans="1:67" x14ac:dyDescent="0.25">
      <c r="A1120" t="s">
        <v>1233</v>
      </c>
      <c r="B1120" t="s">
        <v>15</v>
      </c>
      <c r="D1120" s="8">
        <v>90</v>
      </c>
      <c r="E1120" t="s">
        <v>17</v>
      </c>
      <c r="F1120">
        <v>96</v>
      </c>
      <c r="G1120">
        <v>0.33</v>
      </c>
      <c r="H1120">
        <v>1.35</v>
      </c>
      <c r="M1120">
        <v>30</v>
      </c>
      <c r="N1120">
        <v>40</v>
      </c>
      <c r="O1120">
        <v>70</v>
      </c>
      <c r="P1120">
        <v>70</v>
      </c>
      <c r="Q1120">
        <v>40</v>
      </c>
      <c r="R1120">
        <v>10</v>
      </c>
      <c r="S1120">
        <v>20</v>
      </c>
      <c r="T1120">
        <v>20</v>
      </c>
      <c r="U1120">
        <v>20</v>
      </c>
      <c r="V1120">
        <v>40</v>
      </c>
      <c r="W1120">
        <v>50</v>
      </c>
      <c r="X1120">
        <v>30</v>
      </c>
      <c r="Y1120">
        <v>50</v>
      </c>
      <c r="Z1120">
        <v>50</v>
      </c>
      <c r="AA1120">
        <v>70</v>
      </c>
      <c r="AB1120">
        <v>140</v>
      </c>
      <c r="AC1120">
        <v>50</v>
      </c>
      <c r="AD1120">
        <v>30</v>
      </c>
      <c r="AE1120">
        <v>20</v>
      </c>
      <c r="AF1120">
        <v>20</v>
      </c>
      <c r="AG1120">
        <v>30</v>
      </c>
      <c r="AH1120">
        <v>30</v>
      </c>
      <c r="AI1120">
        <v>50</v>
      </c>
      <c r="AJ1120">
        <v>90</v>
      </c>
      <c r="AK1120">
        <v>70</v>
      </c>
      <c r="AL1120">
        <v>90</v>
      </c>
      <c r="AM1120">
        <v>140</v>
      </c>
      <c r="AN1120">
        <v>210</v>
      </c>
      <c r="AO1120">
        <v>70</v>
      </c>
      <c r="AP1120">
        <v>30</v>
      </c>
      <c r="AQ1120">
        <v>20</v>
      </c>
      <c r="AR1120">
        <v>30</v>
      </c>
      <c r="AS1120">
        <v>90</v>
      </c>
      <c r="AT1120">
        <v>40</v>
      </c>
      <c r="AU1120">
        <v>70</v>
      </c>
      <c r="AV1120">
        <v>20</v>
      </c>
      <c r="AW1120">
        <v>20</v>
      </c>
      <c r="AX1120">
        <v>70</v>
      </c>
      <c r="AY1120">
        <v>170</v>
      </c>
      <c r="AZ1120">
        <v>140</v>
      </c>
      <c r="BA1120">
        <v>140</v>
      </c>
      <c r="BB1120">
        <v>90</v>
      </c>
      <c r="BC1120">
        <v>30</v>
      </c>
      <c r="BD1120">
        <v>110</v>
      </c>
      <c r="BE1120">
        <v>10</v>
      </c>
      <c r="BF1120">
        <v>70</v>
      </c>
      <c r="BG1120">
        <v>50</v>
      </c>
      <c r="BH1120">
        <v>70</v>
      </c>
      <c r="BI1120" s="9">
        <f>AVERAGE(keyword_stats[[#This Row],[Searches: Apr 2015]:[Searches: Mar 2016]])</f>
        <v>36.666666666666664</v>
      </c>
      <c r="BJ1120" s="9">
        <f>AVERAGE(keyword_stats[[#This Row],[Searches: Apr 2016]:[Searches: Mar 2017]])</f>
        <v>52.5</v>
      </c>
      <c r="BK1120" s="9">
        <f>AVERAGE(keyword_stats[[#This Row],[Searches: Apr 2017]:[Searches: Mar 2018]])</f>
        <v>73.333333333333329</v>
      </c>
      <c r="BL1120" s="9">
        <f>AVERAGE(keyword_stats[[#This Row],[Searches: Apr 2018]:[Searches: Mar 2019]])</f>
        <v>80.833333333333329</v>
      </c>
      <c r="BM1120" s="9">
        <f>SUM(keyword_stats[[#This Row],[Searches: Apr 2018]:[Searches: Mar 2019]])</f>
        <v>970</v>
      </c>
      <c r="BN1120" s="9">
        <f>keyword_stats[[#This Row],[R1]]-keyword_stats[[#This Row],[R4]]</f>
        <v>44.166666666666664</v>
      </c>
      <c r="BO1120" s="9" t="str">
        <f>INDEX('keyword-forecasts'!G:K,MATCH(keyword_stats[[#This Row],[Keyword]],'keyword-forecasts'!K:K,0),1)</f>
        <v>Kąpielowe Warszawa</v>
      </c>
    </row>
    <row r="1121" spans="1:67" x14ac:dyDescent="0.25">
      <c r="A1121" t="s">
        <v>1234</v>
      </c>
      <c r="B1121" t="s">
        <v>15</v>
      </c>
      <c r="D1121" s="8">
        <v>10</v>
      </c>
      <c r="E1121" t="s">
        <v>17</v>
      </c>
      <c r="F1121">
        <v>100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20</v>
      </c>
      <c r="AB1121">
        <v>20</v>
      </c>
      <c r="AC1121">
        <v>10</v>
      </c>
      <c r="AD1121">
        <v>10</v>
      </c>
      <c r="AE1121">
        <v>10</v>
      </c>
      <c r="AF1121">
        <v>10</v>
      </c>
      <c r="AG1121">
        <v>10</v>
      </c>
      <c r="AH1121">
        <v>10</v>
      </c>
      <c r="AI1121">
        <v>10</v>
      </c>
      <c r="AJ1121">
        <v>10</v>
      </c>
      <c r="AK1121">
        <v>10</v>
      </c>
      <c r="AL1121">
        <v>10</v>
      </c>
      <c r="AM1121">
        <v>10</v>
      </c>
      <c r="AN1121">
        <v>10</v>
      </c>
      <c r="AO1121">
        <v>10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10</v>
      </c>
      <c r="AX1121">
        <v>10</v>
      </c>
      <c r="AY1121">
        <v>20</v>
      </c>
      <c r="AZ1121">
        <v>10</v>
      </c>
      <c r="BA1121">
        <v>30</v>
      </c>
      <c r="BB1121">
        <v>10</v>
      </c>
      <c r="BC1121">
        <v>0</v>
      </c>
      <c r="BD1121">
        <v>10</v>
      </c>
      <c r="BE1121">
        <v>10</v>
      </c>
      <c r="BF1121">
        <v>10</v>
      </c>
      <c r="BG1121">
        <v>20</v>
      </c>
      <c r="BH1121">
        <v>10</v>
      </c>
      <c r="BI1121" s="9">
        <f>AVERAGE(keyword_stats[[#This Row],[Searches: Apr 2015]:[Searches: Mar 2016]])</f>
        <v>0</v>
      </c>
      <c r="BJ1121" s="9">
        <f>AVERAGE(keyword_stats[[#This Row],[Searches: Apr 2016]:[Searches: Mar 2017]])</f>
        <v>10</v>
      </c>
      <c r="BK1121" s="9">
        <f>AVERAGE(keyword_stats[[#This Row],[Searches: Apr 2017]:[Searches: Mar 2018]])</f>
        <v>4.166666666666667</v>
      </c>
      <c r="BL1121" s="9">
        <f>AVERAGE(keyword_stats[[#This Row],[Searches: Apr 2018]:[Searches: Mar 2019]])</f>
        <v>12.5</v>
      </c>
      <c r="BM1121" s="9">
        <f>SUM(keyword_stats[[#This Row],[Searches: Apr 2018]:[Searches: Mar 2019]])</f>
        <v>150</v>
      </c>
      <c r="BN1121" s="9">
        <f>keyword_stats[[#This Row],[R1]]-keyword_stats[[#This Row],[R4]]</f>
        <v>12.5</v>
      </c>
      <c r="BO1121" s="9" t="str">
        <f>INDEX('keyword-forecasts'!G:K,MATCH(keyword_stats[[#This Row],[Keyword]],'keyword-forecasts'!K:K,0),1)</f>
        <v>Majtki Kąpielowe</v>
      </c>
    </row>
    <row r="1122" spans="1:67" x14ac:dyDescent="0.25">
      <c r="A1122" t="s">
        <v>1246</v>
      </c>
      <c r="B1122" t="s">
        <v>15</v>
      </c>
      <c r="D1122" s="8">
        <v>30</v>
      </c>
      <c r="E1122" t="s">
        <v>17</v>
      </c>
      <c r="F1122">
        <v>100</v>
      </c>
      <c r="G1122">
        <v>0.28000000000000003</v>
      </c>
      <c r="H1122">
        <v>1.17</v>
      </c>
      <c r="M1122">
        <v>20</v>
      </c>
      <c r="N1122">
        <v>20</v>
      </c>
      <c r="O1122">
        <v>40</v>
      </c>
      <c r="P1122">
        <v>70</v>
      </c>
      <c r="Q1122">
        <v>40</v>
      </c>
      <c r="R1122">
        <v>10</v>
      </c>
      <c r="S1122">
        <v>10</v>
      </c>
      <c r="T1122">
        <v>10</v>
      </c>
      <c r="U1122">
        <v>10</v>
      </c>
      <c r="V1122">
        <v>10</v>
      </c>
      <c r="W1122">
        <v>10</v>
      </c>
      <c r="X1122">
        <v>10</v>
      </c>
      <c r="Y1122">
        <v>20</v>
      </c>
      <c r="Z1122">
        <v>40</v>
      </c>
      <c r="AA1122">
        <v>50</v>
      </c>
      <c r="AB1122">
        <v>40</v>
      </c>
      <c r="AC1122">
        <v>10</v>
      </c>
      <c r="AD1122">
        <v>10</v>
      </c>
      <c r="AE1122">
        <v>10</v>
      </c>
      <c r="AF1122">
        <v>10</v>
      </c>
      <c r="AG1122">
        <v>10</v>
      </c>
      <c r="AH1122">
        <v>10</v>
      </c>
      <c r="AI1122">
        <v>10</v>
      </c>
      <c r="AJ1122">
        <v>20</v>
      </c>
      <c r="AK1122">
        <v>10</v>
      </c>
      <c r="AL1122">
        <v>20</v>
      </c>
      <c r="AM1122">
        <v>40</v>
      </c>
      <c r="AN1122">
        <v>50</v>
      </c>
      <c r="AO1122">
        <v>20</v>
      </c>
      <c r="AP1122">
        <v>10</v>
      </c>
      <c r="AQ1122">
        <v>10</v>
      </c>
      <c r="AR1122">
        <v>10</v>
      </c>
      <c r="AS1122">
        <v>10</v>
      </c>
      <c r="AT1122">
        <v>10</v>
      </c>
      <c r="AU1122">
        <v>10</v>
      </c>
      <c r="AV1122">
        <v>10</v>
      </c>
      <c r="AW1122">
        <v>20</v>
      </c>
      <c r="AX1122">
        <v>40</v>
      </c>
      <c r="AY1122">
        <v>50</v>
      </c>
      <c r="AZ1122">
        <v>70</v>
      </c>
      <c r="BA1122">
        <v>40</v>
      </c>
      <c r="BB1122">
        <v>10</v>
      </c>
      <c r="BC1122">
        <v>10</v>
      </c>
      <c r="BD1122">
        <v>10</v>
      </c>
      <c r="BE1122">
        <v>10</v>
      </c>
      <c r="BF1122">
        <v>20</v>
      </c>
      <c r="BG1122">
        <v>20</v>
      </c>
      <c r="BH1122">
        <v>30</v>
      </c>
      <c r="BI1122" s="9">
        <f>AVERAGE(keyword_stats[[#This Row],[Searches: Apr 2015]:[Searches: Mar 2016]])</f>
        <v>21.666666666666668</v>
      </c>
      <c r="BJ1122" s="9">
        <f>AVERAGE(keyword_stats[[#This Row],[Searches: Apr 2016]:[Searches: Mar 2017]])</f>
        <v>20</v>
      </c>
      <c r="BK1122" s="9">
        <f>AVERAGE(keyword_stats[[#This Row],[Searches: Apr 2017]:[Searches: Mar 2018]])</f>
        <v>17.5</v>
      </c>
      <c r="BL1122" s="9">
        <f>AVERAGE(keyword_stats[[#This Row],[Searches: Apr 2018]:[Searches: Mar 2019]])</f>
        <v>27.5</v>
      </c>
      <c r="BM1122" s="9">
        <f>SUM(keyword_stats[[#This Row],[Searches: Apr 2018]:[Searches: Mar 2019]])</f>
        <v>330</v>
      </c>
      <c r="BN1122" s="9">
        <f>keyword_stats[[#This Row],[R1]]-keyword_stats[[#This Row],[R4]]</f>
        <v>5.8333333333333321</v>
      </c>
      <c r="BO1122" s="9" t="str">
        <f>INDEX('keyword-forecasts'!G:K,MATCH(keyword_stats[[#This Row],[Keyword]],'keyword-forecasts'!K:K,0),1)</f>
        <v>Stroje Kąpielowe</v>
      </c>
    </row>
    <row r="1123" spans="1:67" x14ac:dyDescent="0.25">
      <c r="A1123" t="s">
        <v>1235</v>
      </c>
      <c r="B1123" t="s">
        <v>15</v>
      </c>
      <c r="D1123" s="8">
        <v>260</v>
      </c>
      <c r="E1123" t="s">
        <v>17</v>
      </c>
      <c r="F1123">
        <v>96</v>
      </c>
      <c r="G1123">
        <v>0.28999999999999998</v>
      </c>
      <c r="H1123">
        <v>1.1499999999999999</v>
      </c>
      <c r="M1123">
        <v>140</v>
      </c>
      <c r="N1123">
        <v>210</v>
      </c>
      <c r="O1123">
        <v>480</v>
      </c>
      <c r="P1123">
        <v>720</v>
      </c>
      <c r="Q1123">
        <v>390</v>
      </c>
      <c r="R1123">
        <v>90</v>
      </c>
      <c r="S1123">
        <v>50</v>
      </c>
      <c r="T1123">
        <v>110</v>
      </c>
      <c r="U1123">
        <v>140</v>
      </c>
      <c r="V1123">
        <v>170</v>
      </c>
      <c r="W1123">
        <v>210</v>
      </c>
      <c r="X1123">
        <v>260</v>
      </c>
      <c r="Y1123">
        <v>260</v>
      </c>
      <c r="Z1123">
        <v>320</v>
      </c>
      <c r="AA1123">
        <v>480</v>
      </c>
      <c r="AB1123">
        <v>480</v>
      </c>
      <c r="AC1123">
        <v>390</v>
      </c>
      <c r="AD1123">
        <v>140</v>
      </c>
      <c r="AE1123">
        <v>70</v>
      </c>
      <c r="AF1123">
        <v>70</v>
      </c>
      <c r="AG1123">
        <v>50</v>
      </c>
      <c r="AH1123">
        <v>140</v>
      </c>
      <c r="AI1123">
        <v>140</v>
      </c>
      <c r="AJ1123">
        <v>140</v>
      </c>
      <c r="AK1123">
        <v>140</v>
      </c>
      <c r="AL1123">
        <v>170</v>
      </c>
      <c r="AM1123">
        <v>320</v>
      </c>
      <c r="AN1123">
        <v>390</v>
      </c>
      <c r="AO1123">
        <v>260</v>
      </c>
      <c r="AP1123">
        <v>170</v>
      </c>
      <c r="AQ1123">
        <v>90</v>
      </c>
      <c r="AR1123">
        <v>210</v>
      </c>
      <c r="AS1123">
        <v>170</v>
      </c>
      <c r="AT1123">
        <v>210</v>
      </c>
      <c r="AU1123">
        <v>140</v>
      </c>
      <c r="AV1123">
        <v>140</v>
      </c>
      <c r="AW1123">
        <v>260</v>
      </c>
      <c r="AX1123">
        <v>320</v>
      </c>
      <c r="AY1123">
        <v>320</v>
      </c>
      <c r="AZ1123">
        <v>480</v>
      </c>
      <c r="BA1123">
        <v>480</v>
      </c>
      <c r="BB1123">
        <v>210</v>
      </c>
      <c r="BC1123">
        <v>170</v>
      </c>
      <c r="BD1123">
        <v>210</v>
      </c>
      <c r="BE1123">
        <v>170</v>
      </c>
      <c r="BF1123">
        <v>170</v>
      </c>
      <c r="BG1123">
        <v>210</v>
      </c>
      <c r="BH1123">
        <v>170</v>
      </c>
      <c r="BI1123" s="9">
        <f>AVERAGE(keyword_stats[[#This Row],[Searches: Apr 2015]:[Searches: Mar 2016]])</f>
        <v>247.5</v>
      </c>
      <c r="BJ1123" s="9">
        <f>AVERAGE(keyword_stats[[#This Row],[Searches: Apr 2016]:[Searches: Mar 2017]])</f>
        <v>223.33333333333334</v>
      </c>
      <c r="BK1123" s="9">
        <f>AVERAGE(keyword_stats[[#This Row],[Searches: Apr 2017]:[Searches: Mar 2018]])</f>
        <v>200.83333333333334</v>
      </c>
      <c r="BL1123" s="9">
        <f>AVERAGE(keyword_stats[[#This Row],[Searches: Apr 2018]:[Searches: Mar 2019]])</f>
        <v>264.16666666666669</v>
      </c>
      <c r="BM1123" s="9">
        <f>SUM(keyword_stats[[#This Row],[Searches: Apr 2018]:[Searches: Mar 2019]])</f>
        <v>3170</v>
      </c>
      <c r="BN1123" s="9">
        <f>keyword_stats[[#This Row],[R1]]-keyword_stats[[#This Row],[R4]]</f>
        <v>16.666666666666686</v>
      </c>
      <c r="BO1123" s="9" t="str">
        <f>INDEX('keyword-forecasts'!G:K,MATCH(keyword_stats[[#This Row],[Keyword]],'keyword-forecasts'!K:K,0),1)</f>
        <v>Stroje Kąpielowe</v>
      </c>
    </row>
    <row r="1124" spans="1:67" x14ac:dyDescent="0.25">
      <c r="A1124" t="s">
        <v>1236</v>
      </c>
      <c r="B1124" t="s">
        <v>15</v>
      </c>
      <c r="D1124" s="8">
        <v>90</v>
      </c>
      <c r="E1124" t="s">
        <v>16</v>
      </c>
      <c r="F1124">
        <v>48</v>
      </c>
      <c r="G1124">
        <v>0.19</v>
      </c>
      <c r="H1124">
        <v>1.17</v>
      </c>
      <c r="M1124">
        <v>50</v>
      </c>
      <c r="N1124">
        <v>70</v>
      </c>
      <c r="O1124">
        <v>110</v>
      </c>
      <c r="P1124">
        <v>170</v>
      </c>
      <c r="Q1124">
        <v>110</v>
      </c>
      <c r="R1124">
        <v>30</v>
      </c>
      <c r="S1124">
        <v>30</v>
      </c>
      <c r="T1124">
        <v>30</v>
      </c>
      <c r="U1124">
        <v>20</v>
      </c>
      <c r="V1124">
        <v>70</v>
      </c>
      <c r="W1124">
        <v>70</v>
      </c>
      <c r="X1124">
        <v>40</v>
      </c>
      <c r="Y1124">
        <v>40</v>
      </c>
      <c r="Z1124">
        <v>90</v>
      </c>
      <c r="AA1124">
        <v>140</v>
      </c>
      <c r="AB1124">
        <v>170</v>
      </c>
      <c r="AC1124">
        <v>70</v>
      </c>
      <c r="AD1124">
        <v>20</v>
      </c>
      <c r="AE1124">
        <v>20</v>
      </c>
      <c r="AF1124">
        <v>20</v>
      </c>
      <c r="AG1124">
        <v>10</v>
      </c>
      <c r="AH1124">
        <v>50</v>
      </c>
      <c r="AI1124">
        <v>40</v>
      </c>
      <c r="AJ1124">
        <v>40</v>
      </c>
      <c r="AK1124">
        <v>30</v>
      </c>
      <c r="AL1124">
        <v>50</v>
      </c>
      <c r="AM1124">
        <v>110</v>
      </c>
      <c r="AN1124">
        <v>140</v>
      </c>
      <c r="AO1124">
        <v>70</v>
      </c>
      <c r="AP1124">
        <v>40</v>
      </c>
      <c r="AQ1124">
        <v>40</v>
      </c>
      <c r="AR1124">
        <v>10</v>
      </c>
      <c r="AS1124">
        <v>40</v>
      </c>
      <c r="AT1124">
        <v>50</v>
      </c>
      <c r="AU1124">
        <v>70</v>
      </c>
      <c r="AV1124">
        <v>50</v>
      </c>
      <c r="AW1124">
        <v>110</v>
      </c>
      <c r="AX1124">
        <v>140</v>
      </c>
      <c r="AY1124">
        <v>140</v>
      </c>
      <c r="AZ1124">
        <v>140</v>
      </c>
      <c r="BA1124">
        <v>110</v>
      </c>
      <c r="BB1124">
        <v>70</v>
      </c>
      <c r="BC1124">
        <v>50</v>
      </c>
      <c r="BD1124">
        <v>30</v>
      </c>
      <c r="BE1124">
        <v>10</v>
      </c>
      <c r="BF1124">
        <v>40</v>
      </c>
      <c r="BG1124">
        <v>40</v>
      </c>
      <c r="BH1124">
        <v>90</v>
      </c>
      <c r="BI1124" s="9">
        <f>AVERAGE(keyword_stats[[#This Row],[Searches: Apr 2015]:[Searches: Mar 2016]])</f>
        <v>66.666666666666671</v>
      </c>
      <c r="BJ1124" s="9">
        <f>AVERAGE(keyword_stats[[#This Row],[Searches: Apr 2016]:[Searches: Mar 2017]])</f>
        <v>59.166666666666664</v>
      </c>
      <c r="BK1124" s="9">
        <f>AVERAGE(keyword_stats[[#This Row],[Searches: Apr 2017]:[Searches: Mar 2018]])</f>
        <v>58.333333333333336</v>
      </c>
      <c r="BL1124" s="9">
        <f>AVERAGE(keyword_stats[[#This Row],[Searches: Apr 2018]:[Searches: Mar 2019]])</f>
        <v>80.833333333333329</v>
      </c>
      <c r="BM1124" s="9">
        <f>SUM(keyword_stats[[#This Row],[Searches: Apr 2018]:[Searches: Mar 2019]])</f>
        <v>970</v>
      </c>
      <c r="BN1124" s="9">
        <f>keyword_stats[[#This Row],[R1]]-keyword_stats[[#This Row],[R4]]</f>
        <v>14.166666666666657</v>
      </c>
      <c r="BO1124" s="9" t="str">
        <f>INDEX('keyword-forecasts'!G:K,MATCH(keyword_stats[[#This Row],[Keyword]],'keyword-forecasts'!K:K,0),1)</f>
        <v>Stroje Kąpielowe</v>
      </c>
    </row>
    <row r="1125" spans="1:67" x14ac:dyDescent="0.25">
      <c r="A1125" t="s">
        <v>1237</v>
      </c>
      <c r="B1125" t="s">
        <v>15</v>
      </c>
      <c r="D1125" s="8">
        <v>10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20</v>
      </c>
      <c r="AE1125">
        <v>30</v>
      </c>
      <c r="AF1125">
        <v>30</v>
      </c>
      <c r="AG1125">
        <v>30</v>
      </c>
      <c r="AH1125">
        <v>30</v>
      </c>
      <c r="AI1125">
        <v>30</v>
      </c>
      <c r="AJ1125">
        <v>40</v>
      </c>
      <c r="AK1125">
        <v>30</v>
      </c>
      <c r="AL1125">
        <v>30</v>
      </c>
      <c r="AM1125">
        <v>30</v>
      </c>
      <c r="AN1125">
        <v>30</v>
      </c>
      <c r="AO1125">
        <v>20</v>
      </c>
      <c r="AP1125">
        <v>20</v>
      </c>
      <c r="AQ1125">
        <v>10</v>
      </c>
      <c r="AR1125">
        <v>10</v>
      </c>
      <c r="AS1125">
        <v>10</v>
      </c>
      <c r="AT1125">
        <v>10</v>
      </c>
      <c r="AU1125">
        <v>10</v>
      </c>
      <c r="AV1125">
        <v>10</v>
      </c>
      <c r="AW1125">
        <v>0</v>
      </c>
      <c r="AX1125">
        <v>10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v>0</v>
      </c>
      <c r="BH1125">
        <v>0</v>
      </c>
      <c r="BI1125" s="9">
        <f>AVERAGE(keyword_stats[[#This Row],[Searches: Apr 2015]:[Searches: Mar 2016]])</f>
        <v>0</v>
      </c>
      <c r="BJ1125" s="9">
        <f>AVERAGE(keyword_stats[[#This Row],[Searches: Apr 2016]:[Searches: Mar 2017]])</f>
        <v>17.5</v>
      </c>
      <c r="BK1125" s="9">
        <f>AVERAGE(keyword_stats[[#This Row],[Searches: Apr 2017]:[Searches: Mar 2018]])</f>
        <v>18.333333333333332</v>
      </c>
      <c r="BL1125" s="9">
        <f>AVERAGE(keyword_stats[[#This Row],[Searches: Apr 2018]:[Searches: Mar 2019]])</f>
        <v>0.83333333333333337</v>
      </c>
      <c r="BM1125" s="9">
        <f>SUM(keyword_stats[[#This Row],[Searches: Apr 2018]:[Searches: Mar 2019]])</f>
        <v>10</v>
      </c>
      <c r="BN1125" s="9">
        <f>keyword_stats[[#This Row],[R1]]-keyword_stats[[#This Row],[R4]]</f>
        <v>0.83333333333333337</v>
      </c>
      <c r="BO1125" s="9" t="str">
        <f>INDEX('keyword-forecasts'!G:K,MATCH(keyword_stats[[#This Row],[Keyword]],'keyword-forecasts'!K:K,0),1)</f>
        <v>Rozmiary</v>
      </c>
    </row>
    <row r="1126" spans="1:67" x14ac:dyDescent="0.25">
      <c r="A1126" t="s">
        <v>1238</v>
      </c>
      <c r="B1126" t="s">
        <v>15</v>
      </c>
      <c r="D1126" s="8">
        <v>1300</v>
      </c>
      <c r="E1126" t="s">
        <v>17</v>
      </c>
      <c r="F1126">
        <v>100</v>
      </c>
      <c r="G1126">
        <v>0.34</v>
      </c>
      <c r="H1126">
        <v>1.33</v>
      </c>
      <c r="M1126">
        <v>110</v>
      </c>
      <c r="N1126">
        <v>260</v>
      </c>
      <c r="O1126">
        <v>390</v>
      </c>
      <c r="P1126">
        <v>1000</v>
      </c>
      <c r="Q1126">
        <v>1000</v>
      </c>
      <c r="R1126">
        <v>320</v>
      </c>
      <c r="S1126">
        <v>140</v>
      </c>
      <c r="T1126">
        <v>140</v>
      </c>
      <c r="U1126">
        <v>110</v>
      </c>
      <c r="V1126">
        <v>320</v>
      </c>
      <c r="W1126">
        <v>390</v>
      </c>
      <c r="X1126">
        <v>210</v>
      </c>
      <c r="Y1126">
        <v>210</v>
      </c>
      <c r="Z1126">
        <v>320</v>
      </c>
      <c r="AA1126">
        <v>880</v>
      </c>
      <c r="AB1126">
        <v>1600</v>
      </c>
      <c r="AC1126">
        <v>1300</v>
      </c>
      <c r="AD1126">
        <v>590</v>
      </c>
      <c r="AE1126">
        <v>320</v>
      </c>
      <c r="AF1126">
        <v>260</v>
      </c>
      <c r="AG1126">
        <v>140</v>
      </c>
      <c r="AH1126">
        <v>480</v>
      </c>
      <c r="AI1126">
        <v>480</v>
      </c>
      <c r="AJ1126">
        <v>590</v>
      </c>
      <c r="AK1126">
        <v>590</v>
      </c>
      <c r="AL1126">
        <v>1300</v>
      </c>
      <c r="AM1126">
        <v>1900</v>
      </c>
      <c r="AN1126">
        <v>2900</v>
      </c>
      <c r="AO1126">
        <v>2400</v>
      </c>
      <c r="AP1126">
        <v>720</v>
      </c>
      <c r="AQ1126">
        <v>480</v>
      </c>
      <c r="AR1126">
        <v>480</v>
      </c>
      <c r="AS1126">
        <v>480</v>
      </c>
      <c r="AT1126">
        <v>1000</v>
      </c>
      <c r="AU1126">
        <v>1000</v>
      </c>
      <c r="AV1126">
        <v>880</v>
      </c>
      <c r="AW1126">
        <v>880</v>
      </c>
      <c r="AX1126">
        <v>880</v>
      </c>
      <c r="AY1126">
        <v>1600</v>
      </c>
      <c r="AZ1126">
        <v>3600</v>
      </c>
      <c r="BA1126">
        <v>2900</v>
      </c>
      <c r="BB1126">
        <v>880</v>
      </c>
      <c r="BC1126">
        <v>480</v>
      </c>
      <c r="BD1126">
        <v>390</v>
      </c>
      <c r="BE1126">
        <v>320</v>
      </c>
      <c r="BF1126">
        <v>880</v>
      </c>
      <c r="BG1126">
        <v>880</v>
      </c>
      <c r="BH1126">
        <v>720</v>
      </c>
      <c r="BI1126" s="9">
        <f>AVERAGE(keyword_stats[[#This Row],[Searches: Apr 2015]:[Searches: Mar 2016]])</f>
        <v>365.83333333333331</v>
      </c>
      <c r="BJ1126" s="9">
        <f>AVERAGE(keyword_stats[[#This Row],[Searches: Apr 2016]:[Searches: Mar 2017]])</f>
        <v>597.5</v>
      </c>
      <c r="BK1126" s="9">
        <f>AVERAGE(keyword_stats[[#This Row],[Searches: Apr 2017]:[Searches: Mar 2018]])</f>
        <v>1177.5</v>
      </c>
      <c r="BL1126" s="9">
        <f>AVERAGE(keyword_stats[[#This Row],[Searches: Apr 2018]:[Searches: Mar 2019]])</f>
        <v>1200.8333333333333</v>
      </c>
      <c r="BM1126" s="9">
        <f>SUM(keyword_stats[[#This Row],[Searches: Apr 2018]:[Searches: Mar 2019]])</f>
        <v>14410</v>
      </c>
      <c r="BN1126" s="9">
        <f>keyword_stats[[#This Row],[R1]]-keyword_stats[[#This Row],[R4]]</f>
        <v>835</v>
      </c>
      <c r="BO1126" s="9" t="str">
        <f>INDEX('keyword-forecasts'!G:K,MATCH(keyword_stats[[#This Row],[Keyword]],'keyword-forecasts'!K:K,0),1)</f>
        <v>Wyprzedaż Stroje</v>
      </c>
    </row>
    <row r="1127" spans="1:67" x14ac:dyDescent="0.25">
      <c r="A1127" t="s">
        <v>1239</v>
      </c>
      <c r="B1127" t="s">
        <v>15</v>
      </c>
      <c r="D1127" s="8">
        <v>10</v>
      </c>
      <c r="E1127" t="s">
        <v>18</v>
      </c>
      <c r="F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90</v>
      </c>
      <c r="AC1127">
        <v>170</v>
      </c>
      <c r="AD1127">
        <v>90</v>
      </c>
      <c r="AE1127">
        <v>50</v>
      </c>
      <c r="AF1127">
        <v>20</v>
      </c>
      <c r="AG1127">
        <v>10</v>
      </c>
      <c r="AH1127">
        <v>20</v>
      </c>
      <c r="AI1127">
        <v>10</v>
      </c>
      <c r="AJ1127">
        <v>10</v>
      </c>
      <c r="AK1127">
        <v>0</v>
      </c>
      <c r="AL1127">
        <v>10</v>
      </c>
      <c r="AM1127">
        <v>10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10</v>
      </c>
      <c r="BB1127">
        <v>0</v>
      </c>
      <c r="BC1127">
        <v>10</v>
      </c>
      <c r="BD1127">
        <v>10</v>
      </c>
      <c r="BE1127">
        <v>10</v>
      </c>
      <c r="BF1127">
        <v>10</v>
      </c>
      <c r="BG1127">
        <v>10</v>
      </c>
      <c r="BH1127">
        <v>10</v>
      </c>
      <c r="BI1127" s="9">
        <f>AVERAGE(keyword_stats[[#This Row],[Searches: Apr 2015]:[Searches: Mar 2016]])</f>
        <v>0</v>
      </c>
      <c r="BJ1127" s="9">
        <f>AVERAGE(keyword_stats[[#This Row],[Searches: Apr 2016]:[Searches: Mar 2017]])</f>
        <v>39.166666666666664</v>
      </c>
      <c r="BK1127" s="9">
        <f>AVERAGE(keyword_stats[[#This Row],[Searches: Apr 2017]:[Searches: Mar 2018]])</f>
        <v>1.6666666666666667</v>
      </c>
      <c r="BL1127" s="9">
        <f>AVERAGE(keyword_stats[[#This Row],[Searches: Apr 2018]:[Searches: Mar 2019]])</f>
        <v>5.833333333333333</v>
      </c>
      <c r="BM1127" s="9">
        <f>SUM(keyword_stats[[#This Row],[Searches: Apr 2018]:[Searches: Mar 2019]])</f>
        <v>70</v>
      </c>
      <c r="BN1127" s="9">
        <f>keyword_stats[[#This Row],[R1]]-keyword_stats[[#This Row],[R4]]</f>
        <v>5.833333333333333</v>
      </c>
      <c r="BO1127" s="9" t="str">
        <f>INDEX('keyword-forecasts'!G:K,MATCH(keyword_stats[[#This Row],[Keyword]],'keyword-forecasts'!K:K,0),1)</f>
        <v>Wyprzedaż Stroje</v>
      </c>
    </row>
    <row r="1128" spans="1:67" x14ac:dyDescent="0.25">
      <c r="A1128" t="s">
        <v>1240</v>
      </c>
      <c r="B1128" t="s">
        <v>15</v>
      </c>
      <c r="D1128" s="8">
        <v>1000</v>
      </c>
      <c r="E1128" t="s">
        <v>17</v>
      </c>
      <c r="F1128">
        <v>100</v>
      </c>
      <c r="G1128">
        <v>0.34</v>
      </c>
      <c r="H1128">
        <v>1.02</v>
      </c>
      <c r="M1128">
        <v>210</v>
      </c>
      <c r="N1128">
        <v>320</v>
      </c>
      <c r="O1128">
        <v>590</v>
      </c>
      <c r="P1128">
        <v>480</v>
      </c>
      <c r="Q1128">
        <v>140</v>
      </c>
      <c r="R1128">
        <v>40</v>
      </c>
      <c r="S1128">
        <v>20</v>
      </c>
      <c r="T1128">
        <v>50</v>
      </c>
      <c r="U1128">
        <v>50</v>
      </c>
      <c r="V1128">
        <v>90</v>
      </c>
      <c r="W1128">
        <v>110</v>
      </c>
      <c r="X1128">
        <v>140</v>
      </c>
      <c r="Y1128">
        <v>390</v>
      </c>
      <c r="Z1128">
        <v>590</v>
      </c>
      <c r="AA1128">
        <v>880</v>
      </c>
      <c r="AB1128">
        <v>720</v>
      </c>
      <c r="AC1128">
        <v>210</v>
      </c>
      <c r="AD1128">
        <v>70</v>
      </c>
      <c r="AE1128">
        <v>40</v>
      </c>
      <c r="AF1128">
        <v>40</v>
      </c>
      <c r="AG1128">
        <v>30</v>
      </c>
      <c r="AH1128">
        <v>110</v>
      </c>
      <c r="AI1128">
        <v>170</v>
      </c>
      <c r="AJ1128">
        <v>260</v>
      </c>
      <c r="AK1128">
        <v>480</v>
      </c>
      <c r="AL1128">
        <v>720</v>
      </c>
      <c r="AM1128">
        <v>1600</v>
      </c>
      <c r="AN1128">
        <v>1900</v>
      </c>
      <c r="AO1128">
        <v>720</v>
      </c>
      <c r="AP1128">
        <v>110</v>
      </c>
      <c r="AQ1128">
        <v>90</v>
      </c>
      <c r="AR1128">
        <v>110</v>
      </c>
      <c r="AS1128">
        <v>140</v>
      </c>
      <c r="AT1128">
        <v>390</v>
      </c>
      <c r="AU1128">
        <v>480</v>
      </c>
      <c r="AV1128">
        <v>590</v>
      </c>
      <c r="AW1128">
        <v>880</v>
      </c>
      <c r="AX1128">
        <v>1600</v>
      </c>
      <c r="AY1128">
        <v>2900</v>
      </c>
      <c r="AZ1128">
        <v>2900</v>
      </c>
      <c r="BA1128">
        <v>1300</v>
      </c>
      <c r="BB1128">
        <v>210</v>
      </c>
      <c r="BC1128">
        <v>140</v>
      </c>
      <c r="BD1128">
        <v>170</v>
      </c>
      <c r="BE1128">
        <v>170</v>
      </c>
      <c r="BF1128">
        <v>720</v>
      </c>
      <c r="BG1128">
        <v>880</v>
      </c>
      <c r="BH1128">
        <v>1300</v>
      </c>
      <c r="BI1128" s="9">
        <f>AVERAGE(keyword_stats[[#This Row],[Searches: Apr 2015]:[Searches: Mar 2016]])</f>
        <v>186.66666666666666</v>
      </c>
      <c r="BJ1128" s="9">
        <f>AVERAGE(keyword_stats[[#This Row],[Searches: Apr 2016]:[Searches: Mar 2017]])</f>
        <v>292.5</v>
      </c>
      <c r="BK1128" s="9">
        <f>AVERAGE(keyword_stats[[#This Row],[Searches: Apr 2017]:[Searches: Mar 2018]])</f>
        <v>610.83333333333337</v>
      </c>
      <c r="BL1128" s="9">
        <f>AVERAGE(keyword_stats[[#This Row],[Searches: Apr 2018]:[Searches: Mar 2019]])</f>
        <v>1097.5</v>
      </c>
      <c r="BM1128" s="9">
        <f>SUM(keyword_stats[[#This Row],[Searches: Apr 2018]:[Searches: Mar 2019]])</f>
        <v>13170</v>
      </c>
      <c r="BN1128" s="9">
        <f>keyword_stats[[#This Row],[R1]]-keyword_stats[[#This Row],[R4]]</f>
        <v>910.83333333333337</v>
      </c>
      <c r="BO1128" s="9" t="str">
        <f>INDEX('keyword-forecasts'!G:K,MATCH(keyword_stats[[#This Row],[Keyword]],'keyword-forecasts'!K:K,0),1)</f>
        <v>Stroje Kąpielowe</v>
      </c>
    </row>
    <row r="1129" spans="1:67" x14ac:dyDescent="0.25">
      <c r="A1129" t="s">
        <v>1241</v>
      </c>
      <c r="B1129" t="s">
        <v>15</v>
      </c>
      <c r="D1129" s="8">
        <v>10</v>
      </c>
      <c r="E1129" t="s">
        <v>17</v>
      </c>
      <c r="F1129">
        <v>100</v>
      </c>
      <c r="M1129">
        <v>10</v>
      </c>
      <c r="N1129">
        <v>20</v>
      </c>
      <c r="O1129">
        <v>50</v>
      </c>
      <c r="P1129">
        <v>40</v>
      </c>
      <c r="Q1129">
        <v>10</v>
      </c>
      <c r="R1129">
        <v>0</v>
      </c>
      <c r="S1129">
        <v>0</v>
      </c>
      <c r="T1129">
        <v>0</v>
      </c>
      <c r="U1129">
        <v>10</v>
      </c>
      <c r="V1129">
        <v>10</v>
      </c>
      <c r="W1129">
        <v>10</v>
      </c>
      <c r="X1129">
        <v>10</v>
      </c>
      <c r="Y1129">
        <v>10</v>
      </c>
      <c r="Z1129">
        <v>10</v>
      </c>
      <c r="AA1129">
        <v>30</v>
      </c>
      <c r="AB1129">
        <v>20</v>
      </c>
      <c r="AC1129">
        <v>10</v>
      </c>
      <c r="AD1129">
        <v>10</v>
      </c>
      <c r="AE1129">
        <v>0</v>
      </c>
      <c r="AF1129">
        <v>10</v>
      </c>
      <c r="AG1129">
        <v>10</v>
      </c>
      <c r="AH1129">
        <v>10</v>
      </c>
      <c r="AI1129">
        <v>10</v>
      </c>
      <c r="AJ1129">
        <v>10</v>
      </c>
      <c r="AK1129">
        <v>10</v>
      </c>
      <c r="AL1129">
        <v>40</v>
      </c>
      <c r="AM1129">
        <v>50</v>
      </c>
      <c r="AN1129">
        <v>20</v>
      </c>
      <c r="AO1129">
        <v>10</v>
      </c>
      <c r="AP1129">
        <v>0</v>
      </c>
      <c r="AQ1129">
        <v>10</v>
      </c>
      <c r="AR1129">
        <v>0</v>
      </c>
      <c r="AS1129">
        <v>10</v>
      </c>
      <c r="AT1129">
        <v>10</v>
      </c>
      <c r="AU1129">
        <v>10</v>
      </c>
      <c r="AV1129">
        <v>10</v>
      </c>
      <c r="AW1129">
        <v>20</v>
      </c>
      <c r="AX1129">
        <v>10</v>
      </c>
      <c r="AY1129">
        <v>30</v>
      </c>
      <c r="AZ1129">
        <v>20</v>
      </c>
      <c r="BA1129">
        <v>10</v>
      </c>
      <c r="BB1129">
        <v>0</v>
      </c>
      <c r="BC1129">
        <v>10</v>
      </c>
      <c r="BD1129">
        <v>0</v>
      </c>
      <c r="BE1129">
        <v>10</v>
      </c>
      <c r="BF1129">
        <v>10</v>
      </c>
      <c r="BG1129">
        <v>0</v>
      </c>
      <c r="BH1129">
        <v>10</v>
      </c>
      <c r="BI1129" s="9">
        <f>AVERAGE(keyword_stats[[#This Row],[Searches: Apr 2015]:[Searches: Mar 2016]])</f>
        <v>14.166666666666666</v>
      </c>
      <c r="BJ1129" s="9">
        <f>AVERAGE(keyword_stats[[#This Row],[Searches: Apr 2016]:[Searches: Mar 2017]])</f>
        <v>11.666666666666666</v>
      </c>
      <c r="BK1129" s="9">
        <f>AVERAGE(keyword_stats[[#This Row],[Searches: Apr 2017]:[Searches: Mar 2018]])</f>
        <v>15</v>
      </c>
      <c r="BL1129" s="9">
        <f>AVERAGE(keyword_stats[[#This Row],[Searches: Apr 2018]:[Searches: Mar 2019]])</f>
        <v>10.833333333333334</v>
      </c>
      <c r="BM1129" s="9">
        <f>SUM(keyword_stats[[#This Row],[Searches: Apr 2018]:[Searches: Mar 2019]])</f>
        <v>130</v>
      </c>
      <c r="BN1129" s="9">
        <f>keyword_stats[[#This Row],[R1]]-keyword_stats[[#This Row],[R4]]</f>
        <v>-3.3333333333333321</v>
      </c>
      <c r="BO1129" s="9" t="str">
        <f>INDEX('keyword-forecasts'!G:K,MATCH(keyword_stats[[#This Row],[Keyword]],'keyword-forecasts'!K:K,0),1)</f>
        <v>Figi Kąpielowe</v>
      </c>
    </row>
    <row r="1130" spans="1:67" x14ac:dyDescent="0.25">
      <c r="A1130" t="s">
        <v>1242</v>
      </c>
      <c r="B1130" t="s">
        <v>15</v>
      </c>
      <c r="D1130" s="8">
        <v>50</v>
      </c>
      <c r="E1130" t="s">
        <v>17</v>
      </c>
      <c r="F1130">
        <v>100</v>
      </c>
      <c r="G1130">
        <v>0.33</v>
      </c>
      <c r="H1130">
        <v>1.34</v>
      </c>
      <c r="M1130">
        <v>40</v>
      </c>
      <c r="N1130">
        <v>70</v>
      </c>
      <c r="O1130">
        <v>90</v>
      </c>
      <c r="P1130">
        <v>110</v>
      </c>
      <c r="Q1130">
        <v>50</v>
      </c>
      <c r="R1130">
        <v>10</v>
      </c>
      <c r="S1130">
        <v>10</v>
      </c>
      <c r="T1130">
        <v>10</v>
      </c>
      <c r="U1130">
        <v>20</v>
      </c>
      <c r="V1130">
        <v>30</v>
      </c>
      <c r="W1130">
        <v>20</v>
      </c>
      <c r="X1130">
        <v>20</v>
      </c>
      <c r="Y1130">
        <v>50</v>
      </c>
      <c r="Z1130">
        <v>50</v>
      </c>
      <c r="AA1130">
        <v>140</v>
      </c>
      <c r="AB1130">
        <v>140</v>
      </c>
      <c r="AC1130">
        <v>50</v>
      </c>
      <c r="AD1130">
        <v>10</v>
      </c>
      <c r="AE1130">
        <v>10</v>
      </c>
      <c r="AF1130">
        <v>30</v>
      </c>
      <c r="AG1130">
        <v>30</v>
      </c>
      <c r="AH1130">
        <v>70</v>
      </c>
      <c r="AI1130">
        <v>70</v>
      </c>
      <c r="AJ1130">
        <v>70</v>
      </c>
      <c r="AK1130">
        <v>50</v>
      </c>
      <c r="AL1130">
        <v>210</v>
      </c>
      <c r="AM1130">
        <v>170</v>
      </c>
      <c r="AN1130">
        <v>90</v>
      </c>
      <c r="AO1130">
        <v>40</v>
      </c>
      <c r="AP1130">
        <v>10</v>
      </c>
      <c r="AQ1130">
        <v>10</v>
      </c>
      <c r="AR1130">
        <v>10</v>
      </c>
      <c r="AS1130">
        <v>10</v>
      </c>
      <c r="AT1130">
        <v>20</v>
      </c>
      <c r="AU1130">
        <v>20</v>
      </c>
      <c r="AV1130">
        <v>30</v>
      </c>
      <c r="AW1130">
        <v>50</v>
      </c>
      <c r="AX1130">
        <v>110</v>
      </c>
      <c r="AY1130">
        <v>140</v>
      </c>
      <c r="AZ1130">
        <v>90</v>
      </c>
      <c r="BA1130">
        <v>40</v>
      </c>
      <c r="BB1130">
        <v>20</v>
      </c>
      <c r="BC1130">
        <v>20</v>
      </c>
      <c r="BD1130">
        <v>20</v>
      </c>
      <c r="BE1130">
        <v>50</v>
      </c>
      <c r="BF1130">
        <v>50</v>
      </c>
      <c r="BG1130">
        <v>50</v>
      </c>
      <c r="BH1130">
        <v>50</v>
      </c>
      <c r="BI1130" s="9">
        <f>AVERAGE(keyword_stats[[#This Row],[Searches: Apr 2015]:[Searches: Mar 2016]])</f>
        <v>40</v>
      </c>
      <c r="BJ1130" s="9">
        <f>AVERAGE(keyword_stats[[#This Row],[Searches: Apr 2016]:[Searches: Mar 2017]])</f>
        <v>60</v>
      </c>
      <c r="BK1130" s="9">
        <f>AVERAGE(keyword_stats[[#This Row],[Searches: Apr 2017]:[Searches: Mar 2018]])</f>
        <v>55.833333333333336</v>
      </c>
      <c r="BL1130" s="9">
        <f>AVERAGE(keyword_stats[[#This Row],[Searches: Apr 2018]:[Searches: Mar 2019]])</f>
        <v>57.5</v>
      </c>
      <c r="BM1130" s="9">
        <f>SUM(keyword_stats[[#This Row],[Searches: Apr 2018]:[Searches: Mar 2019]])</f>
        <v>690</v>
      </c>
      <c r="BN1130" s="9">
        <f>keyword_stats[[#This Row],[R1]]-keyword_stats[[#This Row],[R4]]</f>
        <v>17.5</v>
      </c>
      <c r="BO1130" s="9" t="str">
        <f>INDEX('keyword-forecasts'!G:K,MATCH(keyword_stats[[#This Row],[Keyword]],'keyword-forecasts'!K:K,0),1)</f>
        <v>Majtki Kąpielowe</v>
      </c>
    </row>
    <row r="1131" spans="1:67" x14ac:dyDescent="0.25">
      <c r="A1131" t="s">
        <v>1243</v>
      </c>
      <c r="B1131" t="s">
        <v>15</v>
      </c>
      <c r="D1131" s="8">
        <v>720</v>
      </c>
      <c r="E1131" t="s">
        <v>17</v>
      </c>
      <c r="F1131">
        <v>100</v>
      </c>
      <c r="G1131">
        <v>0.57999999999999996</v>
      </c>
      <c r="H1131">
        <v>2.95</v>
      </c>
      <c r="M1131">
        <v>320</v>
      </c>
      <c r="N1131">
        <v>590</v>
      </c>
      <c r="O1131">
        <v>880</v>
      </c>
      <c r="P1131">
        <v>880</v>
      </c>
      <c r="Q1131">
        <v>390</v>
      </c>
      <c r="R1131">
        <v>50</v>
      </c>
      <c r="S1131">
        <v>70</v>
      </c>
      <c r="T1131">
        <v>110</v>
      </c>
      <c r="U1131">
        <v>70</v>
      </c>
      <c r="V1131">
        <v>260</v>
      </c>
      <c r="W1131">
        <v>320</v>
      </c>
      <c r="X1131">
        <v>210</v>
      </c>
      <c r="Y1131">
        <v>390</v>
      </c>
      <c r="Z1131">
        <v>720</v>
      </c>
      <c r="AA1131">
        <v>1300</v>
      </c>
      <c r="AB1131">
        <v>1000</v>
      </c>
      <c r="AC1131">
        <v>320</v>
      </c>
      <c r="AD1131">
        <v>170</v>
      </c>
      <c r="AE1131">
        <v>170</v>
      </c>
      <c r="AF1131">
        <v>210</v>
      </c>
      <c r="AG1131">
        <v>140</v>
      </c>
      <c r="AH1131">
        <v>390</v>
      </c>
      <c r="AI1131">
        <v>390</v>
      </c>
      <c r="AJ1131">
        <v>480</v>
      </c>
      <c r="AK1131">
        <v>480</v>
      </c>
      <c r="AL1131">
        <v>720</v>
      </c>
      <c r="AM1131">
        <v>1600</v>
      </c>
      <c r="AN1131">
        <v>1600</v>
      </c>
      <c r="AO1131">
        <v>590</v>
      </c>
      <c r="AP1131">
        <v>140</v>
      </c>
      <c r="AQ1131">
        <v>90</v>
      </c>
      <c r="AR1131">
        <v>140</v>
      </c>
      <c r="AS1131">
        <v>110</v>
      </c>
      <c r="AT1131">
        <v>320</v>
      </c>
      <c r="AU1131">
        <v>320</v>
      </c>
      <c r="AV1131">
        <v>390</v>
      </c>
      <c r="AW1131">
        <v>590</v>
      </c>
      <c r="AX1131">
        <v>1300</v>
      </c>
      <c r="AY1131">
        <v>1600</v>
      </c>
      <c r="AZ1131">
        <v>1600</v>
      </c>
      <c r="BA1131">
        <v>720</v>
      </c>
      <c r="BB1131">
        <v>140</v>
      </c>
      <c r="BC1131">
        <v>140</v>
      </c>
      <c r="BD1131">
        <v>210</v>
      </c>
      <c r="BE1131">
        <v>210</v>
      </c>
      <c r="BF1131">
        <v>480</v>
      </c>
      <c r="BG1131">
        <v>590</v>
      </c>
      <c r="BH1131">
        <v>590</v>
      </c>
      <c r="BI1131" s="9">
        <f>AVERAGE(keyword_stats[[#This Row],[Searches: Apr 2015]:[Searches: Mar 2016]])</f>
        <v>345.83333333333331</v>
      </c>
      <c r="BJ1131" s="9">
        <f>AVERAGE(keyword_stats[[#This Row],[Searches: Apr 2016]:[Searches: Mar 2017]])</f>
        <v>473.33333333333331</v>
      </c>
      <c r="BK1131" s="9">
        <f>AVERAGE(keyword_stats[[#This Row],[Searches: Apr 2017]:[Searches: Mar 2018]])</f>
        <v>541.66666666666663</v>
      </c>
      <c r="BL1131" s="9">
        <f>AVERAGE(keyword_stats[[#This Row],[Searches: Apr 2018]:[Searches: Mar 2019]])</f>
        <v>680.83333333333337</v>
      </c>
      <c r="BM1131" s="9">
        <f>SUM(keyword_stats[[#This Row],[Searches: Apr 2018]:[Searches: Mar 2019]])</f>
        <v>8170</v>
      </c>
      <c r="BN1131" s="9">
        <f>keyword_stats[[#This Row],[R1]]-keyword_stats[[#This Row],[R4]]</f>
        <v>335.00000000000006</v>
      </c>
      <c r="BO1131" s="9" t="str">
        <f>INDEX('keyword-forecasts'!G:K,MATCH(keyword_stats[[#This Row],[Keyword]],'keyword-forecasts'!K:K,0),1)</f>
        <v>Kąpielowe Wyszczuplające</v>
      </c>
    </row>
    <row r="1132" spans="1:67" x14ac:dyDescent="0.25">
      <c r="A1132" t="s">
        <v>1244</v>
      </c>
      <c r="B1132" t="s">
        <v>15</v>
      </c>
      <c r="D1132" s="8">
        <v>10</v>
      </c>
      <c r="M1132">
        <v>10</v>
      </c>
      <c r="N1132">
        <v>10</v>
      </c>
      <c r="O1132">
        <v>20</v>
      </c>
      <c r="P1132">
        <v>40</v>
      </c>
      <c r="Q1132">
        <v>30</v>
      </c>
      <c r="R1132">
        <v>10</v>
      </c>
      <c r="S1132">
        <v>10</v>
      </c>
      <c r="T1132">
        <v>10</v>
      </c>
      <c r="U1132">
        <v>10</v>
      </c>
      <c r="V1132">
        <v>10</v>
      </c>
      <c r="W1132">
        <v>0</v>
      </c>
      <c r="X1132">
        <v>10</v>
      </c>
      <c r="Y1132">
        <v>10</v>
      </c>
      <c r="Z1132">
        <v>10</v>
      </c>
      <c r="AA1132">
        <v>10</v>
      </c>
      <c r="AB1132">
        <v>10</v>
      </c>
      <c r="AC1132">
        <v>10</v>
      </c>
      <c r="AD1132">
        <v>0</v>
      </c>
      <c r="AE1132">
        <v>10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10</v>
      </c>
      <c r="AN1132">
        <v>10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10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v>0</v>
      </c>
      <c r="BH1132">
        <v>0</v>
      </c>
      <c r="BI1132" s="9">
        <f>AVERAGE(keyword_stats[[#This Row],[Searches: Apr 2015]:[Searches: Mar 2016]])</f>
        <v>14.166666666666666</v>
      </c>
      <c r="BJ1132" s="9">
        <f>AVERAGE(keyword_stats[[#This Row],[Searches: Apr 2016]:[Searches: Mar 2017]])</f>
        <v>5</v>
      </c>
      <c r="BK1132" s="9">
        <f>AVERAGE(keyword_stats[[#This Row],[Searches: Apr 2017]:[Searches: Mar 2018]])</f>
        <v>1.6666666666666667</v>
      </c>
      <c r="BL1132" s="9">
        <f>AVERAGE(keyword_stats[[#This Row],[Searches: Apr 2018]:[Searches: Mar 2019]])</f>
        <v>0.83333333333333337</v>
      </c>
      <c r="BM1132" s="9">
        <f>SUM(keyword_stats[[#This Row],[Searches: Apr 2018]:[Searches: Mar 2019]])</f>
        <v>10</v>
      </c>
      <c r="BN1132" s="9">
        <f>keyword_stats[[#This Row],[R1]]-keyword_stats[[#This Row],[R4]]</f>
        <v>-13.333333333333332</v>
      </c>
      <c r="BO1132" s="9" t="str">
        <f>INDEX('keyword-forecasts'!G:K,MATCH(keyword_stats[[#This Row],[Keyword]],'keyword-forecasts'!K:K,0),1)</f>
        <v>Kąpielowe Wyszczuplające</v>
      </c>
    </row>
    <row r="1133" spans="1:67" x14ac:dyDescent="0.25">
      <c r="A1133" t="s">
        <v>1245</v>
      </c>
      <c r="B1133" t="s">
        <v>15</v>
      </c>
      <c r="D1133" s="8">
        <v>10</v>
      </c>
      <c r="E1133" t="s">
        <v>17</v>
      </c>
      <c r="F1133">
        <v>100</v>
      </c>
      <c r="G1133">
        <v>0.28000000000000003</v>
      </c>
      <c r="H1133">
        <v>0.91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10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20</v>
      </c>
      <c r="AC1133">
        <v>10</v>
      </c>
      <c r="AD1133">
        <v>10</v>
      </c>
      <c r="AE1133">
        <v>10</v>
      </c>
      <c r="AF1133">
        <v>0</v>
      </c>
      <c r="AG1133">
        <v>0</v>
      </c>
      <c r="AH1133">
        <v>10</v>
      </c>
      <c r="AI1133">
        <v>10</v>
      </c>
      <c r="AJ1133">
        <v>20</v>
      </c>
      <c r="AK1133">
        <v>10</v>
      </c>
      <c r="AL1133">
        <v>10</v>
      </c>
      <c r="AM1133">
        <v>10</v>
      </c>
      <c r="AN1133">
        <v>10</v>
      </c>
      <c r="AO1133">
        <v>10</v>
      </c>
      <c r="AP1133">
        <v>10</v>
      </c>
      <c r="AQ1133">
        <v>0</v>
      </c>
      <c r="AR1133">
        <v>10</v>
      </c>
      <c r="AS1133">
        <v>10</v>
      </c>
      <c r="AT1133">
        <v>0</v>
      </c>
      <c r="AU1133">
        <v>10</v>
      </c>
      <c r="AV1133">
        <v>10</v>
      </c>
      <c r="AW1133">
        <v>10</v>
      </c>
      <c r="AX1133">
        <v>10</v>
      </c>
      <c r="AY1133">
        <v>10</v>
      </c>
      <c r="AZ1133">
        <v>10</v>
      </c>
      <c r="BA1133">
        <v>10</v>
      </c>
      <c r="BB1133">
        <v>10</v>
      </c>
      <c r="BC1133">
        <v>0</v>
      </c>
      <c r="BD1133">
        <v>0</v>
      </c>
      <c r="BE1133">
        <v>0</v>
      </c>
      <c r="BF1133">
        <v>10</v>
      </c>
      <c r="BG1133">
        <v>10</v>
      </c>
      <c r="BH1133">
        <v>10</v>
      </c>
      <c r="BI1133" s="9">
        <f>AVERAGE(keyword_stats[[#This Row],[Searches: Apr 2015]:[Searches: Mar 2016]])</f>
        <v>0.83333333333333337</v>
      </c>
      <c r="BJ1133" s="9">
        <f>AVERAGE(keyword_stats[[#This Row],[Searches: Apr 2016]:[Searches: Mar 2017]])</f>
        <v>7.5</v>
      </c>
      <c r="BK1133" s="9">
        <f>AVERAGE(keyword_stats[[#This Row],[Searches: Apr 2017]:[Searches: Mar 2018]])</f>
        <v>8.3333333333333339</v>
      </c>
      <c r="BL1133" s="9">
        <f>AVERAGE(keyword_stats[[#This Row],[Searches: Apr 2018]:[Searches: Mar 2019]])</f>
        <v>7.5</v>
      </c>
      <c r="BM1133" s="9">
        <f>SUM(keyword_stats[[#This Row],[Searches: Apr 2018]:[Searches: Mar 2019]])</f>
        <v>90</v>
      </c>
      <c r="BN1133" s="9">
        <f>keyword_stats[[#This Row],[R1]]-keyword_stats[[#This Row],[R4]]</f>
        <v>6.666666666666667</v>
      </c>
      <c r="BO1133" s="9" t="str">
        <f>INDEX('keyword-forecasts'!G:K,MATCH(keyword_stats[[#This Row],[Keyword]],'keyword-forecasts'!K:K,0),1)</f>
        <v>Stroje Kąpielowe</v>
      </c>
    </row>
    <row r="1134" spans="1:67" x14ac:dyDescent="0.25">
      <c r="A1134" t="s">
        <v>1247</v>
      </c>
      <c r="B1134" t="s">
        <v>15</v>
      </c>
      <c r="D1134" s="8">
        <v>320</v>
      </c>
      <c r="E1134" t="s">
        <v>17</v>
      </c>
      <c r="F1134">
        <v>100</v>
      </c>
      <c r="G1134">
        <v>0.52</v>
      </c>
      <c r="H1134">
        <v>2.75</v>
      </c>
      <c r="M1134">
        <v>90</v>
      </c>
      <c r="N1134">
        <v>170</v>
      </c>
      <c r="O1134">
        <v>260</v>
      </c>
      <c r="P1134">
        <v>320</v>
      </c>
      <c r="Q1134">
        <v>140</v>
      </c>
      <c r="R1134">
        <v>20</v>
      </c>
      <c r="S1134">
        <v>10</v>
      </c>
      <c r="T1134">
        <v>10</v>
      </c>
      <c r="U1134">
        <v>20</v>
      </c>
      <c r="V1134">
        <v>50</v>
      </c>
      <c r="W1134">
        <v>70</v>
      </c>
      <c r="X1134">
        <v>90</v>
      </c>
      <c r="Y1134">
        <v>110</v>
      </c>
      <c r="Z1134">
        <v>320</v>
      </c>
      <c r="AA1134">
        <v>480</v>
      </c>
      <c r="AB1134">
        <v>390</v>
      </c>
      <c r="AC1134">
        <v>90</v>
      </c>
      <c r="AD1134">
        <v>30</v>
      </c>
      <c r="AE1134">
        <v>20</v>
      </c>
      <c r="AF1134">
        <v>30</v>
      </c>
      <c r="AG1134">
        <v>20</v>
      </c>
      <c r="AH1134">
        <v>50</v>
      </c>
      <c r="AI1134">
        <v>70</v>
      </c>
      <c r="AJ1134">
        <v>90</v>
      </c>
      <c r="AK1134">
        <v>170</v>
      </c>
      <c r="AL1134">
        <v>260</v>
      </c>
      <c r="AM1134">
        <v>480</v>
      </c>
      <c r="AN1134">
        <v>590</v>
      </c>
      <c r="AO1134">
        <v>260</v>
      </c>
      <c r="AP1134">
        <v>40</v>
      </c>
      <c r="AQ1134">
        <v>30</v>
      </c>
      <c r="AR1134">
        <v>40</v>
      </c>
      <c r="AS1134">
        <v>50</v>
      </c>
      <c r="AT1134">
        <v>110</v>
      </c>
      <c r="AU1134">
        <v>140</v>
      </c>
      <c r="AV1134">
        <v>140</v>
      </c>
      <c r="AW1134">
        <v>260</v>
      </c>
      <c r="AX1134">
        <v>590</v>
      </c>
      <c r="AY1134">
        <v>880</v>
      </c>
      <c r="AZ1134">
        <v>880</v>
      </c>
      <c r="BA1134">
        <v>480</v>
      </c>
      <c r="BB1134">
        <v>90</v>
      </c>
      <c r="BC1134">
        <v>40</v>
      </c>
      <c r="BD1134">
        <v>90</v>
      </c>
      <c r="BE1134">
        <v>90</v>
      </c>
      <c r="BF1134">
        <v>170</v>
      </c>
      <c r="BG1134">
        <v>210</v>
      </c>
      <c r="BH1134">
        <v>210</v>
      </c>
      <c r="BI1134" s="9">
        <f>AVERAGE(keyword_stats[[#This Row],[Searches: Apr 2015]:[Searches: Mar 2016]])</f>
        <v>104.16666666666667</v>
      </c>
      <c r="BJ1134" s="9">
        <f>AVERAGE(keyword_stats[[#This Row],[Searches: Apr 2016]:[Searches: Mar 2017]])</f>
        <v>141.66666666666666</v>
      </c>
      <c r="BK1134" s="9">
        <f>AVERAGE(keyword_stats[[#This Row],[Searches: Apr 2017]:[Searches: Mar 2018]])</f>
        <v>192.5</v>
      </c>
      <c r="BL1134" s="9">
        <f>AVERAGE(keyword_stats[[#This Row],[Searches: Apr 2018]:[Searches: Mar 2019]])</f>
        <v>332.5</v>
      </c>
      <c r="BM1134" s="9">
        <f>SUM(keyword_stats[[#This Row],[Searches: Apr 2018]:[Searches: Mar 2019]])</f>
        <v>3990</v>
      </c>
      <c r="BN1134" s="9">
        <f>keyword_stats[[#This Row],[R1]]-keyword_stats[[#This Row],[R4]]</f>
        <v>228.33333333333331</v>
      </c>
      <c r="BO1134" s="9" t="str">
        <f>INDEX('keyword-forecasts'!G:K,MATCH(keyword_stats[[#This Row],[Keyword]],'keyword-forecasts'!K:K,0),1)</f>
        <v>Xl</v>
      </c>
    </row>
    <row r="1135" spans="1:67" x14ac:dyDescent="0.25">
      <c r="A1135" t="s">
        <v>1248</v>
      </c>
      <c r="B1135" t="s">
        <v>15</v>
      </c>
      <c r="D1135" s="8">
        <v>110</v>
      </c>
      <c r="E1135" t="s">
        <v>17</v>
      </c>
      <c r="F1135">
        <v>100</v>
      </c>
      <c r="G1135">
        <v>0.23</v>
      </c>
      <c r="H1135">
        <v>0.9</v>
      </c>
      <c r="M1135">
        <v>30</v>
      </c>
      <c r="N1135">
        <v>40</v>
      </c>
      <c r="O1135">
        <v>90</v>
      </c>
      <c r="P1135">
        <v>70</v>
      </c>
      <c r="Q1135">
        <v>30</v>
      </c>
      <c r="R1135">
        <v>10</v>
      </c>
      <c r="S1135">
        <v>10</v>
      </c>
      <c r="T1135">
        <v>10</v>
      </c>
      <c r="U1135">
        <v>10</v>
      </c>
      <c r="V1135">
        <v>30</v>
      </c>
      <c r="W1135">
        <v>30</v>
      </c>
      <c r="X1135">
        <v>30</v>
      </c>
      <c r="Y1135">
        <v>40</v>
      </c>
      <c r="Z1135">
        <v>50</v>
      </c>
      <c r="AA1135">
        <v>110</v>
      </c>
      <c r="AB1135">
        <v>110</v>
      </c>
      <c r="AC1135">
        <v>40</v>
      </c>
      <c r="AD1135">
        <v>10</v>
      </c>
      <c r="AE1135">
        <v>10</v>
      </c>
      <c r="AF1135">
        <v>20</v>
      </c>
      <c r="AG1135">
        <v>10</v>
      </c>
      <c r="AH1135">
        <v>20</v>
      </c>
      <c r="AI1135">
        <v>40</v>
      </c>
      <c r="AJ1135">
        <v>50</v>
      </c>
      <c r="AK1135">
        <v>70</v>
      </c>
      <c r="AL1135">
        <v>90</v>
      </c>
      <c r="AM1135">
        <v>140</v>
      </c>
      <c r="AN1135">
        <v>140</v>
      </c>
      <c r="AO1135">
        <v>50</v>
      </c>
      <c r="AP1135">
        <v>10</v>
      </c>
      <c r="AQ1135">
        <v>10</v>
      </c>
      <c r="AR1135">
        <v>10</v>
      </c>
      <c r="AS1135">
        <v>10</v>
      </c>
      <c r="AT1135">
        <v>40</v>
      </c>
      <c r="AU1135">
        <v>30</v>
      </c>
      <c r="AV1135">
        <v>70</v>
      </c>
      <c r="AW1135">
        <v>70</v>
      </c>
      <c r="AX1135">
        <v>110</v>
      </c>
      <c r="AY1135">
        <v>210</v>
      </c>
      <c r="AZ1135">
        <v>210</v>
      </c>
      <c r="BA1135">
        <v>140</v>
      </c>
      <c r="BB1135">
        <v>40</v>
      </c>
      <c r="BC1135">
        <v>30</v>
      </c>
      <c r="BD1135">
        <v>70</v>
      </c>
      <c r="BE1135">
        <v>70</v>
      </c>
      <c r="BF1135">
        <v>110</v>
      </c>
      <c r="BG1135">
        <v>140</v>
      </c>
      <c r="BH1135">
        <v>70</v>
      </c>
      <c r="BI1135" s="9">
        <f>AVERAGE(keyword_stats[[#This Row],[Searches: Apr 2015]:[Searches: Mar 2016]])</f>
        <v>32.5</v>
      </c>
      <c r="BJ1135" s="9">
        <f>AVERAGE(keyword_stats[[#This Row],[Searches: Apr 2016]:[Searches: Mar 2017]])</f>
        <v>42.5</v>
      </c>
      <c r="BK1135" s="9">
        <f>AVERAGE(keyword_stats[[#This Row],[Searches: Apr 2017]:[Searches: Mar 2018]])</f>
        <v>55.833333333333336</v>
      </c>
      <c r="BL1135" s="9">
        <f>AVERAGE(keyword_stats[[#This Row],[Searches: Apr 2018]:[Searches: Mar 2019]])</f>
        <v>105.83333333333333</v>
      </c>
      <c r="BM1135" s="9">
        <f>SUM(keyword_stats[[#This Row],[Searches: Apr 2018]:[Searches: Mar 2019]])</f>
        <v>1270</v>
      </c>
      <c r="BN1135" s="9">
        <f>keyword_stats[[#This Row],[R1]]-keyword_stats[[#This Row],[R4]]</f>
        <v>73.333333333333329</v>
      </c>
      <c r="BO1135" s="9" t="str">
        <f>INDEX('keyword-forecasts'!G:K,MATCH(keyword_stats[[#This Row],[Keyword]],'keyword-forecasts'!K:K,0),1)</f>
        <v>Stroje Kąpielowe</v>
      </c>
    </row>
    <row r="1136" spans="1:67" x14ac:dyDescent="0.25">
      <c r="A1136" t="s">
        <v>1249</v>
      </c>
      <c r="B1136" t="s">
        <v>15</v>
      </c>
      <c r="D1136" s="8">
        <v>30</v>
      </c>
      <c r="E1136" t="s">
        <v>17</v>
      </c>
      <c r="F1136">
        <v>100</v>
      </c>
      <c r="G1136">
        <v>0.18</v>
      </c>
      <c r="H1136">
        <v>0.82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10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10</v>
      </c>
      <c r="AD1136">
        <v>10</v>
      </c>
      <c r="AE1136">
        <v>10</v>
      </c>
      <c r="AF1136">
        <v>10</v>
      </c>
      <c r="AG1136">
        <v>10</v>
      </c>
      <c r="AH1136">
        <v>10</v>
      </c>
      <c r="AI1136">
        <v>10</v>
      </c>
      <c r="AJ1136">
        <v>10</v>
      </c>
      <c r="AK1136">
        <v>10</v>
      </c>
      <c r="AL1136">
        <v>30</v>
      </c>
      <c r="AM1136">
        <v>50</v>
      </c>
      <c r="AN1136">
        <v>90</v>
      </c>
      <c r="AO1136">
        <v>30</v>
      </c>
      <c r="AP1136">
        <v>10</v>
      </c>
      <c r="AQ1136">
        <v>10</v>
      </c>
      <c r="AR1136">
        <v>10</v>
      </c>
      <c r="AS1136">
        <v>10</v>
      </c>
      <c r="AT1136">
        <v>30</v>
      </c>
      <c r="AU1136">
        <v>30</v>
      </c>
      <c r="AV1136">
        <v>30</v>
      </c>
      <c r="AW1136">
        <v>40</v>
      </c>
      <c r="AX1136">
        <v>70</v>
      </c>
      <c r="AY1136">
        <v>70</v>
      </c>
      <c r="AZ1136">
        <v>70</v>
      </c>
      <c r="BA1136">
        <v>20</v>
      </c>
      <c r="BB1136">
        <v>10</v>
      </c>
      <c r="BC1136">
        <v>10</v>
      </c>
      <c r="BD1136">
        <v>10</v>
      </c>
      <c r="BE1136">
        <v>10</v>
      </c>
      <c r="BF1136">
        <v>10</v>
      </c>
      <c r="BG1136">
        <v>10</v>
      </c>
      <c r="BH1136">
        <v>10</v>
      </c>
      <c r="BI1136" s="9">
        <f>AVERAGE(keyword_stats[[#This Row],[Searches: Apr 2015]:[Searches: Mar 2016]])</f>
        <v>0.83333333333333337</v>
      </c>
      <c r="BJ1136" s="9">
        <f>AVERAGE(keyword_stats[[#This Row],[Searches: Apr 2016]:[Searches: Mar 2017]])</f>
        <v>6.666666666666667</v>
      </c>
      <c r="BK1136" s="9">
        <f>AVERAGE(keyword_stats[[#This Row],[Searches: Apr 2017]:[Searches: Mar 2018]])</f>
        <v>28.333333333333332</v>
      </c>
      <c r="BL1136" s="9">
        <f>AVERAGE(keyword_stats[[#This Row],[Searches: Apr 2018]:[Searches: Mar 2019]])</f>
        <v>28.333333333333332</v>
      </c>
      <c r="BM1136" s="9">
        <f>SUM(keyword_stats[[#This Row],[Searches: Apr 2018]:[Searches: Mar 2019]])</f>
        <v>340</v>
      </c>
      <c r="BN1136" s="9">
        <f>keyword_stats[[#This Row],[R1]]-keyword_stats[[#This Row],[R4]]</f>
        <v>27.5</v>
      </c>
      <c r="BO1136" s="9" t="str">
        <f>INDEX('keyword-forecasts'!G:K,MATCH(keyword_stats[[#This Row],[Keyword]],'keyword-forecasts'!K:K,0),1)</f>
        <v>Kąpielowe Push</v>
      </c>
    </row>
    <row r="1137" spans="1:67" x14ac:dyDescent="0.25">
      <c r="A1137" t="s">
        <v>1250</v>
      </c>
      <c r="B1137" t="s">
        <v>15</v>
      </c>
      <c r="D1137" s="8">
        <v>880</v>
      </c>
      <c r="E1137" t="s">
        <v>17</v>
      </c>
      <c r="F1137">
        <v>100</v>
      </c>
      <c r="G1137">
        <v>0.72</v>
      </c>
      <c r="H1137">
        <v>4.21</v>
      </c>
      <c r="M1137">
        <v>320</v>
      </c>
      <c r="N1137">
        <v>480</v>
      </c>
      <c r="O1137">
        <v>880</v>
      </c>
      <c r="P1137">
        <v>1000</v>
      </c>
      <c r="Q1137">
        <v>480</v>
      </c>
      <c r="R1137">
        <v>110</v>
      </c>
      <c r="S1137">
        <v>70</v>
      </c>
      <c r="T1137">
        <v>70</v>
      </c>
      <c r="U1137">
        <v>70</v>
      </c>
      <c r="V1137">
        <v>140</v>
      </c>
      <c r="W1137">
        <v>260</v>
      </c>
      <c r="X1137">
        <v>260</v>
      </c>
      <c r="Y1137">
        <v>390</v>
      </c>
      <c r="Z1137">
        <v>720</v>
      </c>
      <c r="AA1137">
        <v>1300</v>
      </c>
      <c r="AB1137">
        <v>1000</v>
      </c>
      <c r="AC1137">
        <v>320</v>
      </c>
      <c r="AD1137">
        <v>110</v>
      </c>
      <c r="AE1137">
        <v>170</v>
      </c>
      <c r="AF1137">
        <v>140</v>
      </c>
      <c r="AG1137">
        <v>70</v>
      </c>
      <c r="AH1137">
        <v>210</v>
      </c>
      <c r="AI1137">
        <v>320</v>
      </c>
      <c r="AJ1137">
        <v>320</v>
      </c>
      <c r="AK1137">
        <v>480</v>
      </c>
      <c r="AL1137">
        <v>880</v>
      </c>
      <c r="AM1137">
        <v>1600</v>
      </c>
      <c r="AN1137">
        <v>1600</v>
      </c>
      <c r="AO1137">
        <v>720</v>
      </c>
      <c r="AP1137">
        <v>140</v>
      </c>
      <c r="AQ1137">
        <v>140</v>
      </c>
      <c r="AR1137">
        <v>140</v>
      </c>
      <c r="AS1137">
        <v>110</v>
      </c>
      <c r="AT1137">
        <v>320</v>
      </c>
      <c r="AU1137">
        <v>390</v>
      </c>
      <c r="AV1137">
        <v>480</v>
      </c>
      <c r="AW1137">
        <v>720</v>
      </c>
      <c r="AX1137">
        <v>1300</v>
      </c>
      <c r="AY1137">
        <v>1900</v>
      </c>
      <c r="AZ1137">
        <v>2400</v>
      </c>
      <c r="BA1137">
        <v>1300</v>
      </c>
      <c r="BB1137">
        <v>260</v>
      </c>
      <c r="BC1137">
        <v>170</v>
      </c>
      <c r="BD1137">
        <v>170</v>
      </c>
      <c r="BE1137">
        <v>170</v>
      </c>
      <c r="BF1137">
        <v>390</v>
      </c>
      <c r="BG1137">
        <v>590</v>
      </c>
      <c r="BH1137">
        <v>590</v>
      </c>
      <c r="BI1137" s="9">
        <f>AVERAGE(keyword_stats[[#This Row],[Searches: Apr 2015]:[Searches: Mar 2016]])</f>
        <v>345</v>
      </c>
      <c r="BJ1137" s="9">
        <f>AVERAGE(keyword_stats[[#This Row],[Searches: Apr 2016]:[Searches: Mar 2017]])</f>
        <v>422.5</v>
      </c>
      <c r="BK1137" s="9">
        <f>AVERAGE(keyword_stats[[#This Row],[Searches: Apr 2017]:[Searches: Mar 2018]])</f>
        <v>583.33333333333337</v>
      </c>
      <c r="BL1137" s="9">
        <f>AVERAGE(keyword_stats[[#This Row],[Searches: Apr 2018]:[Searches: Mar 2019]])</f>
        <v>830</v>
      </c>
      <c r="BM1137" s="9">
        <f>SUM(keyword_stats[[#This Row],[Searches: Apr 2018]:[Searches: Mar 2019]])</f>
        <v>9960</v>
      </c>
      <c r="BN1137" s="9">
        <f>keyword_stats[[#This Row],[R1]]-keyword_stats[[#This Row],[R4]]</f>
        <v>485</v>
      </c>
      <c r="BO1137" s="9" t="str">
        <f>INDEX('keyword-forecasts'!G:K,MATCH(keyword_stats[[#This Row],[Keyword]],'keyword-forecasts'!K:K,0),1)</f>
        <v>Xxl</v>
      </c>
    </row>
    <row r="1138" spans="1:67" x14ac:dyDescent="0.25">
      <c r="A1138" t="s">
        <v>1251</v>
      </c>
      <c r="B1138" t="s">
        <v>15</v>
      </c>
      <c r="D1138" s="8">
        <v>40</v>
      </c>
      <c r="E1138" t="s">
        <v>17</v>
      </c>
      <c r="F1138">
        <v>93</v>
      </c>
      <c r="G1138">
        <v>0.35</v>
      </c>
      <c r="H1138">
        <v>0.96</v>
      </c>
      <c r="M1138">
        <v>20</v>
      </c>
      <c r="N1138">
        <v>40</v>
      </c>
      <c r="O1138">
        <v>110</v>
      </c>
      <c r="P1138">
        <v>110</v>
      </c>
      <c r="Q1138">
        <v>50</v>
      </c>
      <c r="R1138">
        <v>10</v>
      </c>
      <c r="S1138">
        <v>10</v>
      </c>
      <c r="T1138">
        <v>0</v>
      </c>
      <c r="U1138">
        <v>10</v>
      </c>
      <c r="V1138">
        <v>20</v>
      </c>
      <c r="W1138">
        <v>20</v>
      </c>
      <c r="X1138">
        <v>20</v>
      </c>
      <c r="Y1138">
        <v>20</v>
      </c>
      <c r="Z1138">
        <v>40</v>
      </c>
      <c r="AA1138">
        <v>110</v>
      </c>
      <c r="AB1138">
        <v>90</v>
      </c>
      <c r="AC1138">
        <v>30</v>
      </c>
      <c r="AD1138">
        <v>10</v>
      </c>
      <c r="AE1138">
        <v>10</v>
      </c>
      <c r="AF1138">
        <v>10</v>
      </c>
      <c r="AG1138">
        <v>10</v>
      </c>
      <c r="AH1138">
        <v>10</v>
      </c>
      <c r="AI1138">
        <v>10</v>
      </c>
      <c r="AJ1138">
        <v>20</v>
      </c>
      <c r="AK1138">
        <v>30</v>
      </c>
      <c r="AL1138">
        <v>40</v>
      </c>
      <c r="AM1138">
        <v>140</v>
      </c>
      <c r="AN1138">
        <v>110</v>
      </c>
      <c r="AO1138">
        <v>50</v>
      </c>
      <c r="AP1138">
        <v>10</v>
      </c>
      <c r="AQ1138">
        <v>10</v>
      </c>
      <c r="AR1138">
        <v>20</v>
      </c>
      <c r="AS1138">
        <v>10</v>
      </c>
      <c r="AT1138">
        <v>10</v>
      </c>
      <c r="AU1138">
        <v>10</v>
      </c>
      <c r="AV1138">
        <v>10</v>
      </c>
      <c r="AW1138">
        <v>20</v>
      </c>
      <c r="AX1138">
        <v>50</v>
      </c>
      <c r="AY1138">
        <v>70</v>
      </c>
      <c r="AZ1138">
        <v>110</v>
      </c>
      <c r="BA1138">
        <v>50</v>
      </c>
      <c r="BB1138">
        <v>10</v>
      </c>
      <c r="BC1138">
        <v>20</v>
      </c>
      <c r="BD1138">
        <v>30</v>
      </c>
      <c r="BE1138">
        <v>30</v>
      </c>
      <c r="BF1138">
        <v>50</v>
      </c>
      <c r="BG1138">
        <v>40</v>
      </c>
      <c r="BH1138">
        <v>10</v>
      </c>
      <c r="BI1138" s="9">
        <f>AVERAGE(keyword_stats[[#This Row],[Searches: Apr 2015]:[Searches: Mar 2016]])</f>
        <v>35</v>
      </c>
      <c r="BJ1138" s="9">
        <f>AVERAGE(keyword_stats[[#This Row],[Searches: Apr 2016]:[Searches: Mar 2017]])</f>
        <v>30.833333333333332</v>
      </c>
      <c r="BK1138" s="9">
        <f>AVERAGE(keyword_stats[[#This Row],[Searches: Apr 2017]:[Searches: Mar 2018]])</f>
        <v>37.5</v>
      </c>
      <c r="BL1138" s="9">
        <f>AVERAGE(keyword_stats[[#This Row],[Searches: Apr 2018]:[Searches: Mar 2019]])</f>
        <v>40.833333333333336</v>
      </c>
      <c r="BM1138" s="9">
        <f>SUM(keyword_stats[[#This Row],[Searches: Apr 2018]:[Searches: Mar 2019]])</f>
        <v>490</v>
      </c>
      <c r="BN1138" s="9">
        <f>keyword_stats[[#This Row],[R1]]-keyword_stats[[#This Row],[R4]]</f>
        <v>5.8333333333333357</v>
      </c>
      <c r="BO1138" s="9" t="str">
        <f>INDEX('keyword-forecasts'!G:K,MATCH(keyword_stats[[#This Row],[Keyword]],'keyword-forecasts'!K:K,0),1)</f>
        <v>Bokserkami</v>
      </c>
    </row>
    <row r="1139" spans="1:67" x14ac:dyDescent="0.25">
      <c r="A1139" t="s">
        <v>1252</v>
      </c>
      <c r="B1139" t="s">
        <v>15</v>
      </c>
      <c r="D1139" s="8">
        <v>20</v>
      </c>
      <c r="E1139" t="s">
        <v>17</v>
      </c>
      <c r="F1139">
        <v>100</v>
      </c>
      <c r="G1139">
        <v>0.31</v>
      </c>
      <c r="H1139">
        <v>1.19</v>
      </c>
      <c r="M1139">
        <v>20</v>
      </c>
      <c r="N1139">
        <v>20</v>
      </c>
      <c r="O1139">
        <v>40</v>
      </c>
      <c r="P1139">
        <v>70</v>
      </c>
      <c r="Q1139">
        <v>20</v>
      </c>
      <c r="R1139">
        <v>10</v>
      </c>
      <c r="S1139">
        <v>10</v>
      </c>
      <c r="T1139">
        <v>10</v>
      </c>
      <c r="U1139">
        <v>10</v>
      </c>
      <c r="V1139">
        <v>10</v>
      </c>
      <c r="W1139">
        <v>20</v>
      </c>
      <c r="X1139">
        <v>20</v>
      </c>
      <c r="Y1139">
        <v>30</v>
      </c>
      <c r="Z1139">
        <v>70</v>
      </c>
      <c r="AA1139">
        <v>70</v>
      </c>
      <c r="AB1139">
        <v>30</v>
      </c>
      <c r="AC1139">
        <v>10</v>
      </c>
      <c r="AD1139">
        <v>10</v>
      </c>
      <c r="AE1139">
        <v>10</v>
      </c>
      <c r="AF1139">
        <v>10</v>
      </c>
      <c r="AG1139">
        <v>10</v>
      </c>
      <c r="AH1139">
        <v>10</v>
      </c>
      <c r="AI1139">
        <v>10</v>
      </c>
      <c r="AJ1139">
        <v>10</v>
      </c>
      <c r="AK1139">
        <v>10</v>
      </c>
      <c r="AL1139">
        <v>40</v>
      </c>
      <c r="AM1139">
        <v>40</v>
      </c>
      <c r="AN1139">
        <v>50</v>
      </c>
      <c r="AO1139">
        <v>10</v>
      </c>
      <c r="AP1139">
        <v>10</v>
      </c>
      <c r="AQ1139">
        <v>10</v>
      </c>
      <c r="AR1139">
        <v>10</v>
      </c>
      <c r="AS1139">
        <v>10</v>
      </c>
      <c r="AT1139">
        <v>10</v>
      </c>
      <c r="AU1139">
        <v>10</v>
      </c>
      <c r="AV1139">
        <v>10</v>
      </c>
      <c r="AW1139">
        <v>20</v>
      </c>
      <c r="AX1139">
        <v>30</v>
      </c>
      <c r="AY1139">
        <v>20</v>
      </c>
      <c r="AZ1139">
        <v>30</v>
      </c>
      <c r="BA1139">
        <v>20</v>
      </c>
      <c r="BB1139">
        <v>10</v>
      </c>
      <c r="BC1139">
        <v>10</v>
      </c>
      <c r="BD1139">
        <v>20</v>
      </c>
      <c r="BE1139">
        <v>30</v>
      </c>
      <c r="BF1139">
        <v>20</v>
      </c>
      <c r="BG1139">
        <v>10</v>
      </c>
      <c r="BH1139">
        <v>20</v>
      </c>
      <c r="BI1139" s="9">
        <f>AVERAGE(keyword_stats[[#This Row],[Searches: Apr 2015]:[Searches: Mar 2016]])</f>
        <v>21.666666666666668</v>
      </c>
      <c r="BJ1139" s="9">
        <f>AVERAGE(keyword_stats[[#This Row],[Searches: Apr 2016]:[Searches: Mar 2017]])</f>
        <v>23.333333333333332</v>
      </c>
      <c r="BK1139" s="9">
        <f>AVERAGE(keyword_stats[[#This Row],[Searches: Apr 2017]:[Searches: Mar 2018]])</f>
        <v>18.333333333333332</v>
      </c>
      <c r="BL1139" s="9">
        <f>AVERAGE(keyword_stats[[#This Row],[Searches: Apr 2018]:[Searches: Mar 2019]])</f>
        <v>20</v>
      </c>
      <c r="BM1139" s="9">
        <f>SUM(keyword_stats[[#This Row],[Searches: Apr 2018]:[Searches: Mar 2019]])</f>
        <v>240</v>
      </c>
      <c r="BN1139" s="9">
        <f>keyword_stats[[#This Row],[R1]]-keyword_stats[[#This Row],[R4]]</f>
        <v>-1.6666666666666679</v>
      </c>
      <c r="BO1139" s="9" t="str">
        <f>INDEX('keyword-forecasts'!G:K,MATCH(keyword_stats[[#This Row],[Keyword]],'keyword-forecasts'!K:K,0),1)</f>
        <v>Bokserkami</v>
      </c>
    </row>
    <row r="1140" spans="1:67" x14ac:dyDescent="0.25">
      <c r="A1140" t="s">
        <v>1253</v>
      </c>
      <c r="B1140" t="s">
        <v>15</v>
      </c>
      <c r="D1140" s="8">
        <v>390</v>
      </c>
      <c r="E1140" t="s">
        <v>17</v>
      </c>
      <c r="F1140">
        <v>100</v>
      </c>
      <c r="G1140">
        <v>0.3</v>
      </c>
      <c r="H1140">
        <v>1.05</v>
      </c>
      <c r="M1140">
        <v>110</v>
      </c>
      <c r="N1140">
        <v>140</v>
      </c>
      <c r="O1140">
        <v>210</v>
      </c>
      <c r="P1140">
        <v>320</v>
      </c>
      <c r="Q1140">
        <v>170</v>
      </c>
      <c r="R1140">
        <v>20</v>
      </c>
      <c r="S1140">
        <v>30</v>
      </c>
      <c r="T1140">
        <v>30</v>
      </c>
      <c r="U1140">
        <v>10</v>
      </c>
      <c r="V1140">
        <v>70</v>
      </c>
      <c r="W1140">
        <v>90</v>
      </c>
      <c r="X1140">
        <v>50</v>
      </c>
      <c r="Y1140">
        <v>140</v>
      </c>
      <c r="Z1140">
        <v>170</v>
      </c>
      <c r="AA1140">
        <v>320</v>
      </c>
      <c r="AB1140">
        <v>320</v>
      </c>
      <c r="AC1140">
        <v>110</v>
      </c>
      <c r="AD1140">
        <v>30</v>
      </c>
      <c r="AE1140">
        <v>40</v>
      </c>
      <c r="AF1140">
        <v>30</v>
      </c>
      <c r="AG1140">
        <v>40</v>
      </c>
      <c r="AH1140">
        <v>90</v>
      </c>
      <c r="AI1140">
        <v>140</v>
      </c>
      <c r="AJ1140">
        <v>210</v>
      </c>
      <c r="AK1140">
        <v>170</v>
      </c>
      <c r="AL1140">
        <v>320</v>
      </c>
      <c r="AM1140">
        <v>480</v>
      </c>
      <c r="AN1140">
        <v>590</v>
      </c>
      <c r="AO1140">
        <v>320</v>
      </c>
      <c r="AP1140">
        <v>50</v>
      </c>
      <c r="AQ1140">
        <v>50</v>
      </c>
      <c r="AR1140">
        <v>40</v>
      </c>
      <c r="AS1140">
        <v>50</v>
      </c>
      <c r="AT1140">
        <v>170</v>
      </c>
      <c r="AU1140">
        <v>140</v>
      </c>
      <c r="AV1140">
        <v>210</v>
      </c>
      <c r="AW1140">
        <v>320</v>
      </c>
      <c r="AX1140">
        <v>590</v>
      </c>
      <c r="AY1140">
        <v>880</v>
      </c>
      <c r="AZ1140">
        <v>1000</v>
      </c>
      <c r="BA1140">
        <v>480</v>
      </c>
      <c r="BB1140">
        <v>50</v>
      </c>
      <c r="BC1140">
        <v>70</v>
      </c>
      <c r="BD1140">
        <v>90</v>
      </c>
      <c r="BE1140">
        <v>70</v>
      </c>
      <c r="BF1140">
        <v>260</v>
      </c>
      <c r="BG1140">
        <v>260</v>
      </c>
      <c r="BH1140">
        <v>320</v>
      </c>
      <c r="BI1140" s="9">
        <f>AVERAGE(keyword_stats[[#This Row],[Searches: Apr 2015]:[Searches: Mar 2016]])</f>
        <v>104.16666666666667</v>
      </c>
      <c r="BJ1140" s="9">
        <f>AVERAGE(keyword_stats[[#This Row],[Searches: Apr 2016]:[Searches: Mar 2017]])</f>
        <v>136.66666666666666</v>
      </c>
      <c r="BK1140" s="9">
        <f>AVERAGE(keyword_stats[[#This Row],[Searches: Apr 2017]:[Searches: Mar 2018]])</f>
        <v>215.83333333333334</v>
      </c>
      <c r="BL1140" s="9">
        <f>AVERAGE(keyword_stats[[#This Row],[Searches: Apr 2018]:[Searches: Mar 2019]])</f>
        <v>365.83333333333331</v>
      </c>
      <c r="BM1140" s="9">
        <f>SUM(keyword_stats[[#This Row],[Searches: Apr 2018]:[Searches: Mar 2019]])</f>
        <v>4390</v>
      </c>
      <c r="BN1140" s="9">
        <f>keyword_stats[[#This Row],[R1]]-keyword_stats[[#This Row],[R4]]</f>
        <v>261.66666666666663</v>
      </c>
      <c r="BO1140" s="9" t="str">
        <f>INDEX('keyword-forecasts'!G:K,MATCH(keyword_stats[[#This Row],[Keyword]],'keyword-forecasts'!K:K,0),1)</f>
        <v>Stroje Kąpielowe</v>
      </c>
    </row>
    <row r="1141" spans="1:67" x14ac:dyDescent="0.25">
      <c r="A1141" t="s">
        <v>1254</v>
      </c>
      <c r="B1141" t="s">
        <v>15</v>
      </c>
      <c r="D1141" s="8">
        <v>50</v>
      </c>
      <c r="E1141" t="s">
        <v>17</v>
      </c>
      <c r="F1141">
        <v>100</v>
      </c>
      <c r="G1141">
        <v>0.26</v>
      </c>
      <c r="H1141">
        <v>1.23</v>
      </c>
      <c r="M1141">
        <v>30</v>
      </c>
      <c r="N1141">
        <v>70</v>
      </c>
      <c r="O1141">
        <v>70</v>
      </c>
      <c r="P1141">
        <v>50</v>
      </c>
      <c r="Q1141">
        <v>20</v>
      </c>
      <c r="R1141">
        <v>10</v>
      </c>
      <c r="S1141">
        <v>10</v>
      </c>
      <c r="T1141">
        <v>10</v>
      </c>
      <c r="U1141">
        <v>10</v>
      </c>
      <c r="V1141">
        <v>20</v>
      </c>
      <c r="W1141">
        <v>30</v>
      </c>
      <c r="X1141">
        <v>20</v>
      </c>
      <c r="Y1141">
        <v>50</v>
      </c>
      <c r="Z1141">
        <v>70</v>
      </c>
      <c r="AA1141">
        <v>70</v>
      </c>
      <c r="AB1141">
        <v>90</v>
      </c>
      <c r="AC1141">
        <v>10</v>
      </c>
      <c r="AD1141">
        <v>10</v>
      </c>
      <c r="AE1141">
        <v>10</v>
      </c>
      <c r="AF1141">
        <v>10</v>
      </c>
      <c r="AG1141">
        <v>10</v>
      </c>
      <c r="AH1141">
        <v>30</v>
      </c>
      <c r="AI1141">
        <v>30</v>
      </c>
      <c r="AJ1141">
        <v>40</v>
      </c>
      <c r="AK1141">
        <v>50</v>
      </c>
      <c r="AL1141">
        <v>90</v>
      </c>
      <c r="AM1141">
        <v>140</v>
      </c>
      <c r="AN1141">
        <v>90</v>
      </c>
      <c r="AO1141">
        <v>30</v>
      </c>
      <c r="AP1141">
        <v>10</v>
      </c>
      <c r="AQ1141">
        <v>10</v>
      </c>
      <c r="AR1141">
        <v>10</v>
      </c>
      <c r="AS1141">
        <v>20</v>
      </c>
      <c r="AT1141">
        <v>40</v>
      </c>
      <c r="AU1141">
        <v>30</v>
      </c>
      <c r="AV1141">
        <v>50</v>
      </c>
      <c r="AW1141">
        <v>50</v>
      </c>
      <c r="AX1141">
        <v>110</v>
      </c>
      <c r="AY1141">
        <v>140</v>
      </c>
      <c r="AZ1141">
        <v>140</v>
      </c>
      <c r="BA1141">
        <v>50</v>
      </c>
      <c r="BB1141">
        <v>10</v>
      </c>
      <c r="BC1141">
        <v>10</v>
      </c>
      <c r="BD1141">
        <v>40</v>
      </c>
      <c r="BE1141">
        <v>10</v>
      </c>
      <c r="BF1141">
        <v>40</v>
      </c>
      <c r="BG1141">
        <v>70</v>
      </c>
      <c r="BH1141">
        <v>50</v>
      </c>
      <c r="BI1141" s="9">
        <f>AVERAGE(keyword_stats[[#This Row],[Searches: Apr 2015]:[Searches: Mar 2016]])</f>
        <v>29.166666666666668</v>
      </c>
      <c r="BJ1141" s="9">
        <f>AVERAGE(keyword_stats[[#This Row],[Searches: Apr 2016]:[Searches: Mar 2017]])</f>
        <v>35.833333333333336</v>
      </c>
      <c r="BK1141" s="9">
        <f>AVERAGE(keyword_stats[[#This Row],[Searches: Apr 2017]:[Searches: Mar 2018]])</f>
        <v>47.5</v>
      </c>
      <c r="BL1141" s="9">
        <f>AVERAGE(keyword_stats[[#This Row],[Searches: Apr 2018]:[Searches: Mar 2019]])</f>
        <v>60</v>
      </c>
      <c r="BM1141" s="9">
        <f>SUM(keyword_stats[[#This Row],[Searches: Apr 2018]:[Searches: Mar 2019]])</f>
        <v>720</v>
      </c>
      <c r="BN1141" s="9">
        <f>keyword_stats[[#This Row],[R1]]-keyword_stats[[#This Row],[R4]]</f>
        <v>30.833333333333332</v>
      </c>
      <c r="BO1141" s="9" t="str">
        <f>INDEX('keyword-forecasts'!G:K,MATCH(keyword_stats[[#This Row],[Keyword]],'keyword-forecasts'!K:K,0),1)</f>
        <v>Stroje Kąpielowe</v>
      </c>
    </row>
    <row r="1142" spans="1:67" x14ac:dyDescent="0.25">
      <c r="A1142" t="s">
        <v>1255</v>
      </c>
      <c r="B1142" t="s">
        <v>15</v>
      </c>
      <c r="D1142" s="8">
        <v>110</v>
      </c>
      <c r="E1142" t="s">
        <v>17</v>
      </c>
      <c r="F1142">
        <v>100</v>
      </c>
      <c r="G1142">
        <v>0.3</v>
      </c>
      <c r="H1142">
        <v>1.0900000000000001</v>
      </c>
      <c r="M1142">
        <v>110</v>
      </c>
      <c r="N1142">
        <v>170</v>
      </c>
      <c r="O1142">
        <v>480</v>
      </c>
      <c r="P1142">
        <v>590</v>
      </c>
      <c r="Q1142">
        <v>170</v>
      </c>
      <c r="R1142">
        <v>30</v>
      </c>
      <c r="S1142">
        <v>30</v>
      </c>
      <c r="T1142">
        <v>40</v>
      </c>
      <c r="U1142">
        <v>30</v>
      </c>
      <c r="V1142">
        <v>90</v>
      </c>
      <c r="W1142">
        <v>110</v>
      </c>
      <c r="X1142">
        <v>140</v>
      </c>
      <c r="Y1142">
        <v>260</v>
      </c>
      <c r="Z1142">
        <v>320</v>
      </c>
      <c r="AA1142">
        <v>590</v>
      </c>
      <c r="AB1142">
        <v>480</v>
      </c>
      <c r="AC1142">
        <v>140</v>
      </c>
      <c r="AD1142">
        <v>30</v>
      </c>
      <c r="AE1142">
        <v>30</v>
      </c>
      <c r="AF1142">
        <v>30</v>
      </c>
      <c r="AG1142">
        <v>30</v>
      </c>
      <c r="AH1142">
        <v>50</v>
      </c>
      <c r="AI1142">
        <v>50</v>
      </c>
      <c r="AJ1142">
        <v>90</v>
      </c>
      <c r="AK1142">
        <v>140</v>
      </c>
      <c r="AL1142">
        <v>210</v>
      </c>
      <c r="AM1142">
        <v>390</v>
      </c>
      <c r="AN1142">
        <v>320</v>
      </c>
      <c r="AO1142">
        <v>140</v>
      </c>
      <c r="AP1142">
        <v>10</v>
      </c>
      <c r="AQ1142">
        <v>20</v>
      </c>
      <c r="AR1142">
        <v>20</v>
      </c>
      <c r="AS1142">
        <v>30</v>
      </c>
      <c r="AT1142">
        <v>90</v>
      </c>
      <c r="AU1142">
        <v>110</v>
      </c>
      <c r="AV1142">
        <v>110</v>
      </c>
      <c r="AW1142">
        <v>90</v>
      </c>
      <c r="AX1142">
        <v>170</v>
      </c>
      <c r="AY1142">
        <v>260</v>
      </c>
      <c r="AZ1142">
        <v>320</v>
      </c>
      <c r="BA1142">
        <v>140</v>
      </c>
      <c r="BB1142">
        <v>20</v>
      </c>
      <c r="BC1142">
        <v>20</v>
      </c>
      <c r="BD1142">
        <v>40</v>
      </c>
      <c r="BE1142">
        <v>50</v>
      </c>
      <c r="BF1142">
        <v>90</v>
      </c>
      <c r="BG1142">
        <v>110</v>
      </c>
      <c r="BH1142">
        <v>70</v>
      </c>
      <c r="BI1142" s="9">
        <f>AVERAGE(keyword_stats[[#This Row],[Searches: Apr 2015]:[Searches: Mar 2016]])</f>
        <v>165.83333333333334</v>
      </c>
      <c r="BJ1142" s="9">
        <f>AVERAGE(keyword_stats[[#This Row],[Searches: Apr 2016]:[Searches: Mar 2017]])</f>
        <v>175</v>
      </c>
      <c r="BK1142" s="9">
        <f>AVERAGE(keyword_stats[[#This Row],[Searches: Apr 2017]:[Searches: Mar 2018]])</f>
        <v>132.5</v>
      </c>
      <c r="BL1142" s="9">
        <f>AVERAGE(keyword_stats[[#This Row],[Searches: Apr 2018]:[Searches: Mar 2019]])</f>
        <v>115</v>
      </c>
      <c r="BM1142" s="9">
        <f>SUM(keyword_stats[[#This Row],[Searches: Apr 2018]:[Searches: Mar 2019]])</f>
        <v>1380</v>
      </c>
      <c r="BN1142" s="9">
        <f>keyword_stats[[#This Row],[R1]]-keyword_stats[[#This Row],[R4]]</f>
        <v>-50.833333333333343</v>
      </c>
      <c r="BO1142" s="9" t="str">
        <f>INDEX('keyword-forecasts'!G:K,MATCH(keyword_stats[[#This Row],[Keyword]],'keyword-forecasts'!K:K,0),1)</f>
        <v>Stroje Kąpielowe</v>
      </c>
    </row>
    <row r="1143" spans="1:67" x14ac:dyDescent="0.25">
      <c r="A1143" t="s">
        <v>1256</v>
      </c>
      <c r="B1143" t="s">
        <v>15</v>
      </c>
      <c r="D1143" s="8">
        <v>50</v>
      </c>
      <c r="E1143" t="s">
        <v>17</v>
      </c>
      <c r="F1143">
        <v>100</v>
      </c>
      <c r="G1143">
        <v>0.34</v>
      </c>
      <c r="H1143">
        <v>0.89</v>
      </c>
      <c r="M1143">
        <v>20</v>
      </c>
      <c r="N1143">
        <v>40</v>
      </c>
      <c r="O1143">
        <v>70</v>
      </c>
      <c r="P1143">
        <v>70</v>
      </c>
      <c r="Q1143">
        <v>30</v>
      </c>
      <c r="R1143">
        <v>20</v>
      </c>
      <c r="S1143">
        <v>10</v>
      </c>
      <c r="T1143">
        <v>10</v>
      </c>
      <c r="U1143">
        <v>10</v>
      </c>
      <c r="V1143">
        <v>20</v>
      </c>
      <c r="W1143">
        <v>20</v>
      </c>
      <c r="X1143">
        <v>10</v>
      </c>
      <c r="Y1143">
        <v>30</v>
      </c>
      <c r="Z1143">
        <v>50</v>
      </c>
      <c r="AA1143">
        <v>90</v>
      </c>
      <c r="AB1143">
        <v>70</v>
      </c>
      <c r="AC1143">
        <v>10</v>
      </c>
      <c r="AD1143">
        <v>10</v>
      </c>
      <c r="AE1143">
        <v>10</v>
      </c>
      <c r="AF1143">
        <v>10</v>
      </c>
      <c r="AG1143">
        <v>10</v>
      </c>
      <c r="AH1143">
        <v>10</v>
      </c>
      <c r="AI1143">
        <v>10</v>
      </c>
      <c r="AJ1143">
        <v>10</v>
      </c>
      <c r="AK1143">
        <v>30</v>
      </c>
      <c r="AL1143">
        <v>70</v>
      </c>
      <c r="AM1143">
        <v>140</v>
      </c>
      <c r="AN1143">
        <v>140</v>
      </c>
      <c r="AO1143">
        <v>30</v>
      </c>
      <c r="AP1143">
        <v>10</v>
      </c>
      <c r="AQ1143">
        <v>10</v>
      </c>
      <c r="AR1143">
        <v>10</v>
      </c>
      <c r="AS1143">
        <v>10</v>
      </c>
      <c r="AT1143">
        <v>20</v>
      </c>
      <c r="AU1143">
        <v>10</v>
      </c>
      <c r="AV1143">
        <v>20</v>
      </c>
      <c r="AW1143">
        <v>50</v>
      </c>
      <c r="AX1143">
        <v>90</v>
      </c>
      <c r="AY1143">
        <v>110</v>
      </c>
      <c r="AZ1143">
        <v>110</v>
      </c>
      <c r="BA1143">
        <v>50</v>
      </c>
      <c r="BB1143">
        <v>10</v>
      </c>
      <c r="BC1143">
        <v>20</v>
      </c>
      <c r="BD1143">
        <v>30</v>
      </c>
      <c r="BE1143">
        <v>30</v>
      </c>
      <c r="BF1143">
        <v>40</v>
      </c>
      <c r="BG1143">
        <v>40</v>
      </c>
      <c r="BH1143">
        <v>30</v>
      </c>
      <c r="BI1143" s="9">
        <f>AVERAGE(keyword_stats[[#This Row],[Searches: Apr 2015]:[Searches: Mar 2016]])</f>
        <v>27.5</v>
      </c>
      <c r="BJ1143" s="9">
        <f>AVERAGE(keyword_stats[[#This Row],[Searches: Apr 2016]:[Searches: Mar 2017]])</f>
        <v>26.666666666666668</v>
      </c>
      <c r="BK1143" s="9">
        <f>AVERAGE(keyword_stats[[#This Row],[Searches: Apr 2017]:[Searches: Mar 2018]])</f>
        <v>41.666666666666664</v>
      </c>
      <c r="BL1143" s="9">
        <f>AVERAGE(keyword_stats[[#This Row],[Searches: Apr 2018]:[Searches: Mar 2019]])</f>
        <v>50.833333333333336</v>
      </c>
      <c r="BM1143" s="9">
        <f>SUM(keyword_stats[[#This Row],[Searches: Apr 2018]:[Searches: Mar 2019]])</f>
        <v>610</v>
      </c>
      <c r="BN1143" s="9">
        <f>keyword_stats[[#This Row],[R1]]-keyword_stats[[#This Row],[R4]]</f>
        <v>23.333333333333336</v>
      </c>
      <c r="BO1143" s="9" t="str">
        <f>INDEX('keyword-forecasts'!G:K,MATCH(keyword_stats[[#This Row],[Keyword]],'keyword-forecasts'!K:K,0),1)</f>
        <v>Koszulka</v>
      </c>
    </row>
    <row r="1144" spans="1:67" x14ac:dyDescent="0.25">
      <c r="A1144" t="s">
        <v>1257</v>
      </c>
      <c r="B1144" t="s">
        <v>15</v>
      </c>
      <c r="D1144" s="8">
        <v>70</v>
      </c>
      <c r="E1144" t="s">
        <v>17</v>
      </c>
      <c r="F1144">
        <v>100</v>
      </c>
      <c r="G1144">
        <v>0.22</v>
      </c>
      <c r="H1144">
        <v>0.83</v>
      </c>
      <c r="M1144">
        <v>10</v>
      </c>
      <c r="N1144">
        <v>20</v>
      </c>
      <c r="O1144">
        <v>30</v>
      </c>
      <c r="P1144">
        <v>40</v>
      </c>
      <c r="Q1144">
        <v>20</v>
      </c>
      <c r="R1144">
        <v>10</v>
      </c>
      <c r="S1144">
        <v>20</v>
      </c>
      <c r="T1144">
        <v>20</v>
      </c>
      <c r="U1144">
        <v>20</v>
      </c>
      <c r="V1144">
        <v>40</v>
      </c>
      <c r="W1144">
        <v>20</v>
      </c>
      <c r="X1144">
        <v>30</v>
      </c>
      <c r="Y1144">
        <v>30</v>
      </c>
      <c r="Z1144">
        <v>40</v>
      </c>
      <c r="AA1144">
        <v>50</v>
      </c>
      <c r="AB1144">
        <v>40</v>
      </c>
      <c r="AC1144">
        <v>40</v>
      </c>
      <c r="AD1144">
        <v>40</v>
      </c>
      <c r="AE1144">
        <v>20</v>
      </c>
      <c r="AF1144">
        <v>40</v>
      </c>
      <c r="AG1144">
        <v>20</v>
      </c>
      <c r="AH1144">
        <v>70</v>
      </c>
      <c r="AI1144">
        <v>20</v>
      </c>
      <c r="AJ1144">
        <v>40</v>
      </c>
      <c r="AK1144">
        <v>20</v>
      </c>
      <c r="AL1144">
        <v>50</v>
      </c>
      <c r="AM1144">
        <v>140</v>
      </c>
      <c r="AN1144">
        <v>140</v>
      </c>
      <c r="AO1144">
        <v>40</v>
      </c>
      <c r="AP1144">
        <v>30</v>
      </c>
      <c r="AQ1144">
        <v>30</v>
      </c>
      <c r="AR1144">
        <v>40</v>
      </c>
      <c r="AS1144">
        <v>20</v>
      </c>
      <c r="AT1144">
        <v>50</v>
      </c>
      <c r="AU1144">
        <v>70</v>
      </c>
      <c r="AV1144">
        <v>50</v>
      </c>
      <c r="AW1144">
        <v>70</v>
      </c>
      <c r="AX1144">
        <v>50</v>
      </c>
      <c r="AY1144">
        <v>70</v>
      </c>
      <c r="AZ1144">
        <v>110</v>
      </c>
      <c r="BA1144">
        <v>70</v>
      </c>
      <c r="BB1144">
        <v>20</v>
      </c>
      <c r="BC1144">
        <v>40</v>
      </c>
      <c r="BD1144">
        <v>70</v>
      </c>
      <c r="BE1144">
        <v>50</v>
      </c>
      <c r="BF1144">
        <v>90</v>
      </c>
      <c r="BG1144">
        <v>90</v>
      </c>
      <c r="BH1144">
        <v>110</v>
      </c>
      <c r="BI1144" s="9">
        <f>AVERAGE(keyword_stats[[#This Row],[Searches: Apr 2015]:[Searches: Mar 2016]])</f>
        <v>23.333333333333332</v>
      </c>
      <c r="BJ1144" s="9">
        <f>AVERAGE(keyword_stats[[#This Row],[Searches: Apr 2016]:[Searches: Mar 2017]])</f>
        <v>37.5</v>
      </c>
      <c r="BK1144" s="9">
        <f>AVERAGE(keyword_stats[[#This Row],[Searches: Apr 2017]:[Searches: Mar 2018]])</f>
        <v>56.666666666666664</v>
      </c>
      <c r="BL1144" s="9">
        <f>AVERAGE(keyword_stats[[#This Row],[Searches: Apr 2018]:[Searches: Mar 2019]])</f>
        <v>70</v>
      </c>
      <c r="BM1144" s="9">
        <f>SUM(keyword_stats[[#This Row],[Searches: Apr 2018]:[Searches: Mar 2019]])</f>
        <v>840</v>
      </c>
      <c r="BN1144" s="9">
        <f>keyword_stats[[#This Row],[R1]]-keyword_stats[[#This Row],[R4]]</f>
        <v>46.666666666666671</v>
      </c>
      <c r="BO1144" s="9" t="str">
        <f>INDEX('keyword-forecasts'!G:K,MATCH(keyword_stats[[#This Row],[Keyword]],'keyword-forecasts'!K:K,0),1)</f>
        <v>Stroje Kąpielowe</v>
      </c>
    </row>
    <row r="1145" spans="1:67" x14ac:dyDescent="0.25">
      <c r="A1145" t="s">
        <v>1258</v>
      </c>
      <c r="B1145" t="s">
        <v>15</v>
      </c>
      <c r="D1145" s="8">
        <v>10</v>
      </c>
      <c r="E1145" t="s">
        <v>17</v>
      </c>
      <c r="F1145">
        <v>100</v>
      </c>
      <c r="G1145">
        <v>0.23</v>
      </c>
      <c r="H1145">
        <v>0.59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10</v>
      </c>
      <c r="V1145">
        <v>0</v>
      </c>
      <c r="W1145">
        <v>0</v>
      </c>
      <c r="X1145">
        <v>0</v>
      </c>
      <c r="Y1145">
        <v>0</v>
      </c>
      <c r="Z1145">
        <v>70</v>
      </c>
      <c r="AA1145">
        <v>110</v>
      </c>
      <c r="AB1145">
        <v>40</v>
      </c>
      <c r="AC1145">
        <v>10</v>
      </c>
      <c r="AD1145">
        <v>10</v>
      </c>
      <c r="AE1145">
        <v>10</v>
      </c>
      <c r="AF1145">
        <v>10</v>
      </c>
      <c r="AG1145">
        <v>10</v>
      </c>
      <c r="AH1145">
        <v>10</v>
      </c>
      <c r="AI1145">
        <v>10</v>
      </c>
      <c r="AJ1145">
        <v>10</v>
      </c>
      <c r="AK1145">
        <v>10</v>
      </c>
      <c r="AL1145">
        <v>10</v>
      </c>
      <c r="AM1145">
        <v>30</v>
      </c>
      <c r="AN1145">
        <v>20</v>
      </c>
      <c r="AO1145">
        <v>20</v>
      </c>
      <c r="AP1145">
        <v>10</v>
      </c>
      <c r="AQ1145">
        <v>10</v>
      </c>
      <c r="AR1145">
        <v>10</v>
      </c>
      <c r="AS1145">
        <v>10</v>
      </c>
      <c r="AT1145">
        <v>10</v>
      </c>
      <c r="AU1145">
        <v>10</v>
      </c>
      <c r="AV1145">
        <v>10</v>
      </c>
      <c r="AW1145">
        <v>10</v>
      </c>
      <c r="AX1145">
        <v>20</v>
      </c>
      <c r="AY1145">
        <v>20</v>
      </c>
      <c r="AZ1145">
        <v>20</v>
      </c>
      <c r="BA1145">
        <v>20</v>
      </c>
      <c r="BB1145">
        <v>10</v>
      </c>
      <c r="BC1145">
        <v>10</v>
      </c>
      <c r="BD1145">
        <v>0</v>
      </c>
      <c r="BE1145">
        <v>10</v>
      </c>
      <c r="BF1145">
        <v>10</v>
      </c>
      <c r="BG1145">
        <v>20</v>
      </c>
      <c r="BH1145">
        <v>20</v>
      </c>
      <c r="BI1145" s="9">
        <f>AVERAGE(keyword_stats[[#This Row],[Searches: Apr 2015]:[Searches: Mar 2016]])</f>
        <v>0.83333333333333337</v>
      </c>
      <c r="BJ1145" s="9">
        <f>AVERAGE(keyword_stats[[#This Row],[Searches: Apr 2016]:[Searches: Mar 2017]])</f>
        <v>25</v>
      </c>
      <c r="BK1145" s="9">
        <f>AVERAGE(keyword_stats[[#This Row],[Searches: Apr 2017]:[Searches: Mar 2018]])</f>
        <v>13.333333333333334</v>
      </c>
      <c r="BL1145" s="9">
        <f>AVERAGE(keyword_stats[[#This Row],[Searches: Apr 2018]:[Searches: Mar 2019]])</f>
        <v>14.166666666666666</v>
      </c>
      <c r="BM1145" s="9">
        <f>SUM(keyword_stats[[#This Row],[Searches: Apr 2018]:[Searches: Mar 2019]])</f>
        <v>170</v>
      </c>
      <c r="BN1145" s="9">
        <f>keyword_stats[[#This Row],[R1]]-keyword_stats[[#This Row],[R4]]</f>
        <v>13.333333333333332</v>
      </c>
      <c r="BO1145" s="9" t="str">
        <f>INDEX('keyword-forecasts'!G:K,MATCH(keyword_stats[[#This Row],[Keyword]],'keyword-forecasts'!K:K,0),1)</f>
        <v>Stroje Kąpielowe</v>
      </c>
    </row>
    <row r="1146" spans="1:67" x14ac:dyDescent="0.25">
      <c r="A1146" t="s">
        <v>1259</v>
      </c>
      <c r="B1146" t="s">
        <v>15</v>
      </c>
      <c r="D1146" s="8">
        <v>70</v>
      </c>
      <c r="E1146" t="s">
        <v>17</v>
      </c>
      <c r="F1146">
        <v>100</v>
      </c>
      <c r="G1146">
        <v>0.16</v>
      </c>
      <c r="H1146">
        <v>0.91</v>
      </c>
      <c r="M1146">
        <v>20</v>
      </c>
      <c r="N1146">
        <v>30</v>
      </c>
      <c r="O1146">
        <v>70</v>
      </c>
      <c r="P1146">
        <v>90</v>
      </c>
      <c r="Q1146">
        <v>20</v>
      </c>
      <c r="R1146">
        <v>10</v>
      </c>
      <c r="S1146">
        <v>10</v>
      </c>
      <c r="T1146">
        <v>10</v>
      </c>
      <c r="U1146">
        <v>10</v>
      </c>
      <c r="V1146">
        <v>40</v>
      </c>
      <c r="W1146">
        <v>70</v>
      </c>
      <c r="X1146">
        <v>110</v>
      </c>
      <c r="Y1146">
        <v>210</v>
      </c>
      <c r="Z1146">
        <v>210</v>
      </c>
      <c r="AA1146">
        <v>320</v>
      </c>
      <c r="AB1146">
        <v>260</v>
      </c>
      <c r="AC1146">
        <v>70</v>
      </c>
      <c r="AD1146">
        <v>30</v>
      </c>
      <c r="AE1146">
        <v>20</v>
      </c>
      <c r="AF1146">
        <v>20</v>
      </c>
      <c r="AG1146">
        <v>20</v>
      </c>
      <c r="AH1146">
        <v>70</v>
      </c>
      <c r="AI1146">
        <v>70</v>
      </c>
      <c r="AJ1146">
        <v>170</v>
      </c>
      <c r="AK1146">
        <v>140</v>
      </c>
      <c r="AL1146">
        <v>210</v>
      </c>
      <c r="AM1146">
        <v>260</v>
      </c>
      <c r="AN1146">
        <v>260</v>
      </c>
      <c r="AO1146">
        <v>110</v>
      </c>
      <c r="AP1146">
        <v>20</v>
      </c>
      <c r="AQ1146">
        <v>20</v>
      </c>
      <c r="AR1146">
        <v>30</v>
      </c>
      <c r="AS1146">
        <v>40</v>
      </c>
      <c r="AT1146">
        <v>70</v>
      </c>
      <c r="AU1146">
        <v>90</v>
      </c>
      <c r="AV1146">
        <v>90</v>
      </c>
      <c r="AW1146">
        <v>140</v>
      </c>
      <c r="AX1146">
        <v>170</v>
      </c>
      <c r="AY1146">
        <v>140</v>
      </c>
      <c r="AZ1146">
        <v>170</v>
      </c>
      <c r="BA1146">
        <v>90</v>
      </c>
      <c r="BB1146">
        <v>20</v>
      </c>
      <c r="BC1146">
        <v>20</v>
      </c>
      <c r="BD1146">
        <v>10</v>
      </c>
      <c r="BE1146">
        <v>20</v>
      </c>
      <c r="BF1146">
        <v>50</v>
      </c>
      <c r="BG1146">
        <v>30</v>
      </c>
      <c r="BH1146">
        <v>40</v>
      </c>
      <c r="BI1146" s="9">
        <f>AVERAGE(keyword_stats[[#This Row],[Searches: Apr 2015]:[Searches: Mar 2016]])</f>
        <v>40.833333333333336</v>
      </c>
      <c r="BJ1146" s="9">
        <f>AVERAGE(keyword_stats[[#This Row],[Searches: Apr 2016]:[Searches: Mar 2017]])</f>
        <v>122.5</v>
      </c>
      <c r="BK1146" s="9">
        <f>AVERAGE(keyword_stats[[#This Row],[Searches: Apr 2017]:[Searches: Mar 2018]])</f>
        <v>111.66666666666667</v>
      </c>
      <c r="BL1146" s="9">
        <f>AVERAGE(keyword_stats[[#This Row],[Searches: Apr 2018]:[Searches: Mar 2019]])</f>
        <v>75</v>
      </c>
      <c r="BM1146" s="9">
        <f>SUM(keyword_stats[[#This Row],[Searches: Apr 2018]:[Searches: Mar 2019]])</f>
        <v>900</v>
      </c>
      <c r="BN1146" s="9">
        <f>keyword_stats[[#This Row],[R1]]-keyword_stats[[#This Row],[R4]]</f>
        <v>34.166666666666664</v>
      </c>
      <c r="BO1146" s="9" t="str">
        <f>INDEX('keyword-forecasts'!G:K,MATCH(keyword_stats[[#This Row],[Keyword]],'keyword-forecasts'!K:K,0),1)</f>
        <v>Paskami</v>
      </c>
    </row>
    <row r="1147" spans="1:67" x14ac:dyDescent="0.25">
      <c r="A1147" t="s">
        <v>1260</v>
      </c>
      <c r="B1147" t="s">
        <v>15</v>
      </c>
      <c r="D1147" s="8">
        <v>10</v>
      </c>
      <c r="E1147" t="s">
        <v>17</v>
      </c>
      <c r="F1147">
        <v>100</v>
      </c>
      <c r="G1147">
        <v>0.33</v>
      </c>
      <c r="H1147">
        <v>0.7</v>
      </c>
      <c r="M1147">
        <v>20</v>
      </c>
      <c r="N1147">
        <v>20</v>
      </c>
      <c r="O1147">
        <v>50</v>
      </c>
      <c r="P1147">
        <v>40</v>
      </c>
      <c r="Q1147">
        <v>20</v>
      </c>
      <c r="R1147">
        <v>10</v>
      </c>
      <c r="S1147">
        <v>10</v>
      </c>
      <c r="T1147">
        <v>10</v>
      </c>
      <c r="U1147">
        <v>10</v>
      </c>
      <c r="V1147">
        <v>10</v>
      </c>
      <c r="W1147">
        <v>10</v>
      </c>
      <c r="X1147">
        <v>10</v>
      </c>
      <c r="Y1147">
        <v>10</v>
      </c>
      <c r="Z1147">
        <v>20</v>
      </c>
      <c r="AA1147">
        <v>20</v>
      </c>
      <c r="AB1147">
        <v>20</v>
      </c>
      <c r="AC1147">
        <v>10</v>
      </c>
      <c r="AD1147">
        <v>10</v>
      </c>
      <c r="AE1147">
        <v>10</v>
      </c>
      <c r="AF1147">
        <v>0</v>
      </c>
      <c r="AG1147">
        <v>10</v>
      </c>
      <c r="AH1147">
        <v>10</v>
      </c>
      <c r="AI1147">
        <v>10</v>
      </c>
      <c r="AJ1147">
        <v>10</v>
      </c>
      <c r="AK1147">
        <v>30</v>
      </c>
      <c r="AL1147">
        <v>10</v>
      </c>
      <c r="AM1147">
        <v>20</v>
      </c>
      <c r="AN1147">
        <v>30</v>
      </c>
      <c r="AO1147">
        <v>10</v>
      </c>
      <c r="AP1147">
        <v>0</v>
      </c>
      <c r="AQ1147">
        <v>10</v>
      </c>
      <c r="AR1147">
        <v>10</v>
      </c>
      <c r="AS1147">
        <v>10</v>
      </c>
      <c r="AT1147">
        <v>20</v>
      </c>
      <c r="AU1147">
        <v>10</v>
      </c>
      <c r="AV1147">
        <v>10</v>
      </c>
      <c r="AW1147">
        <v>10</v>
      </c>
      <c r="AX1147">
        <v>20</v>
      </c>
      <c r="AY1147">
        <v>10</v>
      </c>
      <c r="AZ1147">
        <v>20</v>
      </c>
      <c r="BA1147">
        <v>10</v>
      </c>
      <c r="BB1147">
        <v>10</v>
      </c>
      <c r="BC1147">
        <v>10</v>
      </c>
      <c r="BD1147">
        <v>10</v>
      </c>
      <c r="BE1147">
        <v>10</v>
      </c>
      <c r="BF1147">
        <v>10</v>
      </c>
      <c r="BG1147">
        <v>30</v>
      </c>
      <c r="BH1147">
        <v>20</v>
      </c>
      <c r="BI1147" s="9">
        <f>AVERAGE(keyword_stats[[#This Row],[Searches: Apr 2015]:[Searches: Mar 2016]])</f>
        <v>18.333333333333332</v>
      </c>
      <c r="BJ1147" s="9">
        <f>AVERAGE(keyword_stats[[#This Row],[Searches: Apr 2016]:[Searches: Mar 2017]])</f>
        <v>11.666666666666666</v>
      </c>
      <c r="BK1147" s="9">
        <f>AVERAGE(keyword_stats[[#This Row],[Searches: Apr 2017]:[Searches: Mar 2018]])</f>
        <v>14.166666666666666</v>
      </c>
      <c r="BL1147" s="9">
        <f>AVERAGE(keyword_stats[[#This Row],[Searches: Apr 2018]:[Searches: Mar 2019]])</f>
        <v>14.166666666666666</v>
      </c>
      <c r="BM1147" s="9">
        <f>SUM(keyword_stats[[#This Row],[Searches: Apr 2018]:[Searches: Mar 2019]])</f>
        <v>170</v>
      </c>
      <c r="BN1147" s="9">
        <f>keyword_stats[[#This Row],[R1]]-keyword_stats[[#This Row],[R4]]</f>
        <v>-4.1666666666666661</v>
      </c>
      <c r="BO1147" s="9" t="str">
        <f>INDEX('keyword-forecasts'!G:K,MATCH(keyword_stats[[#This Row],[Keyword]],'keyword-forecasts'!K:K,0),1)</f>
        <v>Stroje Kąpielowe</v>
      </c>
    </row>
    <row r="1148" spans="1:67" x14ac:dyDescent="0.25">
      <c r="A1148" t="s">
        <v>1261</v>
      </c>
      <c r="B1148" t="s">
        <v>15</v>
      </c>
      <c r="D1148" s="8">
        <v>260</v>
      </c>
      <c r="E1148" t="s">
        <v>17</v>
      </c>
      <c r="F1148">
        <v>100</v>
      </c>
      <c r="G1148">
        <v>0.25</v>
      </c>
      <c r="H1148">
        <v>0.87</v>
      </c>
      <c r="M1148">
        <v>110</v>
      </c>
      <c r="N1148">
        <v>260</v>
      </c>
      <c r="O1148">
        <v>320</v>
      </c>
      <c r="P1148">
        <v>260</v>
      </c>
      <c r="Q1148">
        <v>90</v>
      </c>
      <c r="R1148">
        <v>30</v>
      </c>
      <c r="S1148">
        <v>30</v>
      </c>
      <c r="T1148">
        <v>40</v>
      </c>
      <c r="U1148">
        <v>40</v>
      </c>
      <c r="V1148">
        <v>70</v>
      </c>
      <c r="W1148">
        <v>110</v>
      </c>
      <c r="X1148">
        <v>140</v>
      </c>
      <c r="Y1148">
        <v>170</v>
      </c>
      <c r="Z1148">
        <v>260</v>
      </c>
      <c r="AA1148">
        <v>480</v>
      </c>
      <c r="AB1148">
        <v>320</v>
      </c>
      <c r="AC1148">
        <v>90</v>
      </c>
      <c r="AD1148">
        <v>40</v>
      </c>
      <c r="AE1148">
        <v>20</v>
      </c>
      <c r="AF1148">
        <v>40</v>
      </c>
      <c r="AG1148">
        <v>40</v>
      </c>
      <c r="AH1148">
        <v>140</v>
      </c>
      <c r="AI1148">
        <v>170</v>
      </c>
      <c r="AJ1148">
        <v>140</v>
      </c>
      <c r="AK1148">
        <v>210</v>
      </c>
      <c r="AL1148">
        <v>320</v>
      </c>
      <c r="AM1148">
        <v>480</v>
      </c>
      <c r="AN1148">
        <v>390</v>
      </c>
      <c r="AO1148">
        <v>110</v>
      </c>
      <c r="AP1148">
        <v>40</v>
      </c>
      <c r="AQ1148">
        <v>30</v>
      </c>
      <c r="AR1148">
        <v>40</v>
      </c>
      <c r="AS1148">
        <v>30</v>
      </c>
      <c r="AT1148">
        <v>140</v>
      </c>
      <c r="AU1148">
        <v>170</v>
      </c>
      <c r="AV1148">
        <v>170</v>
      </c>
      <c r="AW1148">
        <v>210</v>
      </c>
      <c r="AX1148">
        <v>390</v>
      </c>
      <c r="AY1148">
        <v>590</v>
      </c>
      <c r="AZ1148">
        <v>480</v>
      </c>
      <c r="BA1148">
        <v>260</v>
      </c>
      <c r="BB1148">
        <v>30</v>
      </c>
      <c r="BC1148">
        <v>70</v>
      </c>
      <c r="BD1148">
        <v>110</v>
      </c>
      <c r="BE1148">
        <v>110</v>
      </c>
      <c r="BF1148">
        <v>210</v>
      </c>
      <c r="BG1148">
        <v>210</v>
      </c>
      <c r="BH1148">
        <v>260</v>
      </c>
      <c r="BI1148" s="9">
        <f>AVERAGE(keyword_stats[[#This Row],[Searches: Apr 2015]:[Searches: Mar 2016]])</f>
        <v>125</v>
      </c>
      <c r="BJ1148" s="9">
        <f>AVERAGE(keyword_stats[[#This Row],[Searches: Apr 2016]:[Searches: Mar 2017]])</f>
        <v>159.16666666666666</v>
      </c>
      <c r="BK1148" s="9">
        <f>AVERAGE(keyword_stats[[#This Row],[Searches: Apr 2017]:[Searches: Mar 2018]])</f>
        <v>177.5</v>
      </c>
      <c r="BL1148" s="9">
        <f>AVERAGE(keyword_stats[[#This Row],[Searches: Apr 2018]:[Searches: Mar 2019]])</f>
        <v>244.16666666666666</v>
      </c>
      <c r="BM1148" s="9">
        <f>SUM(keyword_stats[[#This Row],[Searches: Apr 2018]:[Searches: Mar 2019]])</f>
        <v>2930</v>
      </c>
      <c r="BN1148" s="9">
        <f>keyword_stats[[#This Row],[R1]]-keyword_stats[[#This Row],[R4]]</f>
        <v>119.16666666666666</v>
      </c>
      <c r="BO1148" s="9" t="str">
        <f>INDEX('keyword-forecasts'!G:K,MATCH(keyword_stats[[#This Row],[Keyword]],'keyword-forecasts'!K:K,0),1)</f>
        <v>Kąpielowe Push</v>
      </c>
    </row>
    <row r="1149" spans="1:67" x14ac:dyDescent="0.25">
      <c r="A1149" t="s">
        <v>1262</v>
      </c>
      <c r="B1149" t="s">
        <v>15</v>
      </c>
      <c r="D1149" s="8">
        <v>30</v>
      </c>
      <c r="E1149" t="s">
        <v>17</v>
      </c>
      <c r="F1149">
        <v>100</v>
      </c>
      <c r="G1149">
        <v>0.39</v>
      </c>
      <c r="H1149">
        <v>1.17</v>
      </c>
      <c r="M1149">
        <v>10</v>
      </c>
      <c r="N1149">
        <v>20</v>
      </c>
      <c r="O1149">
        <v>30</v>
      </c>
      <c r="P1149">
        <v>30</v>
      </c>
      <c r="Q1149">
        <v>20</v>
      </c>
      <c r="R1149">
        <v>10</v>
      </c>
      <c r="S1149">
        <v>10</v>
      </c>
      <c r="T1149">
        <v>0</v>
      </c>
      <c r="U1149">
        <v>10</v>
      </c>
      <c r="V1149">
        <v>10</v>
      </c>
      <c r="W1149">
        <v>10</v>
      </c>
      <c r="X1149">
        <v>10</v>
      </c>
      <c r="Y1149">
        <v>20</v>
      </c>
      <c r="Z1149">
        <v>30</v>
      </c>
      <c r="AA1149">
        <v>70</v>
      </c>
      <c r="AB1149">
        <v>50</v>
      </c>
      <c r="AC1149">
        <v>10</v>
      </c>
      <c r="AD1149">
        <v>20</v>
      </c>
      <c r="AE1149">
        <v>10</v>
      </c>
      <c r="AF1149">
        <v>10</v>
      </c>
      <c r="AG1149">
        <v>10</v>
      </c>
      <c r="AH1149">
        <v>10</v>
      </c>
      <c r="AI1149">
        <v>10</v>
      </c>
      <c r="AJ1149">
        <v>10</v>
      </c>
      <c r="AK1149">
        <v>10</v>
      </c>
      <c r="AL1149">
        <v>30</v>
      </c>
      <c r="AM1149">
        <v>70</v>
      </c>
      <c r="AN1149">
        <v>70</v>
      </c>
      <c r="AO1149">
        <v>10</v>
      </c>
      <c r="AP1149">
        <v>10</v>
      </c>
      <c r="AQ1149">
        <v>10</v>
      </c>
      <c r="AR1149">
        <v>10</v>
      </c>
      <c r="AS1149">
        <v>10</v>
      </c>
      <c r="AT1149">
        <v>10</v>
      </c>
      <c r="AU1149">
        <v>10</v>
      </c>
      <c r="AV1149">
        <v>30</v>
      </c>
      <c r="AW1149">
        <v>10</v>
      </c>
      <c r="AX1149">
        <v>20</v>
      </c>
      <c r="AY1149">
        <v>90</v>
      </c>
      <c r="AZ1149">
        <v>90</v>
      </c>
      <c r="BA1149">
        <v>20</v>
      </c>
      <c r="BB1149">
        <v>10</v>
      </c>
      <c r="BC1149">
        <v>10</v>
      </c>
      <c r="BD1149">
        <v>10</v>
      </c>
      <c r="BE1149">
        <v>10</v>
      </c>
      <c r="BF1149">
        <v>30</v>
      </c>
      <c r="BG1149">
        <v>40</v>
      </c>
      <c r="BH1149">
        <v>30</v>
      </c>
      <c r="BI1149" s="9">
        <f>AVERAGE(keyword_stats[[#This Row],[Searches: Apr 2015]:[Searches: Mar 2016]])</f>
        <v>14.166666666666666</v>
      </c>
      <c r="BJ1149" s="9">
        <f>AVERAGE(keyword_stats[[#This Row],[Searches: Apr 2016]:[Searches: Mar 2017]])</f>
        <v>21.666666666666668</v>
      </c>
      <c r="BK1149" s="9">
        <f>AVERAGE(keyword_stats[[#This Row],[Searches: Apr 2017]:[Searches: Mar 2018]])</f>
        <v>23.333333333333332</v>
      </c>
      <c r="BL1149" s="9">
        <f>AVERAGE(keyword_stats[[#This Row],[Searches: Apr 2018]:[Searches: Mar 2019]])</f>
        <v>30.833333333333332</v>
      </c>
      <c r="BM1149" s="9">
        <f>SUM(keyword_stats[[#This Row],[Searches: Apr 2018]:[Searches: Mar 2019]])</f>
        <v>370</v>
      </c>
      <c r="BN1149" s="9">
        <f>keyword_stats[[#This Row],[R1]]-keyword_stats[[#This Row],[R4]]</f>
        <v>16.666666666666664</v>
      </c>
      <c r="BO1149" s="9" t="str">
        <f>INDEX('keyword-forecasts'!G:K,MATCH(keyword_stats[[#This Row],[Keyword]],'keyword-forecasts'!K:K,0),1)</f>
        <v>Spodenkami</v>
      </c>
    </row>
    <row r="1150" spans="1:67" x14ac:dyDescent="0.25">
      <c r="A1150" t="s">
        <v>1263</v>
      </c>
      <c r="B1150" t="s">
        <v>15</v>
      </c>
      <c r="D1150" s="8">
        <v>260</v>
      </c>
      <c r="E1150" t="s">
        <v>17</v>
      </c>
      <c r="F1150">
        <v>100</v>
      </c>
      <c r="G1150">
        <v>0.39</v>
      </c>
      <c r="H1150">
        <v>1.45</v>
      </c>
      <c r="M1150">
        <v>210</v>
      </c>
      <c r="N1150">
        <v>260</v>
      </c>
      <c r="O1150">
        <v>590</v>
      </c>
      <c r="P1150">
        <v>720</v>
      </c>
      <c r="Q1150">
        <v>320</v>
      </c>
      <c r="R1150">
        <v>30</v>
      </c>
      <c r="S1150">
        <v>20</v>
      </c>
      <c r="T1150">
        <v>20</v>
      </c>
      <c r="U1150">
        <v>20</v>
      </c>
      <c r="V1150">
        <v>90</v>
      </c>
      <c r="W1150">
        <v>140</v>
      </c>
      <c r="X1150">
        <v>140</v>
      </c>
      <c r="Y1150">
        <v>170</v>
      </c>
      <c r="Z1150">
        <v>260</v>
      </c>
      <c r="AA1150">
        <v>590</v>
      </c>
      <c r="AB1150">
        <v>590</v>
      </c>
      <c r="AC1150">
        <v>170</v>
      </c>
      <c r="AD1150">
        <v>70</v>
      </c>
      <c r="AE1150">
        <v>50</v>
      </c>
      <c r="AF1150">
        <v>50</v>
      </c>
      <c r="AG1150">
        <v>40</v>
      </c>
      <c r="AH1150">
        <v>140</v>
      </c>
      <c r="AI1150">
        <v>110</v>
      </c>
      <c r="AJ1150">
        <v>90</v>
      </c>
      <c r="AK1150">
        <v>140</v>
      </c>
      <c r="AL1150">
        <v>320</v>
      </c>
      <c r="AM1150">
        <v>720</v>
      </c>
      <c r="AN1150">
        <v>720</v>
      </c>
      <c r="AO1150">
        <v>260</v>
      </c>
      <c r="AP1150">
        <v>40</v>
      </c>
      <c r="AQ1150">
        <v>40</v>
      </c>
      <c r="AR1150">
        <v>50</v>
      </c>
      <c r="AS1150">
        <v>40</v>
      </c>
      <c r="AT1150">
        <v>110</v>
      </c>
      <c r="AU1150">
        <v>140</v>
      </c>
      <c r="AV1150">
        <v>170</v>
      </c>
      <c r="AW1150">
        <v>320</v>
      </c>
      <c r="AX1150">
        <v>390</v>
      </c>
      <c r="AY1150">
        <v>720</v>
      </c>
      <c r="AZ1150">
        <v>720</v>
      </c>
      <c r="BA1150">
        <v>390</v>
      </c>
      <c r="BB1150">
        <v>50</v>
      </c>
      <c r="BC1150">
        <v>50</v>
      </c>
      <c r="BD1150">
        <v>70</v>
      </c>
      <c r="BE1150">
        <v>50</v>
      </c>
      <c r="BF1150">
        <v>110</v>
      </c>
      <c r="BG1150">
        <v>110</v>
      </c>
      <c r="BH1150">
        <v>140</v>
      </c>
      <c r="BI1150" s="9">
        <f>AVERAGE(keyword_stats[[#This Row],[Searches: Apr 2015]:[Searches: Mar 2016]])</f>
        <v>213.33333333333334</v>
      </c>
      <c r="BJ1150" s="9">
        <f>AVERAGE(keyword_stats[[#This Row],[Searches: Apr 2016]:[Searches: Mar 2017]])</f>
        <v>194.16666666666666</v>
      </c>
      <c r="BK1150" s="9">
        <f>AVERAGE(keyword_stats[[#This Row],[Searches: Apr 2017]:[Searches: Mar 2018]])</f>
        <v>229.16666666666666</v>
      </c>
      <c r="BL1150" s="9">
        <f>AVERAGE(keyword_stats[[#This Row],[Searches: Apr 2018]:[Searches: Mar 2019]])</f>
        <v>260</v>
      </c>
      <c r="BM1150" s="9">
        <f>SUM(keyword_stats[[#This Row],[Searches: Apr 2018]:[Searches: Mar 2019]])</f>
        <v>3120</v>
      </c>
      <c r="BN1150" s="9">
        <f>keyword_stats[[#This Row],[R1]]-keyword_stats[[#This Row],[R4]]</f>
        <v>46.666666666666657</v>
      </c>
      <c r="BO1150" s="9" t="str">
        <f>INDEX('keyword-forecasts'!G:K,MATCH(keyword_stats[[#This Row],[Keyword]],'keyword-forecasts'!K:K,0),1)</f>
        <v>Szortami</v>
      </c>
    </row>
    <row r="1151" spans="1:67" x14ac:dyDescent="0.25">
      <c r="A1151" t="s">
        <v>1264</v>
      </c>
      <c r="B1151" t="s">
        <v>15</v>
      </c>
      <c r="D1151" s="8">
        <v>20</v>
      </c>
      <c r="E1151" t="s">
        <v>17</v>
      </c>
      <c r="F1151">
        <v>100</v>
      </c>
      <c r="G1151">
        <v>0.32</v>
      </c>
      <c r="H1151">
        <v>1.03</v>
      </c>
      <c r="M1151">
        <v>30</v>
      </c>
      <c r="N1151">
        <v>90</v>
      </c>
      <c r="O1151">
        <v>20</v>
      </c>
      <c r="P1151">
        <v>20</v>
      </c>
      <c r="Q1151">
        <v>30</v>
      </c>
      <c r="R1151">
        <v>10</v>
      </c>
      <c r="S1151">
        <v>10</v>
      </c>
      <c r="T1151">
        <v>10</v>
      </c>
      <c r="U1151">
        <v>10</v>
      </c>
      <c r="V1151">
        <v>30</v>
      </c>
      <c r="W1151">
        <v>30</v>
      </c>
      <c r="X1151">
        <v>20</v>
      </c>
      <c r="Y1151">
        <v>20</v>
      </c>
      <c r="Z1151">
        <v>90</v>
      </c>
      <c r="AA1151">
        <v>210</v>
      </c>
      <c r="AB1151">
        <v>140</v>
      </c>
      <c r="AC1151">
        <v>30</v>
      </c>
      <c r="AD1151">
        <v>20</v>
      </c>
      <c r="AE1151">
        <v>10</v>
      </c>
      <c r="AF1151">
        <v>10</v>
      </c>
      <c r="AG1151">
        <v>10</v>
      </c>
      <c r="AH1151">
        <v>20</v>
      </c>
      <c r="AI1151">
        <v>50</v>
      </c>
      <c r="AJ1151">
        <v>30</v>
      </c>
      <c r="AK1151">
        <v>30</v>
      </c>
      <c r="AL1151">
        <v>50</v>
      </c>
      <c r="AM1151">
        <v>210</v>
      </c>
      <c r="AN1151">
        <v>30</v>
      </c>
      <c r="AO1151">
        <v>30</v>
      </c>
      <c r="AP1151">
        <v>0</v>
      </c>
      <c r="AQ1151">
        <v>10</v>
      </c>
      <c r="AR1151">
        <v>0</v>
      </c>
      <c r="AS1151">
        <v>0</v>
      </c>
      <c r="AT1151">
        <v>10</v>
      </c>
      <c r="AU1151">
        <v>10</v>
      </c>
      <c r="AV1151">
        <v>10</v>
      </c>
      <c r="AW1151">
        <v>10</v>
      </c>
      <c r="AX1151">
        <v>20</v>
      </c>
      <c r="AY1151">
        <v>110</v>
      </c>
      <c r="AZ1151">
        <v>70</v>
      </c>
      <c r="BA1151">
        <v>40</v>
      </c>
      <c r="BB1151">
        <v>10</v>
      </c>
      <c r="BC1151">
        <v>10</v>
      </c>
      <c r="BD1151">
        <v>10</v>
      </c>
      <c r="BE1151">
        <v>0</v>
      </c>
      <c r="BF1151">
        <v>10</v>
      </c>
      <c r="BG1151">
        <v>10</v>
      </c>
      <c r="BH1151">
        <v>10</v>
      </c>
      <c r="BI1151" s="9">
        <f>AVERAGE(keyword_stats[[#This Row],[Searches: Apr 2015]:[Searches: Mar 2016]])</f>
        <v>25.833333333333332</v>
      </c>
      <c r="BJ1151" s="9">
        <f>AVERAGE(keyword_stats[[#This Row],[Searches: Apr 2016]:[Searches: Mar 2017]])</f>
        <v>53.333333333333336</v>
      </c>
      <c r="BK1151" s="9">
        <f>AVERAGE(keyword_stats[[#This Row],[Searches: Apr 2017]:[Searches: Mar 2018]])</f>
        <v>32.5</v>
      </c>
      <c r="BL1151" s="9">
        <f>AVERAGE(keyword_stats[[#This Row],[Searches: Apr 2018]:[Searches: Mar 2019]])</f>
        <v>25.833333333333332</v>
      </c>
      <c r="BM1151" s="9">
        <f>SUM(keyword_stats[[#This Row],[Searches: Apr 2018]:[Searches: Mar 2019]])</f>
        <v>310</v>
      </c>
      <c r="BN1151" s="9">
        <f>keyword_stats[[#This Row],[R1]]-keyword_stats[[#This Row],[R4]]</f>
        <v>0</v>
      </c>
      <c r="BO1151" s="9" t="str">
        <f>INDEX('keyword-forecasts'!G:K,MATCH(keyword_stats[[#This Row],[Keyword]],'keyword-forecasts'!K:K,0),1)</f>
        <v>Kąpielowe Damskie</v>
      </c>
    </row>
    <row r="1152" spans="1:67" x14ac:dyDescent="0.25">
      <c r="A1152" t="s">
        <v>1265</v>
      </c>
      <c r="B1152" t="s">
        <v>15</v>
      </c>
      <c r="D1152" s="8">
        <v>110</v>
      </c>
      <c r="E1152" t="s">
        <v>17</v>
      </c>
      <c r="F1152">
        <v>100</v>
      </c>
      <c r="G1152">
        <v>0.35</v>
      </c>
      <c r="H1152">
        <v>1.34</v>
      </c>
      <c r="M1152">
        <v>10</v>
      </c>
      <c r="N1152">
        <v>10</v>
      </c>
      <c r="O1152">
        <v>40</v>
      </c>
      <c r="P1152">
        <v>30</v>
      </c>
      <c r="Q1152">
        <v>10</v>
      </c>
      <c r="R1152">
        <v>10</v>
      </c>
      <c r="S1152">
        <v>10</v>
      </c>
      <c r="T1152">
        <v>10</v>
      </c>
      <c r="U1152">
        <v>10</v>
      </c>
      <c r="V1152">
        <v>10</v>
      </c>
      <c r="W1152">
        <v>10</v>
      </c>
      <c r="X1152">
        <v>10</v>
      </c>
      <c r="Y1152">
        <v>10</v>
      </c>
      <c r="Z1152">
        <v>20</v>
      </c>
      <c r="AA1152">
        <v>20</v>
      </c>
      <c r="AB1152">
        <v>30</v>
      </c>
      <c r="AC1152">
        <v>10</v>
      </c>
      <c r="AD1152">
        <v>10</v>
      </c>
      <c r="AE1152">
        <v>0</v>
      </c>
      <c r="AF1152">
        <v>10</v>
      </c>
      <c r="AG1152">
        <v>10</v>
      </c>
      <c r="AH1152">
        <v>20</v>
      </c>
      <c r="AI1152">
        <v>10</v>
      </c>
      <c r="AJ1152">
        <v>10</v>
      </c>
      <c r="AK1152">
        <v>10</v>
      </c>
      <c r="AL1152">
        <v>10</v>
      </c>
      <c r="AM1152">
        <v>30</v>
      </c>
      <c r="AN1152">
        <v>110</v>
      </c>
      <c r="AO1152">
        <v>50</v>
      </c>
      <c r="AP1152">
        <v>20</v>
      </c>
      <c r="AQ1152">
        <v>10</v>
      </c>
      <c r="AR1152">
        <v>20</v>
      </c>
      <c r="AS1152">
        <v>30</v>
      </c>
      <c r="AT1152">
        <v>70</v>
      </c>
      <c r="AU1152">
        <v>90</v>
      </c>
      <c r="AV1152">
        <v>50</v>
      </c>
      <c r="AW1152">
        <v>90</v>
      </c>
      <c r="AX1152">
        <v>140</v>
      </c>
      <c r="AY1152">
        <v>320</v>
      </c>
      <c r="AZ1152">
        <v>320</v>
      </c>
      <c r="BA1152">
        <v>170</v>
      </c>
      <c r="BB1152">
        <v>40</v>
      </c>
      <c r="BC1152">
        <v>10</v>
      </c>
      <c r="BD1152">
        <v>40</v>
      </c>
      <c r="BE1152">
        <v>20</v>
      </c>
      <c r="BF1152">
        <v>70</v>
      </c>
      <c r="BG1152">
        <v>70</v>
      </c>
      <c r="BH1152">
        <v>70</v>
      </c>
      <c r="BI1152" s="9">
        <f>AVERAGE(keyword_stats[[#This Row],[Searches: Apr 2015]:[Searches: Mar 2016]])</f>
        <v>14.166666666666666</v>
      </c>
      <c r="BJ1152" s="9">
        <f>AVERAGE(keyword_stats[[#This Row],[Searches: Apr 2016]:[Searches: Mar 2017]])</f>
        <v>13.333333333333334</v>
      </c>
      <c r="BK1152" s="9">
        <f>AVERAGE(keyword_stats[[#This Row],[Searches: Apr 2017]:[Searches: Mar 2018]])</f>
        <v>41.666666666666664</v>
      </c>
      <c r="BL1152" s="9">
        <f>AVERAGE(keyword_stats[[#This Row],[Searches: Apr 2018]:[Searches: Mar 2019]])</f>
        <v>113.33333333333333</v>
      </c>
      <c r="BM1152" s="9">
        <f>SUM(keyword_stats[[#This Row],[Searches: Apr 2018]:[Searches: Mar 2019]])</f>
        <v>1360</v>
      </c>
      <c r="BN1152" s="9">
        <f>keyword_stats[[#This Row],[R1]]-keyword_stats[[#This Row],[R4]]</f>
        <v>99.166666666666657</v>
      </c>
      <c r="BO1152" s="9" t="str">
        <f>INDEX('keyword-forecasts'!G:K,MATCH(keyword_stats[[#This Row],[Keyword]],'keyword-forecasts'!K:K,0),1)</f>
        <v>Internetowy Stroje</v>
      </c>
    </row>
    <row r="1153" spans="1:67" x14ac:dyDescent="0.25">
      <c r="A1153" t="s">
        <v>1266</v>
      </c>
      <c r="B1153" t="s">
        <v>15</v>
      </c>
      <c r="D1153" s="8">
        <v>1900</v>
      </c>
      <c r="E1153" t="s">
        <v>17</v>
      </c>
      <c r="F1153">
        <v>100</v>
      </c>
      <c r="G1153">
        <v>0.13</v>
      </c>
      <c r="H1153">
        <v>0.83</v>
      </c>
      <c r="M1153">
        <v>390</v>
      </c>
      <c r="N1153">
        <v>720</v>
      </c>
      <c r="O1153">
        <v>1300</v>
      </c>
      <c r="P1153">
        <v>1600</v>
      </c>
      <c r="Q1153">
        <v>480</v>
      </c>
      <c r="R1153">
        <v>110</v>
      </c>
      <c r="S1153">
        <v>70</v>
      </c>
      <c r="T1153">
        <v>90</v>
      </c>
      <c r="U1153">
        <v>140</v>
      </c>
      <c r="V1153">
        <v>390</v>
      </c>
      <c r="W1153">
        <v>390</v>
      </c>
      <c r="X1153">
        <v>590</v>
      </c>
      <c r="Y1153">
        <v>880</v>
      </c>
      <c r="Z1153">
        <v>1300</v>
      </c>
      <c r="AA1153">
        <v>2400</v>
      </c>
      <c r="AB1153">
        <v>1900</v>
      </c>
      <c r="AC1153">
        <v>480</v>
      </c>
      <c r="AD1153">
        <v>170</v>
      </c>
      <c r="AE1153">
        <v>110</v>
      </c>
      <c r="AF1153">
        <v>170</v>
      </c>
      <c r="AG1153">
        <v>260</v>
      </c>
      <c r="AH1153">
        <v>590</v>
      </c>
      <c r="AI1153">
        <v>590</v>
      </c>
      <c r="AJ1153">
        <v>720</v>
      </c>
      <c r="AK1153">
        <v>1600</v>
      </c>
      <c r="AL1153">
        <v>2900</v>
      </c>
      <c r="AM1153">
        <v>4400</v>
      </c>
      <c r="AN1153">
        <v>3600</v>
      </c>
      <c r="AO1153">
        <v>1300</v>
      </c>
      <c r="AP1153">
        <v>260</v>
      </c>
      <c r="AQ1153">
        <v>260</v>
      </c>
      <c r="AR1153">
        <v>320</v>
      </c>
      <c r="AS1153">
        <v>210</v>
      </c>
      <c r="AT1153">
        <v>880</v>
      </c>
      <c r="AU1153">
        <v>880</v>
      </c>
      <c r="AV1153">
        <v>1300</v>
      </c>
      <c r="AW1153">
        <v>1600</v>
      </c>
      <c r="AX1153">
        <v>3600</v>
      </c>
      <c r="AY1153">
        <v>5400</v>
      </c>
      <c r="AZ1153">
        <v>6600</v>
      </c>
      <c r="BA1153">
        <v>2400</v>
      </c>
      <c r="BB1153">
        <v>480</v>
      </c>
      <c r="BC1153">
        <v>390</v>
      </c>
      <c r="BD1153">
        <v>390</v>
      </c>
      <c r="BE1153">
        <v>390</v>
      </c>
      <c r="BF1153">
        <v>1600</v>
      </c>
      <c r="BG1153">
        <v>1600</v>
      </c>
      <c r="BH1153">
        <v>1600</v>
      </c>
      <c r="BI1153" s="9">
        <f>AVERAGE(keyword_stats[[#This Row],[Searches: Apr 2015]:[Searches: Mar 2016]])</f>
        <v>522.5</v>
      </c>
      <c r="BJ1153" s="9">
        <f>AVERAGE(keyword_stats[[#This Row],[Searches: Apr 2016]:[Searches: Mar 2017]])</f>
        <v>797.5</v>
      </c>
      <c r="BK1153" s="9">
        <f>AVERAGE(keyword_stats[[#This Row],[Searches: Apr 2017]:[Searches: Mar 2018]])</f>
        <v>1492.5</v>
      </c>
      <c r="BL1153" s="9">
        <f>AVERAGE(keyword_stats[[#This Row],[Searches: Apr 2018]:[Searches: Mar 2019]])</f>
        <v>2170.8333333333335</v>
      </c>
      <c r="BM1153" s="9">
        <f>SUM(keyword_stats[[#This Row],[Searches: Apr 2018]:[Searches: Mar 2019]])</f>
        <v>26050</v>
      </c>
      <c r="BN1153" s="9">
        <f>keyword_stats[[#This Row],[R1]]-keyword_stats[[#This Row],[R4]]</f>
        <v>1648.3333333333335</v>
      </c>
      <c r="BO1153" s="9" t="str">
        <f>INDEX('keyword-forecasts'!G:K,MATCH(keyword_stats[[#This Row],[Keyword]],'keyword-forecasts'!K:K,0),1)</f>
        <v>Stroje Kąpielowe</v>
      </c>
    </row>
    <row r="1154" spans="1:67" x14ac:dyDescent="0.25">
      <c r="A1154" t="s">
        <v>1267</v>
      </c>
      <c r="B1154" t="s">
        <v>15</v>
      </c>
      <c r="D1154" s="8">
        <v>10</v>
      </c>
      <c r="M1154">
        <v>10</v>
      </c>
      <c r="N1154">
        <v>10</v>
      </c>
      <c r="O1154">
        <v>20</v>
      </c>
      <c r="P1154">
        <v>30</v>
      </c>
      <c r="Q1154">
        <v>40</v>
      </c>
      <c r="R1154">
        <v>10</v>
      </c>
      <c r="S1154">
        <v>10</v>
      </c>
      <c r="T1154">
        <v>10</v>
      </c>
      <c r="U1154">
        <v>10</v>
      </c>
      <c r="V1154">
        <v>10</v>
      </c>
      <c r="W1154">
        <v>10</v>
      </c>
      <c r="X1154">
        <v>10</v>
      </c>
      <c r="Y1154">
        <v>10</v>
      </c>
      <c r="Z1154">
        <v>10</v>
      </c>
      <c r="AA1154">
        <v>30</v>
      </c>
      <c r="AB1154">
        <v>10</v>
      </c>
      <c r="AC1154">
        <v>10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10</v>
      </c>
      <c r="AK1154">
        <v>10</v>
      </c>
      <c r="AL1154">
        <v>10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10</v>
      </c>
      <c r="AU1154">
        <v>10</v>
      </c>
      <c r="AV1154">
        <v>10</v>
      </c>
      <c r="AW1154">
        <v>10</v>
      </c>
      <c r="AX1154">
        <v>10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v>0</v>
      </c>
      <c r="BH1154">
        <v>0</v>
      </c>
      <c r="BI1154" s="9">
        <f>AVERAGE(keyword_stats[[#This Row],[Searches: Apr 2015]:[Searches: Mar 2016]])</f>
        <v>15</v>
      </c>
      <c r="BJ1154" s="9">
        <f>AVERAGE(keyword_stats[[#This Row],[Searches: Apr 2016]:[Searches: Mar 2017]])</f>
        <v>6.666666666666667</v>
      </c>
      <c r="BK1154" s="9">
        <f>AVERAGE(keyword_stats[[#This Row],[Searches: Apr 2017]:[Searches: Mar 2018]])</f>
        <v>4.166666666666667</v>
      </c>
      <c r="BL1154" s="9">
        <f>AVERAGE(keyword_stats[[#This Row],[Searches: Apr 2018]:[Searches: Mar 2019]])</f>
        <v>1.6666666666666667</v>
      </c>
      <c r="BM1154" s="9">
        <f>SUM(keyword_stats[[#This Row],[Searches: Apr 2018]:[Searches: Mar 2019]])</f>
        <v>20</v>
      </c>
      <c r="BN1154" s="9">
        <f>keyword_stats[[#This Row],[R1]]-keyword_stats[[#This Row],[R4]]</f>
        <v>-13.333333333333334</v>
      </c>
      <c r="BO1154" s="9" t="str">
        <f>INDEX('keyword-forecasts'!G:K,MATCH(keyword_stats[[#This Row],[Keyword]],'keyword-forecasts'!K:K,0),1)</f>
        <v>Kąpielowe 2015</v>
      </c>
    </row>
    <row r="1155" spans="1:67" x14ac:dyDescent="0.25">
      <c r="A1155" t="s">
        <v>1268</v>
      </c>
      <c r="B1155" t="s">
        <v>15</v>
      </c>
      <c r="D1155" s="8">
        <v>10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70</v>
      </c>
      <c r="AB1155">
        <v>70</v>
      </c>
      <c r="AC1155">
        <v>20</v>
      </c>
      <c r="AD1155">
        <v>10</v>
      </c>
      <c r="AE1155">
        <v>0</v>
      </c>
      <c r="AF1155">
        <v>10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10</v>
      </c>
      <c r="AN1155">
        <v>10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10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v>10</v>
      </c>
      <c r="BH1155">
        <v>0</v>
      </c>
      <c r="BI1155" s="9">
        <f>AVERAGE(keyword_stats[[#This Row],[Searches: Apr 2015]:[Searches: Mar 2016]])</f>
        <v>0</v>
      </c>
      <c r="BJ1155" s="9">
        <f>AVERAGE(keyword_stats[[#This Row],[Searches: Apr 2016]:[Searches: Mar 2017]])</f>
        <v>15</v>
      </c>
      <c r="BK1155" s="9">
        <f>AVERAGE(keyword_stats[[#This Row],[Searches: Apr 2017]:[Searches: Mar 2018]])</f>
        <v>2.5</v>
      </c>
      <c r="BL1155" s="9">
        <f>AVERAGE(keyword_stats[[#This Row],[Searches: Apr 2018]:[Searches: Mar 2019]])</f>
        <v>0.83333333333333337</v>
      </c>
      <c r="BM1155" s="9">
        <f>SUM(keyword_stats[[#This Row],[Searches: Apr 2018]:[Searches: Mar 2019]])</f>
        <v>10</v>
      </c>
      <c r="BN1155" s="9">
        <f>keyword_stats[[#This Row],[R1]]-keyword_stats[[#This Row],[R4]]</f>
        <v>0.83333333333333337</v>
      </c>
      <c r="BO1155" s="9" t="str">
        <f>INDEX('keyword-forecasts'!G:K,MATCH(keyword_stats[[#This Row],[Keyword]],'keyword-forecasts'!K:K,0),1)</f>
        <v>Kąpielowe 2016</v>
      </c>
    </row>
    <row r="1156" spans="1:67" x14ac:dyDescent="0.25">
      <c r="A1156" t="s">
        <v>1269</v>
      </c>
      <c r="B1156" t="s">
        <v>15</v>
      </c>
      <c r="D1156" s="8">
        <v>110</v>
      </c>
      <c r="E1156" t="s">
        <v>17</v>
      </c>
      <c r="F1156">
        <v>100</v>
      </c>
      <c r="G1156">
        <v>0.34</v>
      </c>
      <c r="H1156">
        <v>0.98</v>
      </c>
      <c r="M1156">
        <v>210</v>
      </c>
      <c r="N1156">
        <v>390</v>
      </c>
      <c r="O1156">
        <v>480</v>
      </c>
      <c r="P1156">
        <v>170</v>
      </c>
      <c r="Q1156">
        <v>50</v>
      </c>
      <c r="R1156">
        <v>10</v>
      </c>
      <c r="S1156">
        <v>10</v>
      </c>
      <c r="T1156">
        <v>10</v>
      </c>
      <c r="U1156">
        <v>10</v>
      </c>
      <c r="V1156">
        <v>40</v>
      </c>
      <c r="W1156">
        <v>70</v>
      </c>
      <c r="X1156">
        <v>50</v>
      </c>
      <c r="Y1156">
        <v>90</v>
      </c>
      <c r="Z1156">
        <v>140</v>
      </c>
      <c r="AA1156">
        <v>260</v>
      </c>
      <c r="AB1156">
        <v>210</v>
      </c>
      <c r="AC1156">
        <v>50</v>
      </c>
      <c r="AD1156">
        <v>10</v>
      </c>
      <c r="AE1156">
        <v>20</v>
      </c>
      <c r="AF1156">
        <v>10</v>
      </c>
      <c r="AG1156">
        <v>20</v>
      </c>
      <c r="AH1156">
        <v>50</v>
      </c>
      <c r="AI1156">
        <v>90</v>
      </c>
      <c r="AJ1156">
        <v>70</v>
      </c>
      <c r="AK1156">
        <v>70</v>
      </c>
      <c r="AL1156">
        <v>110</v>
      </c>
      <c r="AM1156">
        <v>210</v>
      </c>
      <c r="AN1156">
        <v>170</v>
      </c>
      <c r="AO1156">
        <v>70</v>
      </c>
      <c r="AP1156">
        <v>30</v>
      </c>
      <c r="AQ1156">
        <v>10</v>
      </c>
      <c r="AR1156">
        <v>10</v>
      </c>
      <c r="AS1156">
        <v>50</v>
      </c>
      <c r="AT1156">
        <v>140</v>
      </c>
      <c r="AU1156">
        <v>70</v>
      </c>
      <c r="AV1156">
        <v>110</v>
      </c>
      <c r="AW1156">
        <v>140</v>
      </c>
      <c r="AX1156">
        <v>140</v>
      </c>
      <c r="AY1156">
        <v>210</v>
      </c>
      <c r="AZ1156">
        <v>170</v>
      </c>
      <c r="BA1156">
        <v>70</v>
      </c>
      <c r="BB1156">
        <v>10</v>
      </c>
      <c r="BC1156">
        <v>10</v>
      </c>
      <c r="BD1156">
        <v>30</v>
      </c>
      <c r="BE1156">
        <v>40</v>
      </c>
      <c r="BF1156">
        <v>50</v>
      </c>
      <c r="BG1156">
        <v>140</v>
      </c>
      <c r="BH1156">
        <v>260</v>
      </c>
      <c r="BI1156" s="9">
        <f>AVERAGE(keyword_stats[[#This Row],[Searches: Apr 2015]:[Searches: Mar 2016]])</f>
        <v>125</v>
      </c>
      <c r="BJ1156" s="9">
        <f>AVERAGE(keyword_stats[[#This Row],[Searches: Apr 2016]:[Searches: Mar 2017]])</f>
        <v>85</v>
      </c>
      <c r="BK1156" s="9">
        <f>AVERAGE(keyword_stats[[#This Row],[Searches: Apr 2017]:[Searches: Mar 2018]])</f>
        <v>87.5</v>
      </c>
      <c r="BL1156" s="9">
        <f>AVERAGE(keyword_stats[[#This Row],[Searches: Apr 2018]:[Searches: Mar 2019]])</f>
        <v>105.83333333333333</v>
      </c>
      <c r="BM1156" s="9">
        <f>SUM(keyword_stats[[#This Row],[Searches: Apr 2018]:[Searches: Mar 2019]])</f>
        <v>1270</v>
      </c>
      <c r="BN1156" s="9">
        <f>keyword_stats[[#This Row],[R1]]-keyword_stats[[#This Row],[R4]]</f>
        <v>-19.166666666666671</v>
      </c>
      <c r="BO1156" s="9" t="str">
        <f>INDEX('keyword-forecasts'!G:K,MATCH(keyword_stats[[#This Row],[Keyword]],'keyword-forecasts'!K:K,0),1)</f>
        <v>Majtkami</v>
      </c>
    </row>
    <row r="1157" spans="1:67" x14ac:dyDescent="0.25">
      <c r="A1157" t="s">
        <v>1270</v>
      </c>
      <c r="B1157" t="s">
        <v>15</v>
      </c>
      <c r="D1157" s="8">
        <v>10</v>
      </c>
      <c r="E1157" t="s">
        <v>17</v>
      </c>
      <c r="F1157">
        <v>100</v>
      </c>
      <c r="G1157">
        <v>0.35</v>
      </c>
      <c r="H1157">
        <v>0.79</v>
      </c>
      <c r="M1157">
        <v>20</v>
      </c>
      <c r="N1157">
        <v>10</v>
      </c>
      <c r="O1157">
        <v>10</v>
      </c>
      <c r="P1157">
        <v>20</v>
      </c>
      <c r="Q1157">
        <v>10</v>
      </c>
      <c r="R1157">
        <v>0</v>
      </c>
      <c r="S1157">
        <v>0</v>
      </c>
      <c r="T1157">
        <v>10</v>
      </c>
      <c r="U1157">
        <v>10</v>
      </c>
      <c r="V1157">
        <v>10</v>
      </c>
      <c r="W1157">
        <v>10</v>
      </c>
      <c r="X1157">
        <v>10</v>
      </c>
      <c r="Y1157">
        <v>10</v>
      </c>
      <c r="Z1157">
        <v>10</v>
      </c>
      <c r="AA1157">
        <v>20</v>
      </c>
      <c r="AB1157">
        <v>10</v>
      </c>
      <c r="AC1157">
        <v>10</v>
      </c>
      <c r="AD1157">
        <v>0</v>
      </c>
      <c r="AE1157">
        <v>0</v>
      </c>
      <c r="AF1157">
        <v>10</v>
      </c>
      <c r="AG1157">
        <v>0</v>
      </c>
      <c r="AH1157">
        <v>10</v>
      </c>
      <c r="AI1157">
        <v>10</v>
      </c>
      <c r="AJ1157">
        <v>10</v>
      </c>
      <c r="AK1157">
        <v>10</v>
      </c>
      <c r="AL1157">
        <v>10</v>
      </c>
      <c r="AM1157">
        <v>30</v>
      </c>
      <c r="AN1157">
        <v>20</v>
      </c>
      <c r="AO1157">
        <v>10</v>
      </c>
      <c r="AP1157">
        <v>10</v>
      </c>
      <c r="AQ1157">
        <v>10</v>
      </c>
      <c r="AR1157">
        <v>0</v>
      </c>
      <c r="AS1157">
        <v>10</v>
      </c>
      <c r="AT1157">
        <v>10</v>
      </c>
      <c r="AU1157">
        <v>10</v>
      </c>
      <c r="AV1157">
        <v>10</v>
      </c>
      <c r="AW1157">
        <v>10</v>
      </c>
      <c r="AX1157">
        <v>20</v>
      </c>
      <c r="AY1157">
        <v>10</v>
      </c>
      <c r="AZ1157">
        <v>20</v>
      </c>
      <c r="BA1157">
        <v>10</v>
      </c>
      <c r="BB1157">
        <v>10</v>
      </c>
      <c r="BC1157">
        <v>10</v>
      </c>
      <c r="BD1157">
        <v>0</v>
      </c>
      <c r="BE1157">
        <v>10</v>
      </c>
      <c r="BF1157">
        <v>10</v>
      </c>
      <c r="BG1157">
        <v>10</v>
      </c>
      <c r="BH1157">
        <v>10</v>
      </c>
      <c r="BI1157" s="9">
        <f>AVERAGE(keyword_stats[[#This Row],[Searches: Apr 2015]:[Searches: Mar 2016]])</f>
        <v>10</v>
      </c>
      <c r="BJ1157" s="9">
        <f>AVERAGE(keyword_stats[[#This Row],[Searches: Apr 2016]:[Searches: Mar 2017]])</f>
        <v>8.3333333333333339</v>
      </c>
      <c r="BK1157" s="9">
        <f>AVERAGE(keyword_stats[[#This Row],[Searches: Apr 2017]:[Searches: Mar 2018]])</f>
        <v>11.666666666666666</v>
      </c>
      <c r="BL1157" s="9">
        <f>AVERAGE(keyword_stats[[#This Row],[Searches: Apr 2018]:[Searches: Mar 2019]])</f>
        <v>10.833333333333334</v>
      </c>
      <c r="BM1157" s="9">
        <f>SUM(keyword_stats[[#This Row],[Searches: Apr 2018]:[Searches: Mar 2019]])</f>
        <v>130</v>
      </c>
      <c r="BN1157" s="9">
        <f>keyword_stats[[#This Row],[R1]]-keyword_stats[[#This Row],[R4]]</f>
        <v>0.83333333333333393</v>
      </c>
      <c r="BO1157" s="9" t="str">
        <f>INDEX('keyword-forecasts'!G:K,MATCH(keyword_stats[[#This Row],[Keyword]],'keyword-forecasts'!K:K,0),1)</f>
        <v>Majtkami</v>
      </c>
    </row>
    <row r="1158" spans="1:67" x14ac:dyDescent="0.25">
      <c r="A1158" t="s">
        <v>1271</v>
      </c>
      <c r="B1158" t="s">
        <v>15</v>
      </c>
      <c r="D1158" s="8">
        <v>10</v>
      </c>
      <c r="E1158" t="s">
        <v>17</v>
      </c>
      <c r="F1158">
        <v>100</v>
      </c>
      <c r="M1158">
        <v>20</v>
      </c>
      <c r="N1158">
        <v>30</v>
      </c>
      <c r="O1158">
        <v>40</v>
      </c>
      <c r="P1158">
        <v>40</v>
      </c>
      <c r="Q1158">
        <v>20</v>
      </c>
      <c r="R1158">
        <v>10</v>
      </c>
      <c r="S1158">
        <v>10</v>
      </c>
      <c r="T1158">
        <v>10</v>
      </c>
      <c r="U1158">
        <v>10</v>
      </c>
      <c r="V1158">
        <v>10</v>
      </c>
      <c r="W1158">
        <v>10</v>
      </c>
      <c r="X1158">
        <v>10</v>
      </c>
      <c r="Y1158">
        <v>10</v>
      </c>
      <c r="Z1158">
        <v>10</v>
      </c>
      <c r="AA1158">
        <v>10</v>
      </c>
      <c r="AB1158">
        <v>20</v>
      </c>
      <c r="AC1158">
        <v>10</v>
      </c>
      <c r="AD1158">
        <v>10</v>
      </c>
      <c r="AE1158">
        <v>0</v>
      </c>
      <c r="AF1158">
        <v>10</v>
      </c>
      <c r="AG1158">
        <v>10</v>
      </c>
      <c r="AH1158">
        <v>10</v>
      </c>
      <c r="AI1158">
        <v>10</v>
      </c>
      <c r="AJ1158">
        <v>10</v>
      </c>
      <c r="AK1158">
        <v>10</v>
      </c>
      <c r="AL1158">
        <v>10</v>
      </c>
      <c r="AM1158">
        <v>10</v>
      </c>
      <c r="AN1158">
        <v>10</v>
      </c>
      <c r="AO1158">
        <v>10</v>
      </c>
      <c r="AP1158">
        <v>10</v>
      </c>
      <c r="AQ1158">
        <v>10</v>
      </c>
      <c r="AR1158">
        <v>10</v>
      </c>
      <c r="AS1158">
        <v>0</v>
      </c>
      <c r="AT1158">
        <v>10</v>
      </c>
      <c r="AU1158">
        <v>10</v>
      </c>
      <c r="AV1158">
        <v>10</v>
      </c>
      <c r="AW1158">
        <v>10</v>
      </c>
      <c r="AX1158">
        <v>10</v>
      </c>
      <c r="AY1158">
        <v>10</v>
      </c>
      <c r="AZ1158">
        <v>10</v>
      </c>
      <c r="BA1158">
        <v>10</v>
      </c>
      <c r="BB1158">
        <v>10</v>
      </c>
      <c r="BC1158">
        <v>0</v>
      </c>
      <c r="BD1158">
        <v>10</v>
      </c>
      <c r="BE1158">
        <v>10</v>
      </c>
      <c r="BF1158">
        <v>10</v>
      </c>
      <c r="BG1158">
        <v>10</v>
      </c>
      <c r="BH1158">
        <v>10</v>
      </c>
      <c r="BI1158" s="9">
        <f>AVERAGE(keyword_stats[[#This Row],[Searches: Apr 2015]:[Searches: Mar 2016]])</f>
        <v>18.333333333333332</v>
      </c>
      <c r="BJ1158" s="9">
        <f>AVERAGE(keyword_stats[[#This Row],[Searches: Apr 2016]:[Searches: Mar 2017]])</f>
        <v>10</v>
      </c>
      <c r="BK1158" s="9">
        <f>AVERAGE(keyword_stats[[#This Row],[Searches: Apr 2017]:[Searches: Mar 2018]])</f>
        <v>9.1666666666666661</v>
      </c>
      <c r="BL1158" s="9">
        <f>AVERAGE(keyword_stats[[#This Row],[Searches: Apr 2018]:[Searches: Mar 2019]])</f>
        <v>9.1666666666666661</v>
      </c>
      <c r="BM1158" s="9">
        <f>SUM(keyword_stats[[#This Row],[Searches: Apr 2018]:[Searches: Mar 2019]])</f>
        <v>110</v>
      </c>
      <c r="BN1158" s="9">
        <f>keyword_stats[[#This Row],[R1]]-keyword_stats[[#This Row],[R4]]</f>
        <v>-9.1666666666666661</v>
      </c>
      <c r="BO1158" s="9" t="str">
        <f>INDEX('keyword-forecasts'!G:K,MATCH(keyword_stats[[#This Row],[Keyword]],'keyword-forecasts'!K:K,0),1)</f>
        <v>Stroje Kąpielowe</v>
      </c>
    </row>
    <row r="1159" spans="1:67" x14ac:dyDescent="0.25">
      <c r="A1159" t="s">
        <v>1272</v>
      </c>
      <c r="B1159" t="s">
        <v>15</v>
      </c>
      <c r="D1159" s="8">
        <v>40</v>
      </c>
      <c r="E1159" t="s">
        <v>17</v>
      </c>
      <c r="F1159">
        <v>100</v>
      </c>
      <c r="G1159">
        <v>0.34</v>
      </c>
      <c r="H1159">
        <v>1.19</v>
      </c>
      <c r="M1159">
        <v>10</v>
      </c>
      <c r="N1159">
        <v>20</v>
      </c>
      <c r="O1159">
        <v>40</v>
      </c>
      <c r="P1159">
        <v>30</v>
      </c>
      <c r="Q1159">
        <v>20</v>
      </c>
      <c r="R1159">
        <v>10</v>
      </c>
      <c r="S1159">
        <v>10</v>
      </c>
      <c r="T1159">
        <v>10</v>
      </c>
      <c r="U1159">
        <v>10</v>
      </c>
      <c r="V1159">
        <v>20</v>
      </c>
      <c r="W1159">
        <v>30</v>
      </c>
      <c r="X1159">
        <v>10</v>
      </c>
      <c r="Y1159">
        <v>40</v>
      </c>
      <c r="Z1159">
        <v>40</v>
      </c>
      <c r="AA1159">
        <v>70</v>
      </c>
      <c r="AB1159">
        <v>40</v>
      </c>
      <c r="AC1159">
        <v>20</v>
      </c>
      <c r="AD1159">
        <v>30</v>
      </c>
      <c r="AE1159">
        <v>20</v>
      </c>
      <c r="AF1159">
        <v>10</v>
      </c>
      <c r="AG1159">
        <v>20</v>
      </c>
      <c r="AH1159">
        <v>30</v>
      </c>
      <c r="AI1159">
        <v>30</v>
      </c>
      <c r="AJ1159">
        <v>20</v>
      </c>
      <c r="AK1159">
        <v>30</v>
      </c>
      <c r="AL1159">
        <v>30</v>
      </c>
      <c r="AM1159">
        <v>70</v>
      </c>
      <c r="AN1159">
        <v>50</v>
      </c>
      <c r="AO1159">
        <v>30</v>
      </c>
      <c r="AP1159">
        <v>10</v>
      </c>
      <c r="AQ1159">
        <v>10</v>
      </c>
      <c r="AR1159">
        <v>10</v>
      </c>
      <c r="AS1159">
        <v>10</v>
      </c>
      <c r="AT1159">
        <v>30</v>
      </c>
      <c r="AU1159">
        <v>30</v>
      </c>
      <c r="AV1159">
        <v>20</v>
      </c>
      <c r="AW1159">
        <v>50</v>
      </c>
      <c r="AX1159">
        <v>40</v>
      </c>
      <c r="AY1159">
        <v>70</v>
      </c>
      <c r="AZ1159">
        <v>90</v>
      </c>
      <c r="BA1159">
        <v>50</v>
      </c>
      <c r="BB1159">
        <v>10</v>
      </c>
      <c r="BC1159">
        <v>10</v>
      </c>
      <c r="BD1159">
        <v>10</v>
      </c>
      <c r="BE1159">
        <v>10</v>
      </c>
      <c r="BF1159">
        <v>70</v>
      </c>
      <c r="BG1159">
        <v>70</v>
      </c>
      <c r="BH1159">
        <v>50</v>
      </c>
      <c r="BI1159" s="9">
        <f>AVERAGE(keyword_stats[[#This Row],[Searches: Apr 2015]:[Searches: Mar 2016]])</f>
        <v>18.333333333333332</v>
      </c>
      <c r="BJ1159" s="9">
        <f>AVERAGE(keyword_stats[[#This Row],[Searches: Apr 2016]:[Searches: Mar 2017]])</f>
        <v>30.833333333333332</v>
      </c>
      <c r="BK1159" s="9">
        <f>AVERAGE(keyword_stats[[#This Row],[Searches: Apr 2017]:[Searches: Mar 2018]])</f>
        <v>27.5</v>
      </c>
      <c r="BL1159" s="9">
        <f>AVERAGE(keyword_stats[[#This Row],[Searches: Apr 2018]:[Searches: Mar 2019]])</f>
        <v>44.166666666666664</v>
      </c>
      <c r="BM1159" s="9">
        <f>SUM(keyword_stats[[#This Row],[Searches: Apr 2018]:[Searches: Mar 2019]])</f>
        <v>530</v>
      </c>
      <c r="BN1159" s="9">
        <f>keyword_stats[[#This Row],[R1]]-keyword_stats[[#This Row],[R4]]</f>
        <v>25.833333333333332</v>
      </c>
      <c r="BO1159" s="9" t="str">
        <f>INDEX('keyword-forecasts'!G:K,MATCH(keyword_stats[[#This Row],[Keyword]],'keyword-forecasts'!K:K,0),1)</f>
        <v>Stroje Kąpielowe</v>
      </c>
    </row>
    <row r="1160" spans="1:67" x14ac:dyDescent="0.25">
      <c r="A1160" t="s">
        <v>1273</v>
      </c>
      <c r="B1160" t="s">
        <v>15</v>
      </c>
      <c r="D1160" s="8">
        <v>10</v>
      </c>
      <c r="E1160" t="s">
        <v>17</v>
      </c>
      <c r="F1160">
        <v>100</v>
      </c>
      <c r="G1160">
        <v>0.54</v>
      </c>
      <c r="H1160">
        <v>1.48</v>
      </c>
      <c r="M1160">
        <v>10</v>
      </c>
      <c r="N1160">
        <v>10</v>
      </c>
      <c r="O1160">
        <v>10</v>
      </c>
      <c r="P1160">
        <v>20</v>
      </c>
      <c r="Q1160">
        <v>10</v>
      </c>
      <c r="R1160">
        <v>0</v>
      </c>
      <c r="S1160">
        <v>10</v>
      </c>
      <c r="T1160">
        <v>0</v>
      </c>
      <c r="U1160">
        <v>10</v>
      </c>
      <c r="V1160">
        <v>10</v>
      </c>
      <c r="W1160">
        <v>10</v>
      </c>
      <c r="X1160">
        <v>10</v>
      </c>
      <c r="Y1160">
        <v>10</v>
      </c>
      <c r="Z1160">
        <v>10</v>
      </c>
      <c r="AA1160">
        <v>20</v>
      </c>
      <c r="AB1160">
        <v>10</v>
      </c>
      <c r="AC1160">
        <v>10</v>
      </c>
      <c r="AD1160">
        <v>10</v>
      </c>
      <c r="AE1160">
        <v>10</v>
      </c>
      <c r="AF1160">
        <v>0</v>
      </c>
      <c r="AG1160">
        <v>0</v>
      </c>
      <c r="AH1160">
        <v>10</v>
      </c>
      <c r="AI1160">
        <v>10</v>
      </c>
      <c r="AJ1160">
        <v>10</v>
      </c>
      <c r="AK1160">
        <v>10</v>
      </c>
      <c r="AL1160">
        <v>10</v>
      </c>
      <c r="AM1160">
        <v>30</v>
      </c>
      <c r="AN1160">
        <v>10</v>
      </c>
      <c r="AO1160">
        <v>10</v>
      </c>
      <c r="AP1160">
        <v>0</v>
      </c>
      <c r="AQ1160">
        <v>0</v>
      </c>
      <c r="AR1160">
        <v>10</v>
      </c>
      <c r="AS1160">
        <v>0</v>
      </c>
      <c r="AT1160">
        <v>10</v>
      </c>
      <c r="AU1160">
        <v>10</v>
      </c>
      <c r="AV1160">
        <v>10</v>
      </c>
      <c r="AW1160">
        <v>10</v>
      </c>
      <c r="AX1160">
        <v>10</v>
      </c>
      <c r="AY1160">
        <v>10</v>
      </c>
      <c r="AZ1160">
        <v>20</v>
      </c>
      <c r="BA1160">
        <v>10</v>
      </c>
      <c r="BB1160">
        <v>10</v>
      </c>
      <c r="BC1160">
        <v>10</v>
      </c>
      <c r="BD1160">
        <v>0</v>
      </c>
      <c r="BE1160">
        <v>10</v>
      </c>
      <c r="BF1160">
        <v>10</v>
      </c>
      <c r="BG1160">
        <v>10</v>
      </c>
      <c r="BH1160">
        <v>10</v>
      </c>
      <c r="BI1160" s="9">
        <f>AVERAGE(keyword_stats[[#This Row],[Searches: Apr 2015]:[Searches: Mar 2016]])</f>
        <v>9.1666666666666661</v>
      </c>
      <c r="BJ1160" s="9">
        <f>AVERAGE(keyword_stats[[#This Row],[Searches: Apr 2016]:[Searches: Mar 2017]])</f>
        <v>9.1666666666666661</v>
      </c>
      <c r="BK1160" s="9">
        <f>AVERAGE(keyword_stats[[#This Row],[Searches: Apr 2017]:[Searches: Mar 2018]])</f>
        <v>9.1666666666666661</v>
      </c>
      <c r="BL1160" s="9">
        <f>AVERAGE(keyword_stats[[#This Row],[Searches: Apr 2018]:[Searches: Mar 2019]])</f>
        <v>10</v>
      </c>
      <c r="BM1160" s="9">
        <f>SUM(keyword_stats[[#This Row],[Searches: Apr 2018]:[Searches: Mar 2019]])</f>
        <v>120</v>
      </c>
      <c r="BN1160" s="9">
        <f>keyword_stats[[#This Row],[R1]]-keyword_stats[[#This Row],[R4]]</f>
        <v>0.83333333333333393</v>
      </c>
      <c r="BO1160" s="9" t="str">
        <f>INDEX('keyword-forecasts'!G:K,MATCH(keyword_stats[[#This Row],[Keyword]],'keyword-forecasts'!K:K,0),1)</f>
        <v>Figi Kąpielowe</v>
      </c>
    </row>
    <row r="1161" spans="1:67" x14ac:dyDescent="0.25">
      <c r="A1161" t="s">
        <v>1274</v>
      </c>
      <c r="B1161" t="s">
        <v>15</v>
      </c>
      <c r="D1161" s="8">
        <v>1000</v>
      </c>
      <c r="E1161" t="s">
        <v>17</v>
      </c>
      <c r="F1161">
        <v>98</v>
      </c>
      <c r="G1161">
        <v>0.31</v>
      </c>
      <c r="H1161">
        <v>1.17</v>
      </c>
      <c r="M1161">
        <v>210</v>
      </c>
      <c r="N1161">
        <v>210</v>
      </c>
      <c r="O1161">
        <v>390</v>
      </c>
      <c r="P1161">
        <v>390</v>
      </c>
      <c r="Q1161">
        <v>210</v>
      </c>
      <c r="R1161">
        <v>50</v>
      </c>
      <c r="S1161">
        <v>40</v>
      </c>
      <c r="T1161">
        <v>90</v>
      </c>
      <c r="U1161">
        <v>70</v>
      </c>
      <c r="V1161">
        <v>210</v>
      </c>
      <c r="W1161">
        <v>210</v>
      </c>
      <c r="X1161">
        <v>210</v>
      </c>
      <c r="Y1161">
        <v>320</v>
      </c>
      <c r="Z1161">
        <v>390</v>
      </c>
      <c r="AA1161">
        <v>720</v>
      </c>
      <c r="AB1161">
        <v>720</v>
      </c>
      <c r="AC1161">
        <v>320</v>
      </c>
      <c r="AD1161">
        <v>140</v>
      </c>
      <c r="AE1161">
        <v>90</v>
      </c>
      <c r="AF1161">
        <v>110</v>
      </c>
      <c r="AG1161">
        <v>110</v>
      </c>
      <c r="AH1161">
        <v>260</v>
      </c>
      <c r="AI1161">
        <v>320</v>
      </c>
      <c r="AJ1161">
        <v>390</v>
      </c>
      <c r="AK1161">
        <v>390</v>
      </c>
      <c r="AL1161">
        <v>590</v>
      </c>
      <c r="AM1161">
        <v>880</v>
      </c>
      <c r="AN1161">
        <v>880</v>
      </c>
      <c r="AO1161">
        <v>390</v>
      </c>
      <c r="AP1161">
        <v>140</v>
      </c>
      <c r="AQ1161">
        <v>170</v>
      </c>
      <c r="AR1161">
        <v>210</v>
      </c>
      <c r="AS1161">
        <v>210</v>
      </c>
      <c r="AT1161">
        <v>590</v>
      </c>
      <c r="AU1161">
        <v>590</v>
      </c>
      <c r="AV1161">
        <v>720</v>
      </c>
      <c r="AW1161">
        <v>1300</v>
      </c>
      <c r="AX1161">
        <v>1900</v>
      </c>
      <c r="AY1161">
        <v>1900</v>
      </c>
      <c r="AZ1161">
        <v>2400</v>
      </c>
      <c r="BA1161">
        <v>1300</v>
      </c>
      <c r="BB1161">
        <v>480</v>
      </c>
      <c r="BC1161">
        <v>390</v>
      </c>
      <c r="BD1161">
        <v>590</v>
      </c>
      <c r="BE1161">
        <v>320</v>
      </c>
      <c r="BF1161">
        <v>480</v>
      </c>
      <c r="BG1161">
        <v>480</v>
      </c>
      <c r="BH1161">
        <v>480</v>
      </c>
      <c r="BI1161" s="9">
        <f>AVERAGE(keyword_stats[[#This Row],[Searches: Apr 2015]:[Searches: Mar 2016]])</f>
        <v>190.83333333333334</v>
      </c>
      <c r="BJ1161" s="9">
        <f>AVERAGE(keyword_stats[[#This Row],[Searches: Apr 2016]:[Searches: Mar 2017]])</f>
        <v>324.16666666666669</v>
      </c>
      <c r="BK1161" s="9">
        <f>AVERAGE(keyword_stats[[#This Row],[Searches: Apr 2017]:[Searches: Mar 2018]])</f>
        <v>480</v>
      </c>
      <c r="BL1161" s="9">
        <f>AVERAGE(keyword_stats[[#This Row],[Searches: Apr 2018]:[Searches: Mar 2019]])</f>
        <v>1001.6666666666666</v>
      </c>
      <c r="BM1161" s="9">
        <f>SUM(keyword_stats[[#This Row],[Searches: Apr 2018]:[Searches: Mar 2019]])</f>
        <v>12020</v>
      </c>
      <c r="BN1161" s="9">
        <f>keyword_stats[[#This Row],[R1]]-keyword_stats[[#This Row],[R4]]</f>
        <v>810.83333333333326</v>
      </c>
      <c r="BO1161" s="9" t="str">
        <f>INDEX('keyword-forecasts'!G:K,MATCH(keyword_stats[[#This Row],[Keyword]],'keyword-forecasts'!K:K,0),1)</f>
        <v>Zalando Stroje</v>
      </c>
    </row>
    <row r="1162" spans="1:67" x14ac:dyDescent="0.25">
      <c r="A1162" t="s">
        <v>1275</v>
      </c>
      <c r="B1162" t="s">
        <v>15</v>
      </c>
      <c r="D1162" s="8">
        <v>590</v>
      </c>
      <c r="E1162" t="s">
        <v>17</v>
      </c>
      <c r="F1162">
        <v>100</v>
      </c>
      <c r="G1162">
        <v>0.38</v>
      </c>
      <c r="H1162">
        <v>1.24</v>
      </c>
      <c r="M1162">
        <v>260</v>
      </c>
      <c r="N1162">
        <v>480</v>
      </c>
      <c r="O1162">
        <v>880</v>
      </c>
      <c r="P1162">
        <v>880</v>
      </c>
      <c r="Q1162">
        <v>480</v>
      </c>
      <c r="R1162">
        <v>110</v>
      </c>
      <c r="S1162">
        <v>50</v>
      </c>
      <c r="T1162">
        <v>70</v>
      </c>
      <c r="U1162">
        <v>70</v>
      </c>
      <c r="V1162">
        <v>170</v>
      </c>
      <c r="W1162">
        <v>260</v>
      </c>
      <c r="X1162">
        <v>210</v>
      </c>
      <c r="Y1162">
        <v>320</v>
      </c>
      <c r="Z1162">
        <v>480</v>
      </c>
      <c r="AA1162">
        <v>880</v>
      </c>
      <c r="AB1162">
        <v>1000</v>
      </c>
      <c r="AC1162">
        <v>260</v>
      </c>
      <c r="AD1162">
        <v>110</v>
      </c>
      <c r="AE1162">
        <v>70</v>
      </c>
      <c r="AF1162">
        <v>90</v>
      </c>
      <c r="AG1162">
        <v>140</v>
      </c>
      <c r="AH1162">
        <v>260</v>
      </c>
      <c r="AI1162">
        <v>320</v>
      </c>
      <c r="AJ1162">
        <v>260</v>
      </c>
      <c r="AK1162">
        <v>320</v>
      </c>
      <c r="AL1162">
        <v>720</v>
      </c>
      <c r="AM1162">
        <v>1300</v>
      </c>
      <c r="AN1162">
        <v>1300</v>
      </c>
      <c r="AO1162">
        <v>480</v>
      </c>
      <c r="AP1162">
        <v>90</v>
      </c>
      <c r="AQ1162">
        <v>70</v>
      </c>
      <c r="AR1162">
        <v>110</v>
      </c>
      <c r="AS1162">
        <v>90</v>
      </c>
      <c r="AT1162">
        <v>260</v>
      </c>
      <c r="AU1162">
        <v>210</v>
      </c>
      <c r="AV1162">
        <v>170</v>
      </c>
      <c r="AW1162">
        <v>320</v>
      </c>
      <c r="AX1162">
        <v>880</v>
      </c>
      <c r="AY1162">
        <v>1600</v>
      </c>
      <c r="AZ1162">
        <v>1600</v>
      </c>
      <c r="BA1162">
        <v>720</v>
      </c>
      <c r="BB1162">
        <v>110</v>
      </c>
      <c r="BC1162">
        <v>90</v>
      </c>
      <c r="BD1162">
        <v>110</v>
      </c>
      <c r="BE1162">
        <v>90</v>
      </c>
      <c r="BF1162">
        <v>390</v>
      </c>
      <c r="BG1162">
        <v>320</v>
      </c>
      <c r="BH1162">
        <v>390</v>
      </c>
      <c r="BI1162" s="9">
        <f>AVERAGE(keyword_stats[[#This Row],[Searches: Apr 2015]:[Searches: Mar 2016]])</f>
        <v>326.66666666666669</v>
      </c>
      <c r="BJ1162" s="9">
        <f>AVERAGE(keyword_stats[[#This Row],[Searches: Apr 2016]:[Searches: Mar 2017]])</f>
        <v>349.16666666666669</v>
      </c>
      <c r="BK1162" s="9">
        <f>AVERAGE(keyword_stats[[#This Row],[Searches: Apr 2017]:[Searches: Mar 2018]])</f>
        <v>426.66666666666669</v>
      </c>
      <c r="BL1162" s="9">
        <f>AVERAGE(keyword_stats[[#This Row],[Searches: Apr 2018]:[Searches: Mar 2019]])</f>
        <v>551.66666666666663</v>
      </c>
      <c r="BM1162" s="9">
        <f>SUM(keyword_stats[[#This Row],[Searches: Apr 2018]:[Searches: Mar 2019]])</f>
        <v>6620</v>
      </c>
      <c r="BN1162" s="9">
        <f>keyword_stats[[#This Row],[R1]]-keyword_stats[[#This Row],[R4]]</f>
        <v>224.99999999999994</v>
      </c>
      <c r="BO1162" s="9" t="str">
        <f>INDEX('keyword-forecasts'!G:K,MATCH(keyword_stats[[#This Row],[Keyword]],'keyword-forecasts'!K:K,0),1)</f>
        <v>Spodenkami</v>
      </c>
    </row>
    <row r="1163" spans="1:67" x14ac:dyDescent="0.25">
      <c r="A1163" t="s">
        <v>1276</v>
      </c>
      <c r="B1163" t="s">
        <v>15</v>
      </c>
      <c r="D1163" s="8">
        <v>10</v>
      </c>
      <c r="M1163">
        <v>0</v>
      </c>
      <c r="N1163">
        <v>10</v>
      </c>
      <c r="O1163">
        <v>10</v>
      </c>
      <c r="P1163">
        <v>50</v>
      </c>
      <c r="Q1163">
        <v>70</v>
      </c>
      <c r="R1163">
        <v>10</v>
      </c>
      <c r="S1163">
        <v>10</v>
      </c>
      <c r="T1163">
        <v>10</v>
      </c>
      <c r="U1163">
        <v>10</v>
      </c>
      <c r="V1163">
        <v>10</v>
      </c>
      <c r="W1163">
        <v>10</v>
      </c>
      <c r="X1163">
        <v>10</v>
      </c>
      <c r="Y1163">
        <v>10</v>
      </c>
      <c r="Z1163">
        <v>20</v>
      </c>
      <c r="AA1163">
        <v>50</v>
      </c>
      <c r="AB1163">
        <v>20</v>
      </c>
      <c r="AC1163">
        <v>0</v>
      </c>
      <c r="AD1163">
        <v>10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10</v>
      </c>
      <c r="AK1163">
        <v>0</v>
      </c>
      <c r="AL1163">
        <v>0</v>
      </c>
      <c r="AM1163">
        <v>10</v>
      </c>
      <c r="AN1163">
        <v>10</v>
      </c>
      <c r="AO1163">
        <v>10</v>
      </c>
      <c r="AP1163">
        <v>10</v>
      </c>
      <c r="AQ1163">
        <v>0</v>
      </c>
      <c r="AR1163">
        <v>0</v>
      </c>
      <c r="AS1163">
        <v>0</v>
      </c>
      <c r="AT1163">
        <v>10</v>
      </c>
      <c r="AU1163">
        <v>0</v>
      </c>
      <c r="AV1163">
        <v>10</v>
      </c>
      <c r="AW1163">
        <v>10</v>
      </c>
      <c r="AX1163">
        <v>10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v>0</v>
      </c>
      <c r="BH1163">
        <v>0</v>
      </c>
      <c r="BI1163" s="9">
        <f>AVERAGE(keyword_stats[[#This Row],[Searches: Apr 2015]:[Searches: Mar 2016]])</f>
        <v>17.5</v>
      </c>
      <c r="BJ1163" s="9">
        <f>AVERAGE(keyword_stats[[#This Row],[Searches: Apr 2016]:[Searches: Mar 2017]])</f>
        <v>10</v>
      </c>
      <c r="BK1163" s="9">
        <f>AVERAGE(keyword_stats[[#This Row],[Searches: Apr 2017]:[Searches: Mar 2018]])</f>
        <v>5</v>
      </c>
      <c r="BL1163" s="9">
        <f>AVERAGE(keyword_stats[[#This Row],[Searches: Apr 2018]:[Searches: Mar 2019]])</f>
        <v>1.6666666666666667</v>
      </c>
      <c r="BM1163" s="9">
        <f>SUM(keyword_stats[[#This Row],[Searches: Apr 2018]:[Searches: Mar 2019]])</f>
        <v>20</v>
      </c>
      <c r="BN1163" s="9">
        <f>keyword_stats[[#This Row],[R1]]-keyword_stats[[#This Row],[R4]]</f>
        <v>-15.833333333333334</v>
      </c>
      <c r="BO1163" s="9" t="str">
        <f>INDEX('keyword-forecasts'!G:K,MATCH(keyword_stats[[#This Row],[Keyword]],'keyword-forecasts'!K:K,0),1)</f>
        <v>Kąpielowe 2015</v>
      </c>
    </row>
    <row r="1164" spans="1:67" x14ac:dyDescent="0.25">
      <c r="A1164" t="s">
        <v>1277</v>
      </c>
      <c r="B1164" t="s">
        <v>15</v>
      </c>
      <c r="D1164" s="8">
        <v>260</v>
      </c>
      <c r="E1164" t="s">
        <v>17</v>
      </c>
      <c r="F1164">
        <v>100</v>
      </c>
      <c r="G1164">
        <v>0.35</v>
      </c>
      <c r="H1164">
        <v>1.52</v>
      </c>
      <c r="M1164">
        <v>260</v>
      </c>
      <c r="N1164">
        <v>210</v>
      </c>
      <c r="O1164">
        <v>590</v>
      </c>
      <c r="P1164">
        <v>590</v>
      </c>
      <c r="Q1164">
        <v>210</v>
      </c>
      <c r="R1164">
        <v>40</v>
      </c>
      <c r="S1164">
        <v>20</v>
      </c>
      <c r="T1164">
        <v>30</v>
      </c>
      <c r="U1164">
        <v>70</v>
      </c>
      <c r="V1164">
        <v>110</v>
      </c>
      <c r="W1164">
        <v>110</v>
      </c>
      <c r="X1164">
        <v>110</v>
      </c>
      <c r="Y1164">
        <v>170</v>
      </c>
      <c r="Z1164">
        <v>320</v>
      </c>
      <c r="AA1164">
        <v>480</v>
      </c>
      <c r="AB1164">
        <v>390</v>
      </c>
      <c r="AC1164">
        <v>110</v>
      </c>
      <c r="AD1164">
        <v>30</v>
      </c>
      <c r="AE1164">
        <v>40</v>
      </c>
      <c r="AF1164">
        <v>30</v>
      </c>
      <c r="AG1164">
        <v>30</v>
      </c>
      <c r="AH1164">
        <v>90</v>
      </c>
      <c r="AI1164">
        <v>140</v>
      </c>
      <c r="AJ1164">
        <v>110</v>
      </c>
      <c r="AK1164">
        <v>140</v>
      </c>
      <c r="AL1164">
        <v>390</v>
      </c>
      <c r="AM1164">
        <v>480</v>
      </c>
      <c r="AN1164">
        <v>480</v>
      </c>
      <c r="AO1164">
        <v>210</v>
      </c>
      <c r="AP1164">
        <v>70</v>
      </c>
      <c r="AQ1164">
        <v>30</v>
      </c>
      <c r="AR1164">
        <v>40</v>
      </c>
      <c r="AS1164">
        <v>40</v>
      </c>
      <c r="AT1164">
        <v>140</v>
      </c>
      <c r="AU1164">
        <v>140</v>
      </c>
      <c r="AV1164">
        <v>140</v>
      </c>
      <c r="AW1164">
        <v>210</v>
      </c>
      <c r="AX1164">
        <v>480</v>
      </c>
      <c r="AY1164">
        <v>590</v>
      </c>
      <c r="AZ1164">
        <v>720</v>
      </c>
      <c r="BA1164">
        <v>320</v>
      </c>
      <c r="BB1164">
        <v>40</v>
      </c>
      <c r="BC1164">
        <v>50</v>
      </c>
      <c r="BD1164">
        <v>70</v>
      </c>
      <c r="BE1164">
        <v>70</v>
      </c>
      <c r="BF1164">
        <v>170</v>
      </c>
      <c r="BG1164">
        <v>210</v>
      </c>
      <c r="BH1164">
        <v>260</v>
      </c>
      <c r="BI1164" s="9">
        <f>AVERAGE(keyword_stats[[#This Row],[Searches: Apr 2015]:[Searches: Mar 2016]])</f>
        <v>195.83333333333334</v>
      </c>
      <c r="BJ1164" s="9">
        <f>AVERAGE(keyword_stats[[#This Row],[Searches: Apr 2016]:[Searches: Mar 2017]])</f>
        <v>161.66666666666666</v>
      </c>
      <c r="BK1164" s="9">
        <f>AVERAGE(keyword_stats[[#This Row],[Searches: Apr 2017]:[Searches: Mar 2018]])</f>
        <v>191.66666666666666</v>
      </c>
      <c r="BL1164" s="9">
        <f>AVERAGE(keyword_stats[[#This Row],[Searches: Apr 2018]:[Searches: Mar 2019]])</f>
        <v>265.83333333333331</v>
      </c>
      <c r="BM1164" s="9">
        <f>SUM(keyword_stats[[#This Row],[Searches: Apr 2018]:[Searches: Mar 2019]])</f>
        <v>3190</v>
      </c>
      <c r="BN1164" s="9">
        <f>keyword_stats[[#This Row],[R1]]-keyword_stats[[#This Row],[R4]]</f>
        <v>69.999999999999972</v>
      </c>
      <c r="BO1164" s="9" t="str">
        <f>INDEX('keyword-forecasts'!G:K,MATCH(keyword_stats[[#This Row],[Keyword]],'keyword-forecasts'!K:K,0),1)</f>
        <v>Stroje Kąpielowe</v>
      </c>
    </row>
    <row r="1165" spans="1:67" x14ac:dyDescent="0.25">
      <c r="A1165" t="s">
        <v>1278</v>
      </c>
      <c r="B1165" t="s">
        <v>15</v>
      </c>
      <c r="D1165" s="8">
        <v>170</v>
      </c>
      <c r="E1165" t="s">
        <v>17</v>
      </c>
      <c r="F1165">
        <v>100</v>
      </c>
      <c r="G1165">
        <v>0.23</v>
      </c>
      <c r="H1165">
        <v>1.08</v>
      </c>
      <c r="M1165">
        <v>140</v>
      </c>
      <c r="N1165">
        <v>170</v>
      </c>
      <c r="O1165">
        <v>170</v>
      </c>
      <c r="P1165">
        <v>140</v>
      </c>
      <c r="Q1165">
        <v>110</v>
      </c>
      <c r="R1165">
        <v>20</v>
      </c>
      <c r="S1165">
        <v>20</v>
      </c>
      <c r="T1165">
        <v>20</v>
      </c>
      <c r="U1165">
        <v>30</v>
      </c>
      <c r="V1165">
        <v>70</v>
      </c>
      <c r="W1165">
        <v>110</v>
      </c>
      <c r="X1165">
        <v>70</v>
      </c>
      <c r="Y1165">
        <v>110</v>
      </c>
      <c r="Z1165">
        <v>110</v>
      </c>
      <c r="AA1165">
        <v>170</v>
      </c>
      <c r="AB1165">
        <v>140</v>
      </c>
      <c r="AC1165">
        <v>110</v>
      </c>
      <c r="AD1165">
        <v>30</v>
      </c>
      <c r="AE1165">
        <v>50</v>
      </c>
      <c r="AF1165">
        <v>40</v>
      </c>
      <c r="AG1165">
        <v>30</v>
      </c>
      <c r="AH1165">
        <v>70</v>
      </c>
      <c r="AI1165">
        <v>70</v>
      </c>
      <c r="AJ1165">
        <v>110</v>
      </c>
      <c r="AK1165">
        <v>110</v>
      </c>
      <c r="AL1165">
        <v>170</v>
      </c>
      <c r="AM1165">
        <v>260</v>
      </c>
      <c r="AN1165">
        <v>170</v>
      </c>
      <c r="AO1165">
        <v>140</v>
      </c>
      <c r="AP1165">
        <v>50</v>
      </c>
      <c r="AQ1165">
        <v>70</v>
      </c>
      <c r="AR1165">
        <v>70</v>
      </c>
      <c r="AS1165">
        <v>70</v>
      </c>
      <c r="AT1165">
        <v>170</v>
      </c>
      <c r="AU1165">
        <v>140</v>
      </c>
      <c r="AV1165">
        <v>140</v>
      </c>
      <c r="AW1165">
        <v>140</v>
      </c>
      <c r="AX1165">
        <v>210</v>
      </c>
      <c r="AY1165">
        <v>320</v>
      </c>
      <c r="AZ1165">
        <v>260</v>
      </c>
      <c r="BA1165">
        <v>210</v>
      </c>
      <c r="BB1165">
        <v>70</v>
      </c>
      <c r="BC1165">
        <v>90</v>
      </c>
      <c r="BD1165">
        <v>110</v>
      </c>
      <c r="BE1165">
        <v>110</v>
      </c>
      <c r="BF1165">
        <v>140</v>
      </c>
      <c r="BG1165">
        <v>110</v>
      </c>
      <c r="BH1165">
        <v>110</v>
      </c>
      <c r="BI1165" s="9">
        <f>AVERAGE(keyword_stats[[#This Row],[Searches: Apr 2015]:[Searches: Mar 2016]])</f>
        <v>89.166666666666671</v>
      </c>
      <c r="BJ1165" s="9">
        <f>AVERAGE(keyword_stats[[#This Row],[Searches: Apr 2016]:[Searches: Mar 2017]])</f>
        <v>86.666666666666671</v>
      </c>
      <c r="BK1165" s="9">
        <f>AVERAGE(keyword_stats[[#This Row],[Searches: Apr 2017]:[Searches: Mar 2018]])</f>
        <v>130</v>
      </c>
      <c r="BL1165" s="9">
        <f>AVERAGE(keyword_stats[[#This Row],[Searches: Apr 2018]:[Searches: Mar 2019]])</f>
        <v>156.66666666666666</v>
      </c>
      <c r="BM1165" s="9">
        <f>SUM(keyword_stats[[#This Row],[Searches: Apr 2018]:[Searches: Mar 2019]])</f>
        <v>1880</v>
      </c>
      <c r="BN1165" s="9">
        <f>keyword_stats[[#This Row],[R1]]-keyword_stats[[#This Row],[R4]]</f>
        <v>67.499999999999986</v>
      </c>
      <c r="BO1165" s="9" t="str">
        <f>INDEX('keyword-forecasts'!G:K,MATCH(keyword_stats[[#This Row],[Keyword]],'keyword-forecasts'!K:K,0),1)</f>
        <v>Stroje Kąpielowe</v>
      </c>
    </row>
    <row r="1166" spans="1:67" x14ac:dyDescent="0.25">
      <c r="A1166" t="s">
        <v>1279</v>
      </c>
      <c r="B1166" t="s">
        <v>15</v>
      </c>
      <c r="D1166" s="8">
        <v>10</v>
      </c>
      <c r="E1166" t="s">
        <v>17</v>
      </c>
      <c r="F1166">
        <v>100</v>
      </c>
      <c r="G1166">
        <v>0.35</v>
      </c>
      <c r="H1166">
        <v>0.91</v>
      </c>
      <c r="M1166">
        <v>10</v>
      </c>
      <c r="N1166">
        <v>20</v>
      </c>
      <c r="O1166">
        <v>30</v>
      </c>
      <c r="P1166">
        <v>30</v>
      </c>
      <c r="Q1166">
        <v>20</v>
      </c>
      <c r="R1166">
        <v>10</v>
      </c>
      <c r="S1166">
        <v>10</v>
      </c>
      <c r="T1166">
        <v>10</v>
      </c>
      <c r="U1166">
        <v>10</v>
      </c>
      <c r="V1166">
        <v>10</v>
      </c>
      <c r="W1166">
        <v>10</v>
      </c>
      <c r="X1166">
        <v>10</v>
      </c>
      <c r="Y1166">
        <v>10</v>
      </c>
      <c r="Z1166">
        <v>10</v>
      </c>
      <c r="AA1166">
        <v>30</v>
      </c>
      <c r="AB1166">
        <v>30</v>
      </c>
      <c r="AC1166">
        <v>10</v>
      </c>
      <c r="AD1166">
        <v>10</v>
      </c>
      <c r="AE1166">
        <v>0</v>
      </c>
      <c r="AF1166">
        <v>0</v>
      </c>
      <c r="AG1166">
        <v>0</v>
      </c>
      <c r="AH1166">
        <v>10</v>
      </c>
      <c r="AI1166">
        <v>10</v>
      </c>
      <c r="AJ1166">
        <v>10</v>
      </c>
      <c r="AK1166">
        <v>10</v>
      </c>
      <c r="AL1166">
        <v>10</v>
      </c>
      <c r="AM1166">
        <v>20</v>
      </c>
      <c r="AN1166">
        <v>20</v>
      </c>
      <c r="AO1166">
        <v>10</v>
      </c>
      <c r="AP1166">
        <v>10</v>
      </c>
      <c r="AQ1166">
        <v>10</v>
      </c>
      <c r="AR1166">
        <v>0</v>
      </c>
      <c r="AS1166">
        <v>10</v>
      </c>
      <c r="AT1166">
        <v>10</v>
      </c>
      <c r="AU1166">
        <v>10</v>
      </c>
      <c r="AV1166">
        <v>10</v>
      </c>
      <c r="AW1166">
        <v>10</v>
      </c>
      <c r="AX1166">
        <v>10</v>
      </c>
      <c r="AY1166">
        <v>50</v>
      </c>
      <c r="AZ1166">
        <v>20</v>
      </c>
      <c r="BA1166">
        <v>10</v>
      </c>
      <c r="BB1166">
        <v>10</v>
      </c>
      <c r="BC1166">
        <v>0</v>
      </c>
      <c r="BD1166">
        <v>10</v>
      </c>
      <c r="BE1166">
        <v>0</v>
      </c>
      <c r="BF1166">
        <v>10</v>
      </c>
      <c r="BG1166">
        <v>10</v>
      </c>
      <c r="BH1166">
        <v>10</v>
      </c>
      <c r="BI1166" s="9">
        <f>AVERAGE(keyword_stats[[#This Row],[Searches: Apr 2015]:[Searches: Mar 2016]])</f>
        <v>15</v>
      </c>
      <c r="BJ1166" s="9">
        <f>AVERAGE(keyword_stats[[#This Row],[Searches: Apr 2016]:[Searches: Mar 2017]])</f>
        <v>10.833333333333334</v>
      </c>
      <c r="BK1166" s="9">
        <f>AVERAGE(keyword_stats[[#This Row],[Searches: Apr 2017]:[Searches: Mar 2018]])</f>
        <v>10.833333333333334</v>
      </c>
      <c r="BL1166" s="9">
        <f>AVERAGE(keyword_stats[[#This Row],[Searches: Apr 2018]:[Searches: Mar 2019]])</f>
        <v>12.5</v>
      </c>
      <c r="BM1166" s="9">
        <f>SUM(keyword_stats[[#This Row],[Searches: Apr 2018]:[Searches: Mar 2019]])</f>
        <v>150</v>
      </c>
      <c r="BN1166" s="9">
        <f>keyword_stats[[#This Row],[R1]]-keyword_stats[[#This Row],[R4]]</f>
        <v>-2.5</v>
      </c>
      <c r="BO1166" s="9" t="str">
        <f>INDEX('keyword-forecasts'!G:K,MATCH(keyword_stats[[#This Row],[Keyword]],'keyword-forecasts'!K:K,0),1)</f>
        <v>Szortami</v>
      </c>
    </row>
    <row r="1167" spans="1:67" x14ac:dyDescent="0.25">
      <c r="A1167" t="s">
        <v>1280</v>
      </c>
      <c r="B1167" t="s">
        <v>15</v>
      </c>
      <c r="D1167" s="8">
        <v>40</v>
      </c>
      <c r="E1167" t="s">
        <v>17</v>
      </c>
      <c r="F1167">
        <v>78</v>
      </c>
      <c r="G1167">
        <v>0.2</v>
      </c>
      <c r="H1167">
        <v>1.17</v>
      </c>
      <c r="M1167">
        <v>10</v>
      </c>
      <c r="N1167">
        <v>30</v>
      </c>
      <c r="O1167">
        <v>50</v>
      </c>
      <c r="P1167">
        <v>90</v>
      </c>
      <c r="Q1167">
        <v>70</v>
      </c>
      <c r="R1167">
        <v>10</v>
      </c>
      <c r="S1167">
        <v>20</v>
      </c>
      <c r="T1167">
        <v>70</v>
      </c>
      <c r="U1167">
        <v>90</v>
      </c>
      <c r="V1167">
        <v>70</v>
      </c>
      <c r="W1167">
        <v>140</v>
      </c>
      <c r="X1167">
        <v>170</v>
      </c>
      <c r="Y1167">
        <v>170</v>
      </c>
      <c r="Z1167">
        <v>170</v>
      </c>
      <c r="AA1167">
        <v>210</v>
      </c>
      <c r="AB1167">
        <v>260</v>
      </c>
      <c r="AC1167">
        <v>170</v>
      </c>
      <c r="AD1167">
        <v>110</v>
      </c>
      <c r="AE1167">
        <v>40</v>
      </c>
      <c r="AF1167">
        <v>50</v>
      </c>
      <c r="AG1167">
        <v>50</v>
      </c>
      <c r="AH1167">
        <v>40</v>
      </c>
      <c r="AI1167">
        <v>20</v>
      </c>
      <c r="AJ1167">
        <v>30</v>
      </c>
      <c r="AK1167">
        <v>20</v>
      </c>
      <c r="AL1167">
        <v>30</v>
      </c>
      <c r="AM1167">
        <v>90</v>
      </c>
      <c r="AN1167">
        <v>110</v>
      </c>
      <c r="AO1167">
        <v>50</v>
      </c>
      <c r="AP1167">
        <v>20</v>
      </c>
      <c r="AQ1167">
        <v>10</v>
      </c>
      <c r="AR1167">
        <v>10</v>
      </c>
      <c r="AS1167">
        <v>10</v>
      </c>
      <c r="AT1167">
        <v>10</v>
      </c>
      <c r="AU1167">
        <v>20</v>
      </c>
      <c r="AV1167">
        <v>10</v>
      </c>
      <c r="AW1167">
        <v>30</v>
      </c>
      <c r="AX1167">
        <v>40</v>
      </c>
      <c r="AY1167">
        <v>70</v>
      </c>
      <c r="AZ1167">
        <v>110</v>
      </c>
      <c r="BA1167">
        <v>90</v>
      </c>
      <c r="BB1167">
        <v>20</v>
      </c>
      <c r="BC1167">
        <v>20</v>
      </c>
      <c r="BD1167">
        <v>20</v>
      </c>
      <c r="BE1167">
        <v>10</v>
      </c>
      <c r="BF1167">
        <v>30</v>
      </c>
      <c r="BG1167">
        <v>20</v>
      </c>
      <c r="BH1167">
        <v>40</v>
      </c>
      <c r="BI1167" s="9">
        <f>AVERAGE(keyword_stats[[#This Row],[Searches: Apr 2015]:[Searches: Mar 2016]])</f>
        <v>68.333333333333329</v>
      </c>
      <c r="BJ1167" s="9">
        <f>AVERAGE(keyword_stats[[#This Row],[Searches: Apr 2016]:[Searches: Mar 2017]])</f>
        <v>110</v>
      </c>
      <c r="BK1167" s="9">
        <f>AVERAGE(keyword_stats[[#This Row],[Searches: Apr 2017]:[Searches: Mar 2018]])</f>
        <v>32.5</v>
      </c>
      <c r="BL1167" s="9">
        <f>AVERAGE(keyword_stats[[#This Row],[Searches: Apr 2018]:[Searches: Mar 2019]])</f>
        <v>41.666666666666664</v>
      </c>
      <c r="BM1167" s="9">
        <f>SUM(keyword_stats[[#This Row],[Searches: Apr 2018]:[Searches: Mar 2019]])</f>
        <v>500</v>
      </c>
      <c r="BN1167" s="9">
        <f>keyword_stats[[#This Row],[R1]]-keyword_stats[[#This Row],[R4]]</f>
        <v>-26.666666666666664</v>
      </c>
      <c r="BO1167" s="9" t="str">
        <f>INDEX('keyword-forecasts'!G:K,MATCH(keyword_stats[[#This Row],[Keyword]],'keyword-forecasts'!K:K,0),1)</f>
        <v>Stroje Kąpielowe</v>
      </c>
    </row>
    <row r="1168" spans="1:67" x14ac:dyDescent="0.25">
      <c r="A1168" t="s">
        <v>1281</v>
      </c>
      <c r="B1168" t="s">
        <v>15</v>
      </c>
      <c r="D1168" s="8">
        <v>10</v>
      </c>
      <c r="E1168" t="s">
        <v>17</v>
      </c>
      <c r="F1168">
        <v>100</v>
      </c>
      <c r="G1168">
        <v>0.34</v>
      </c>
      <c r="H1168">
        <v>0.61</v>
      </c>
      <c r="M1168">
        <v>10</v>
      </c>
      <c r="N1168">
        <v>10</v>
      </c>
      <c r="O1168">
        <v>10</v>
      </c>
      <c r="P1168">
        <v>10</v>
      </c>
      <c r="Q1168">
        <v>20</v>
      </c>
      <c r="R1168">
        <v>0</v>
      </c>
      <c r="S1168">
        <v>0</v>
      </c>
      <c r="T1168">
        <v>10</v>
      </c>
      <c r="U1168">
        <v>10</v>
      </c>
      <c r="V1168">
        <v>10</v>
      </c>
      <c r="W1168">
        <v>10</v>
      </c>
      <c r="X1168">
        <v>10</v>
      </c>
      <c r="Y1168">
        <v>0</v>
      </c>
      <c r="Z1168">
        <v>10</v>
      </c>
      <c r="AA1168">
        <v>10</v>
      </c>
      <c r="AB1168">
        <v>10</v>
      </c>
      <c r="AC1168">
        <v>0</v>
      </c>
      <c r="AD1168">
        <v>10</v>
      </c>
      <c r="AE1168">
        <v>10</v>
      </c>
      <c r="AF1168">
        <v>0</v>
      </c>
      <c r="AG1168">
        <v>0</v>
      </c>
      <c r="AH1168">
        <v>10</v>
      </c>
      <c r="AI1168">
        <v>10</v>
      </c>
      <c r="AJ1168">
        <v>10</v>
      </c>
      <c r="AK1168">
        <v>10</v>
      </c>
      <c r="AL1168">
        <v>10</v>
      </c>
      <c r="AM1168">
        <v>10</v>
      </c>
      <c r="AN1168">
        <v>20</v>
      </c>
      <c r="AO1168">
        <v>10</v>
      </c>
      <c r="AP1168">
        <v>10</v>
      </c>
      <c r="AQ1168">
        <v>10</v>
      </c>
      <c r="AR1168">
        <v>10</v>
      </c>
      <c r="AS1168">
        <v>10</v>
      </c>
      <c r="AT1168">
        <v>10</v>
      </c>
      <c r="AU1168">
        <v>10</v>
      </c>
      <c r="AV1168">
        <v>10</v>
      </c>
      <c r="AW1168">
        <v>10</v>
      </c>
      <c r="AX1168">
        <v>20</v>
      </c>
      <c r="AY1168">
        <v>20</v>
      </c>
      <c r="AZ1168">
        <v>20</v>
      </c>
      <c r="BA1168">
        <v>10</v>
      </c>
      <c r="BB1168">
        <v>10</v>
      </c>
      <c r="BC1168">
        <v>0</v>
      </c>
      <c r="BD1168">
        <v>10</v>
      </c>
      <c r="BE1168">
        <v>10</v>
      </c>
      <c r="BF1168">
        <v>10</v>
      </c>
      <c r="BG1168">
        <v>10</v>
      </c>
      <c r="BH1168">
        <v>10</v>
      </c>
      <c r="BI1168" s="9">
        <f>AVERAGE(keyword_stats[[#This Row],[Searches: Apr 2015]:[Searches: Mar 2016]])</f>
        <v>9.1666666666666661</v>
      </c>
      <c r="BJ1168" s="9">
        <f>AVERAGE(keyword_stats[[#This Row],[Searches: Apr 2016]:[Searches: Mar 2017]])</f>
        <v>6.666666666666667</v>
      </c>
      <c r="BK1168" s="9">
        <f>AVERAGE(keyword_stats[[#This Row],[Searches: Apr 2017]:[Searches: Mar 2018]])</f>
        <v>10.833333333333334</v>
      </c>
      <c r="BL1168" s="9">
        <f>AVERAGE(keyword_stats[[#This Row],[Searches: Apr 2018]:[Searches: Mar 2019]])</f>
        <v>11.666666666666666</v>
      </c>
      <c r="BM1168" s="9">
        <f>SUM(keyword_stats[[#This Row],[Searches: Apr 2018]:[Searches: Mar 2019]])</f>
        <v>140</v>
      </c>
      <c r="BN1168" s="9">
        <f>keyword_stats[[#This Row],[R1]]-keyword_stats[[#This Row],[R4]]</f>
        <v>2.5</v>
      </c>
      <c r="BO1168" s="9" t="str">
        <f>INDEX('keyword-forecasts'!G:K,MATCH(keyword_stats[[#This Row],[Keyword]],'keyword-forecasts'!K:K,0),1)</f>
        <v>Stroje Kąpielowe</v>
      </c>
    </row>
    <row r="1169" spans="1:67" x14ac:dyDescent="0.25">
      <c r="A1169" t="s">
        <v>918</v>
      </c>
      <c r="B1169" t="s">
        <v>15</v>
      </c>
      <c r="D1169" s="8">
        <v>10</v>
      </c>
      <c r="E1169" t="s">
        <v>17</v>
      </c>
      <c r="F1169">
        <v>98</v>
      </c>
      <c r="G1169">
        <v>0.28999999999999998</v>
      </c>
      <c r="H1169">
        <v>0.6</v>
      </c>
      <c r="M1169">
        <v>10</v>
      </c>
      <c r="N1169">
        <v>10</v>
      </c>
      <c r="O1169">
        <v>10</v>
      </c>
      <c r="P1169">
        <v>10</v>
      </c>
      <c r="Q1169">
        <v>10</v>
      </c>
      <c r="R1169">
        <v>10</v>
      </c>
      <c r="S1169">
        <v>10</v>
      </c>
      <c r="T1169">
        <v>10</v>
      </c>
      <c r="U1169">
        <v>0</v>
      </c>
      <c r="V1169">
        <v>10</v>
      </c>
      <c r="W1169">
        <v>10</v>
      </c>
      <c r="X1169">
        <v>10</v>
      </c>
      <c r="Y1169">
        <v>10</v>
      </c>
      <c r="Z1169">
        <v>20</v>
      </c>
      <c r="AA1169">
        <v>10</v>
      </c>
      <c r="AB1169">
        <v>10</v>
      </c>
      <c r="AC1169">
        <v>10</v>
      </c>
      <c r="AD1169">
        <v>10</v>
      </c>
      <c r="AE1169">
        <v>10</v>
      </c>
      <c r="AF1169">
        <v>10</v>
      </c>
      <c r="AG1169">
        <v>10</v>
      </c>
      <c r="AH1169">
        <v>10</v>
      </c>
      <c r="AI1169">
        <v>10</v>
      </c>
      <c r="AJ1169">
        <v>10</v>
      </c>
      <c r="AK1169">
        <v>10</v>
      </c>
      <c r="AL1169">
        <v>10</v>
      </c>
      <c r="AM1169">
        <v>20</v>
      </c>
      <c r="AN1169">
        <v>10</v>
      </c>
      <c r="AO1169">
        <v>10</v>
      </c>
      <c r="AP1169">
        <v>10</v>
      </c>
      <c r="AQ1169">
        <v>10</v>
      </c>
      <c r="AR1169">
        <v>10</v>
      </c>
      <c r="AS1169">
        <v>0</v>
      </c>
      <c r="AT1169">
        <v>10</v>
      </c>
      <c r="AU1169">
        <v>10</v>
      </c>
      <c r="AV1169">
        <v>10</v>
      </c>
      <c r="AW1169">
        <v>10</v>
      </c>
      <c r="AX1169">
        <v>10</v>
      </c>
      <c r="AY1169">
        <v>10</v>
      </c>
      <c r="AZ1169">
        <v>10</v>
      </c>
      <c r="BA1169">
        <v>10</v>
      </c>
      <c r="BB1169">
        <v>10</v>
      </c>
      <c r="BC1169">
        <v>10</v>
      </c>
      <c r="BD1169">
        <v>10</v>
      </c>
      <c r="BE1169">
        <v>10</v>
      </c>
      <c r="BF1169">
        <v>0</v>
      </c>
      <c r="BG1169">
        <v>10</v>
      </c>
      <c r="BH1169">
        <v>10</v>
      </c>
      <c r="BI1169" s="9">
        <f>AVERAGE(keyword_stats[[#This Row],[Searches: Apr 2015]:[Searches: Mar 2016]])</f>
        <v>9.1666666666666661</v>
      </c>
      <c r="BJ1169" s="9">
        <f>AVERAGE(keyword_stats[[#This Row],[Searches: Apr 2016]:[Searches: Mar 2017]])</f>
        <v>10.833333333333334</v>
      </c>
      <c r="BK1169" s="9">
        <f>AVERAGE(keyword_stats[[#This Row],[Searches: Apr 2017]:[Searches: Mar 2018]])</f>
        <v>10</v>
      </c>
      <c r="BL1169" s="9">
        <f>AVERAGE(keyword_stats[[#This Row],[Searches: Apr 2018]:[Searches: Mar 2019]])</f>
        <v>9.1666666666666661</v>
      </c>
      <c r="BM1169" s="9">
        <f>SUM(keyword_stats[[#This Row],[Searches: Apr 2018]:[Searches: Mar 2019]])</f>
        <v>110</v>
      </c>
      <c r="BN1169" s="9">
        <f>keyword_stats[[#This Row],[R1]]-keyword_stats[[#This Row],[R4]]</f>
        <v>0</v>
      </c>
      <c r="BO1169" s="9" t="str">
        <f>INDEX('keyword-forecasts'!G:K,MATCH(keyword_stats[[#This Row],[Keyword]],'keyword-forecasts'!K:K,0),1)</f>
        <v>Stroje</v>
      </c>
    </row>
    <row r="1170" spans="1:67" x14ac:dyDescent="0.25">
      <c r="A1170" t="s">
        <v>919</v>
      </c>
      <c r="B1170" t="s">
        <v>15</v>
      </c>
      <c r="D1170" s="8">
        <v>10</v>
      </c>
      <c r="M1170">
        <v>0</v>
      </c>
      <c r="N1170">
        <v>0</v>
      </c>
      <c r="O1170">
        <v>0</v>
      </c>
      <c r="P1170">
        <v>10</v>
      </c>
      <c r="Q1170">
        <v>10</v>
      </c>
      <c r="R1170">
        <v>10</v>
      </c>
      <c r="S1170">
        <v>10</v>
      </c>
      <c r="T1170">
        <v>10</v>
      </c>
      <c r="U1170">
        <v>20</v>
      </c>
      <c r="V1170">
        <v>50</v>
      </c>
      <c r="W1170">
        <v>110</v>
      </c>
      <c r="X1170">
        <v>110</v>
      </c>
      <c r="Y1170">
        <v>170</v>
      </c>
      <c r="Z1170">
        <v>260</v>
      </c>
      <c r="AA1170">
        <v>320</v>
      </c>
      <c r="AB1170">
        <v>210</v>
      </c>
      <c r="AC1170">
        <v>40</v>
      </c>
      <c r="AD1170">
        <v>10</v>
      </c>
      <c r="AE1170">
        <v>10</v>
      </c>
      <c r="AF1170">
        <v>10</v>
      </c>
      <c r="AG1170">
        <v>10</v>
      </c>
      <c r="AH1170">
        <v>10</v>
      </c>
      <c r="AI1170">
        <v>10</v>
      </c>
      <c r="AJ1170">
        <v>10</v>
      </c>
      <c r="AK1170">
        <v>10</v>
      </c>
      <c r="AL1170">
        <v>10</v>
      </c>
      <c r="AM1170">
        <v>10</v>
      </c>
      <c r="AN1170">
        <v>10</v>
      </c>
      <c r="AO1170">
        <v>10</v>
      </c>
      <c r="AP1170">
        <v>0</v>
      </c>
      <c r="AQ1170">
        <v>0</v>
      </c>
      <c r="AR1170">
        <v>0</v>
      </c>
      <c r="AS1170">
        <v>0</v>
      </c>
      <c r="AT1170">
        <v>10</v>
      </c>
      <c r="AU1170">
        <v>0</v>
      </c>
      <c r="AV1170">
        <v>0</v>
      </c>
      <c r="AW1170">
        <v>0</v>
      </c>
      <c r="AX1170">
        <v>0</v>
      </c>
      <c r="AY1170">
        <v>10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v>0</v>
      </c>
      <c r="BH1170">
        <v>0</v>
      </c>
      <c r="BI1170" s="9">
        <f>AVERAGE(keyword_stats[[#This Row],[Searches: Apr 2015]:[Searches: Mar 2016]])</f>
        <v>28.333333333333332</v>
      </c>
      <c r="BJ1170" s="9">
        <f>AVERAGE(keyword_stats[[#This Row],[Searches: Apr 2016]:[Searches: Mar 2017]])</f>
        <v>89.166666666666671</v>
      </c>
      <c r="BK1170" s="9">
        <f>AVERAGE(keyword_stats[[#This Row],[Searches: Apr 2017]:[Searches: Mar 2018]])</f>
        <v>5</v>
      </c>
      <c r="BL1170" s="9">
        <f>AVERAGE(keyword_stats[[#This Row],[Searches: Apr 2018]:[Searches: Mar 2019]])</f>
        <v>0.83333333333333337</v>
      </c>
      <c r="BM1170" s="9">
        <f>SUM(keyword_stats[[#This Row],[Searches: Apr 2018]:[Searches: Mar 2019]])</f>
        <v>10</v>
      </c>
      <c r="BN1170" s="9">
        <f>keyword_stats[[#This Row],[R1]]-keyword_stats[[#This Row],[R4]]</f>
        <v>-27.5</v>
      </c>
      <c r="BO1170" s="9" t="str">
        <f>INDEX('keyword-forecasts'!G:K,MATCH(keyword_stats[[#This Row],[Keyword]],'keyword-forecasts'!K:K,0),1)</f>
        <v>Stroje</v>
      </c>
    </row>
    <row r="1171" spans="1:67" x14ac:dyDescent="0.25">
      <c r="A1171" t="s">
        <v>920</v>
      </c>
      <c r="B1171" t="s">
        <v>15</v>
      </c>
      <c r="D1171" s="8">
        <v>10</v>
      </c>
      <c r="E1171" t="s">
        <v>17</v>
      </c>
      <c r="F1171">
        <v>100</v>
      </c>
      <c r="G1171">
        <v>0.35</v>
      </c>
      <c r="H1171">
        <v>1.31</v>
      </c>
      <c r="M1171">
        <v>10</v>
      </c>
      <c r="N1171">
        <v>20</v>
      </c>
      <c r="O1171">
        <v>10</v>
      </c>
      <c r="P1171">
        <v>20</v>
      </c>
      <c r="Q1171">
        <v>10</v>
      </c>
      <c r="R1171">
        <v>10</v>
      </c>
      <c r="S1171">
        <v>10</v>
      </c>
      <c r="T1171">
        <v>20</v>
      </c>
      <c r="U1171">
        <v>10</v>
      </c>
      <c r="V1171">
        <v>10</v>
      </c>
      <c r="W1171">
        <v>10</v>
      </c>
      <c r="X1171">
        <v>10</v>
      </c>
      <c r="Y1171">
        <v>10</v>
      </c>
      <c r="Z1171">
        <v>10</v>
      </c>
      <c r="AA1171">
        <v>20</v>
      </c>
      <c r="AB1171">
        <v>10</v>
      </c>
      <c r="AC1171">
        <v>20</v>
      </c>
      <c r="AD1171">
        <v>10</v>
      </c>
      <c r="AE1171">
        <v>10</v>
      </c>
      <c r="AF1171">
        <v>10</v>
      </c>
      <c r="AG1171">
        <v>10</v>
      </c>
      <c r="AH1171">
        <v>20</v>
      </c>
      <c r="AI1171">
        <v>10</v>
      </c>
      <c r="AJ1171">
        <v>10</v>
      </c>
      <c r="AK1171">
        <v>10</v>
      </c>
      <c r="AL1171">
        <v>10</v>
      </c>
      <c r="AM1171">
        <v>20</v>
      </c>
      <c r="AN1171">
        <v>10</v>
      </c>
      <c r="AO1171">
        <v>10</v>
      </c>
      <c r="AP1171">
        <v>10</v>
      </c>
      <c r="AQ1171">
        <v>10</v>
      </c>
      <c r="AR1171">
        <v>10</v>
      </c>
      <c r="AS1171">
        <v>10</v>
      </c>
      <c r="AT1171">
        <v>20</v>
      </c>
      <c r="AU1171">
        <v>10</v>
      </c>
      <c r="AV1171">
        <v>10</v>
      </c>
      <c r="AW1171">
        <v>10</v>
      </c>
      <c r="AX1171">
        <v>10</v>
      </c>
      <c r="AY1171">
        <v>20</v>
      </c>
      <c r="AZ1171">
        <v>10</v>
      </c>
      <c r="BA1171">
        <v>10</v>
      </c>
      <c r="BB1171">
        <v>10</v>
      </c>
      <c r="BC1171">
        <v>10</v>
      </c>
      <c r="BD1171">
        <v>10</v>
      </c>
      <c r="BE1171">
        <v>10</v>
      </c>
      <c r="BF1171">
        <v>20</v>
      </c>
      <c r="BG1171">
        <v>20</v>
      </c>
      <c r="BH1171">
        <v>10</v>
      </c>
      <c r="BI1171" s="9">
        <f>AVERAGE(keyword_stats[[#This Row],[Searches: Apr 2015]:[Searches: Mar 2016]])</f>
        <v>12.5</v>
      </c>
      <c r="BJ1171" s="9">
        <f>AVERAGE(keyword_stats[[#This Row],[Searches: Apr 2016]:[Searches: Mar 2017]])</f>
        <v>12.5</v>
      </c>
      <c r="BK1171" s="9">
        <f>AVERAGE(keyword_stats[[#This Row],[Searches: Apr 2017]:[Searches: Mar 2018]])</f>
        <v>11.666666666666666</v>
      </c>
      <c r="BL1171" s="9">
        <f>AVERAGE(keyword_stats[[#This Row],[Searches: Apr 2018]:[Searches: Mar 2019]])</f>
        <v>12.5</v>
      </c>
      <c r="BM1171" s="9">
        <f>SUM(keyword_stats[[#This Row],[Searches: Apr 2018]:[Searches: Mar 2019]])</f>
        <v>150</v>
      </c>
      <c r="BN1171" s="9">
        <f>keyword_stats[[#This Row],[R1]]-keyword_stats[[#This Row],[R4]]</f>
        <v>0</v>
      </c>
      <c r="BO1171" s="9" t="str">
        <f>INDEX('keyword-forecasts'!G:K,MATCH(keyword_stats[[#This Row],[Keyword]],'keyword-forecasts'!K:K,0),1)</f>
        <v>Stroje</v>
      </c>
    </row>
    <row r="1172" spans="1:67" x14ac:dyDescent="0.25">
      <c r="A1172" t="s">
        <v>921</v>
      </c>
      <c r="B1172" t="s">
        <v>15</v>
      </c>
      <c r="D1172" s="8">
        <v>20</v>
      </c>
      <c r="E1172" t="s">
        <v>17</v>
      </c>
      <c r="F1172">
        <v>90</v>
      </c>
      <c r="G1172">
        <v>0.18</v>
      </c>
      <c r="H1172">
        <v>1.42</v>
      </c>
      <c r="M1172">
        <v>10</v>
      </c>
      <c r="N1172">
        <v>10</v>
      </c>
      <c r="O1172">
        <v>10</v>
      </c>
      <c r="P1172">
        <v>10</v>
      </c>
      <c r="Q1172">
        <v>10</v>
      </c>
      <c r="R1172">
        <v>10</v>
      </c>
      <c r="S1172">
        <v>40</v>
      </c>
      <c r="T1172">
        <v>30</v>
      </c>
      <c r="U1172">
        <v>20</v>
      </c>
      <c r="V1172">
        <v>20</v>
      </c>
      <c r="W1172">
        <v>10</v>
      </c>
      <c r="X1172">
        <v>10</v>
      </c>
      <c r="Y1172">
        <v>10</v>
      </c>
      <c r="Z1172">
        <v>10</v>
      </c>
      <c r="AA1172">
        <v>10</v>
      </c>
      <c r="AB1172">
        <v>10</v>
      </c>
      <c r="AC1172">
        <v>10</v>
      </c>
      <c r="AD1172">
        <v>10</v>
      </c>
      <c r="AE1172">
        <v>20</v>
      </c>
      <c r="AF1172">
        <v>40</v>
      </c>
      <c r="AG1172">
        <v>40</v>
      </c>
      <c r="AH1172">
        <v>40</v>
      </c>
      <c r="AI1172">
        <v>20</v>
      </c>
      <c r="AJ1172">
        <v>20</v>
      </c>
      <c r="AK1172">
        <v>10</v>
      </c>
      <c r="AL1172">
        <v>10</v>
      </c>
      <c r="AM1172">
        <v>20</v>
      </c>
      <c r="AN1172">
        <v>10</v>
      </c>
      <c r="AO1172">
        <v>10</v>
      </c>
      <c r="AP1172">
        <v>10</v>
      </c>
      <c r="AQ1172">
        <v>20</v>
      </c>
      <c r="AR1172">
        <v>40</v>
      </c>
      <c r="AS1172">
        <v>30</v>
      </c>
      <c r="AT1172">
        <v>40</v>
      </c>
      <c r="AU1172">
        <v>10</v>
      </c>
      <c r="AV1172">
        <v>10</v>
      </c>
      <c r="AW1172">
        <v>10</v>
      </c>
      <c r="AX1172">
        <v>20</v>
      </c>
      <c r="AY1172">
        <v>10</v>
      </c>
      <c r="AZ1172">
        <v>10</v>
      </c>
      <c r="BA1172">
        <v>10</v>
      </c>
      <c r="BB1172">
        <v>30</v>
      </c>
      <c r="BC1172">
        <v>40</v>
      </c>
      <c r="BD1172">
        <v>30</v>
      </c>
      <c r="BE1172">
        <v>40</v>
      </c>
      <c r="BF1172">
        <v>30</v>
      </c>
      <c r="BG1172">
        <v>40</v>
      </c>
      <c r="BH1172">
        <v>10</v>
      </c>
      <c r="BI1172" s="9">
        <f>AVERAGE(keyword_stats[[#This Row],[Searches: Apr 2015]:[Searches: Mar 2016]])</f>
        <v>15.833333333333334</v>
      </c>
      <c r="BJ1172" s="9">
        <f>AVERAGE(keyword_stats[[#This Row],[Searches: Apr 2016]:[Searches: Mar 2017]])</f>
        <v>20</v>
      </c>
      <c r="BK1172" s="9">
        <f>AVERAGE(keyword_stats[[#This Row],[Searches: Apr 2017]:[Searches: Mar 2018]])</f>
        <v>18.333333333333332</v>
      </c>
      <c r="BL1172" s="9">
        <f>AVERAGE(keyword_stats[[#This Row],[Searches: Apr 2018]:[Searches: Mar 2019]])</f>
        <v>23.333333333333332</v>
      </c>
      <c r="BM1172" s="9">
        <f>SUM(keyword_stats[[#This Row],[Searches: Apr 2018]:[Searches: Mar 2019]])</f>
        <v>280</v>
      </c>
      <c r="BN1172" s="9">
        <f>keyword_stats[[#This Row],[R1]]-keyword_stats[[#This Row],[R4]]</f>
        <v>7.4999999999999982</v>
      </c>
      <c r="BO1172" s="9" t="str">
        <f>INDEX('keyword-forecasts'!G:K,MATCH(keyword_stats[[#This Row],[Keyword]],'keyword-forecasts'!K:K,0),1)</f>
        <v>Kostiumy</v>
      </c>
    </row>
    <row r="1173" spans="1:67" x14ac:dyDescent="0.25">
      <c r="A1173" t="s">
        <v>1283</v>
      </c>
      <c r="B1173" t="s">
        <v>15</v>
      </c>
      <c r="D1173" s="8">
        <v>140</v>
      </c>
      <c r="E1173" t="s">
        <v>17</v>
      </c>
      <c r="F1173">
        <v>100</v>
      </c>
      <c r="G1173">
        <v>0.28999999999999998</v>
      </c>
      <c r="H1173">
        <v>1.02</v>
      </c>
      <c r="M1173">
        <v>70</v>
      </c>
      <c r="N1173">
        <v>110</v>
      </c>
      <c r="O1173">
        <v>210</v>
      </c>
      <c r="P1173">
        <v>210</v>
      </c>
      <c r="Q1173">
        <v>110</v>
      </c>
      <c r="R1173">
        <v>40</v>
      </c>
      <c r="S1173">
        <v>20</v>
      </c>
      <c r="T1173">
        <v>10</v>
      </c>
      <c r="U1173">
        <v>20</v>
      </c>
      <c r="V1173">
        <v>50</v>
      </c>
      <c r="W1173">
        <v>70</v>
      </c>
      <c r="X1173">
        <v>70</v>
      </c>
      <c r="Y1173">
        <v>90</v>
      </c>
      <c r="Z1173">
        <v>140</v>
      </c>
      <c r="AA1173">
        <v>210</v>
      </c>
      <c r="AB1173">
        <v>210</v>
      </c>
      <c r="AC1173">
        <v>170</v>
      </c>
      <c r="AD1173">
        <v>90</v>
      </c>
      <c r="AE1173">
        <v>70</v>
      </c>
      <c r="AF1173">
        <v>70</v>
      </c>
      <c r="AG1173">
        <v>90</v>
      </c>
      <c r="AH1173">
        <v>140</v>
      </c>
      <c r="AI1173">
        <v>70</v>
      </c>
      <c r="AJ1173">
        <v>110</v>
      </c>
      <c r="AK1173">
        <v>140</v>
      </c>
      <c r="AL1173">
        <v>210</v>
      </c>
      <c r="AM1173">
        <v>390</v>
      </c>
      <c r="AN1173">
        <v>320</v>
      </c>
      <c r="AO1173">
        <v>170</v>
      </c>
      <c r="AP1173">
        <v>50</v>
      </c>
      <c r="AQ1173">
        <v>40</v>
      </c>
      <c r="AR1173">
        <v>30</v>
      </c>
      <c r="AS1173">
        <v>40</v>
      </c>
      <c r="AT1173">
        <v>70</v>
      </c>
      <c r="AU1173">
        <v>70</v>
      </c>
      <c r="AV1173">
        <v>70</v>
      </c>
      <c r="AW1173">
        <v>90</v>
      </c>
      <c r="AX1173">
        <v>210</v>
      </c>
      <c r="AY1173">
        <v>320</v>
      </c>
      <c r="AZ1173">
        <v>320</v>
      </c>
      <c r="BA1173">
        <v>210</v>
      </c>
      <c r="BB1173">
        <v>70</v>
      </c>
      <c r="BC1173">
        <v>40</v>
      </c>
      <c r="BD1173">
        <v>50</v>
      </c>
      <c r="BE1173">
        <v>50</v>
      </c>
      <c r="BF1173">
        <v>90</v>
      </c>
      <c r="BG1173">
        <v>110</v>
      </c>
      <c r="BH1173">
        <v>110</v>
      </c>
      <c r="BI1173" s="9">
        <f>AVERAGE(keyword_stats[[#This Row],[Searches: Apr 2015]:[Searches: Mar 2016]])</f>
        <v>82.5</v>
      </c>
      <c r="BJ1173" s="9">
        <f>AVERAGE(keyword_stats[[#This Row],[Searches: Apr 2016]:[Searches: Mar 2017]])</f>
        <v>121.66666666666667</v>
      </c>
      <c r="BK1173" s="9">
        <f>AVERAGE(keyword_stats[[#This Row],[Searches: Apr 2017]:[Searches: Mar 2018]])</f>
        <v>133.33333333333334</v>
      </c>
      <c r="BL1173" s="9">
        <f>AVERAGE(keyword_stats[[#This Row],[Searches: Apr 2018]:[Searches: Mar 2019]])</f>
        <v>139.16666666666666</v>
      </c>
      <c r="BM1173" s="9">
        <f>SUM(keyword_stats[[#This Row],[Searches: Apr 2018]:[Searches: Mar 2019]])</f>
        <v>1670</v>
      </c>
      <c r="BN1173" s="9">
        <f>keyword_stats[[#This Row],[R1]]-keyword_stats[[#This Row],[R4]]</f>
        <v>56.666666666666657</v>
      </c>
      <c r="BO1173" s="9" t="str">
        <f>INDEX('keyword-forecasts'!G:K,MATCH(keyword_stats[[#This Row],[Keyword]],'keyword-forecasts'!K:K,0),1)</f>
        <v>Stroje</v>
      </c>
    </row>
    <row r="1174" spans="1:67" x14ac:dyDescent="0.25">
      <c r="A1174" t="s">
        <v>1284</v>
      </c>
      <c r="B1174" t="s">
        <v>15</v>
      </c>
      <c r="D1174" s="8">
        <v>90</v>
      </c>
      <c r="E1174" t="s">
        <v>17</v>
      </c>
      <c r="F1174">
        <v>100</v>
      </c>
      <c r="G1174">
        <v>0.43</v>
      </c>
      <c r="H1174">
        <v>1.63</v>
      </c>
      <c r="M1174">
        <v>50</v>
      </c>
      <c r="N1174">
        <v>170</v>
      </c>
      <c r="O1174">
        <v>170</v>
      </c>
      <c r="P1174">
        <v>170</v>
      </c>
      <c r="Q1174">
        <v>90</v>
      </c>
      <c r="R1174">
        <v>10</v>
      </c>
      <c r="S1174">
        <v>10</v>
      </c>
      <c r="T1174">
        <v>10</v>
      </c>
      <c r="U1174">
        <v>10</v>
      </c>
      <c r="V1174">
        <v>10</v>
      </c>
      <c r="W1174">
        <v>30</v>
      </c>
      <c r="X1174">
        <v>30</v>
      </c>
      <c r="Y1174">
        <v>50</v>
      </c>
      <c r="Z1174">
        <v>110</v>
      </c>
      <c r="AA1174">
        <v>170</v>
      </c>
      <c r="AB1174">
        <v>210</v>
      </c>
      <c r="AC1174">
        <v>70</v>
      </c>
      <c r="AD1174">
        <v>30</v>
      </c>
      <c r="AE1174">
        <v>20</v>
      </c>
      <c r="AF1174">
        <v>20</v>
      </c>
      <c r="AG1174">
        <v>10</v>
      </c>
      <c r="AH1174">
        <v>30</v>
      </c>
      <c r="AI1174">
        <v>30</v>
      </c>
      <c r="AJ1174">
        <v>40</v>
      </c>
      <c r="AK1174">
        <v>90</v>
      </c>
      <c r="AL1174">
        <v>110</v>
      </c>
      <c r="AM1174">
        <v>210</v>
      </c>
      <c r="AN1174">
        <v>260</v>
      </c>
      <c r="AO1174">
        <v>90</v>
      </c>
      <c r="AP1174">
        <v>20</v>
      </c>
      <c r="AQ1174">
        <v>10</v>
      </c>
      <c r="AR1174">
        <v>20</v>
      </c>
      <c r="AS1174">
        <v>10</v>
      </c>
      <c r="AT1174">
        <v>30</v>
      </c>
      <c r="AU1174">
        <v>50</v>
      </c>
      <c r="AV1174">
        <v>70</v>
      </c>
      <c r="AW1174">
        <v>90</v>
      </c>
      <c r="AX1174">
        <v>140</v>
      </c>
      <c r="AY1174">
        <v>210</v>
      </c>
      <c r="AZ1174">
        <v>170</v>
      </c>
      <c r="BA1174">
        <v>110</v>
      </c>
      <c r="BB1174">
        <v>40</v>
      </c>
      <c r="BC1174">
        <v>70</v>
      </c>
      <c r="BD1174">
        <v>50</v>
      </c>
      <c r="BE1174">
        <v>50</v>
      </c>
      <c r="BF1174">
        <v>70</v>
      </c>
      <c r="BG1174">
        <v>70</v>
      </c>
      <c r="BH1174">
        <v>70</v>
      </c>
      <c r="BI1174" s="9">
        <f>AVERAGE(keyword_stats[[#This Row],[Searches: Apr 2015]:[Searches: Mar 2016]])</f>
        <v>63.333333333333336</v>
      </c>
      <c r="BJ1174" s="9">
        <f>AVERAGE(keyword_stats[[#This Row],[Searches: Apr 2016]:[Searches: Mar 2017]])</f>
        <v>65.833333333333329</v>
      </c>
      <c r="BK1174" s="9">
        <f>AVERAGE(keyword_stats[[#This Row],[Searches: Apr 2017]:[Searches: Mar 2018]])</f>
        <v>80.833333333333329</v>
      </c>
      <c r="BL1174" s="9">
        <f>AVERAGE(keyword_stats[[#This Row],[Searches: Apr 2018]:[Searches: Mar 2019]])</f>
        <v>95</v>
      </c>
      <c r="BM1174" s="9">
        <f>SUM(keyword_stats[[#This Row],[Searches: Apr 2018]:[Searches: Mar 2019]])</f>
        <v>1140</v>
      </c>
      <c r="BN1174" s="9">
        <f>keyword_stats[[#This Row],[R1]]-keyword_stats[[#This Row],[R4]]</f>
        <v>31.666666666666664</v>
      </c>
      <c r="BO1174" s="9" t="str">
        <f>INDEX('keyword-forecasts'!G:K,MATCH(keyword_stats[[#This Row],[Keyword]],'keyword-forecasts'!K:K,0),1)</f>
        <v>Stroje</v>
      </c>
    </row>
    <row r="1175" spans="1:67" x14ac:dyDescent="0.25">
      <c r="A1175" t="s">
        <v>1285</v>
      </c>
      <c r="B1175" t="s">
        <v>15</v>
      </c>
      <c r="D1175" s="8">
        <v>40</v>
      </c>
      <c r="E1175" t="s">
        <v>17</v>
      </c>
      <c r="F1175">
        <v>100</v>
      </c>
      <c r="G1175">
        <v>0.28999999999999998</v>
      </c>
      <c r="H1175">
        <v>13.08</v>
      </c>
      <c r="M1175">
        <v>50</v>
      </c>
      <c r="N1175">
        <v>90</v>
      </c>
      <c r="O1175">
        <v>140</v>
      </c>
      <c r="P1175">
        <v>110</v>
      </c>
      <c r="Q1175">
        <v>50</v>
      </c>
      <c r="R1175">
        <v>10</v>
      </c>
      <c r="S1175">
        <v>10</v>
      </c>
      <c r="T1175">
        <v>10</v>
      </c>
      <c r="U1175">
        <v>10</v>
      </c>
      <c r="V1175">
        <v>20</v>
      </c>
      <c r="W1175">
        <v>30</v>
      </c>
      <c r="X1175">
        <v>30</v>
      </c>
      <c r="Y1175">
        <v>30</v>
      </c>
      <c r="Z1175">
        <v>70</v>
      </c>
      <c r="AA1175">
        <v>90</v>
      </c>
      <c r="AB1175">
        <v>90</v>
      </c>
      <c r="AC1175">
        <v>40</v>
      </c>
      <c r="AD1175">
        <v>10</v>
      </c>
      <c r="AE1175">
        <v>10</v>
      </c>
      <c r="AF1175">
        <v>10</v>
      </c>
      <c r="AG1175">
        <v>0</v>
      </c>
      <c r="AH1175">
        <v>20</v>
      </c>
      <c r="AI1175">
        <v>20</v>
      </c>
      <c r="AJ1175">
        <v>10</v>
      </c>
      <c r="AK1175">
        <v>30</v>
      </c>
      <c r="AL1175">
        <v>70</v>
      </c>
      <c r="AM1175">
        <v>110</v>
      </c>
      <c r="AN1175">
        <v>70</v>
      </c>
      <c r="AO1175">
        <v>20</v>
      </c>
      <c r="AP1175">
        <v>10</v>
      </c>
      <c r="AQ1175">
        <v>10</v>
      </c>
      <c r="AR1175">
        <v>10</v>
      </c>
      <c r="AS1175">
        <v>10</v>
      </c>
      <c r="AT1175">
        <v>10</v>
      </c>
      <c r="AU1175">
        <v>10</v>
      </c>
      <c r="AV1175">
        <v>10</v>
      </c>
      <c r="AW1175">
        <v>20</v>
      </c>
      <c r="AX1175">
        <v>40</v>
      </c>
      <c r="AY1175">
        <v>70</v>
      </c>
      <c r="AZ1175">
        <v>70</v>
      </c>
      <c r="BA1175">
        <v>30</v>
      </c>
      <c r="BB1175">
        <v>20</v>
      </c>
      <c r="BC1175">
        <v>30</v>
      </c>
      <c r="BD1175">
        <v>30</v>
      </c>
      <c r="BE1175">
        <v>30</v>
      </c>
      <c r="BF1175">
        <v>40</v>
      </c>
      <c r="BG1175">
        <v>20</v>
      </c>
      <c r="BH1175">
        <v>10</v>
      </c>
      <c r="BI1175" s="9">
        <f>AVERAGE(keyword_stats[[#This Row],[Searches: Apr 2015]:[Searches: Mar 2016]])</f>
        <v>46.666666666666664</v>
      </c>
      <c r="BJ1175" s="9">
        <f>AVERAGE(keyword_stats[[#This Row],[Searches: Apr 2016]:[Searches: Mar 2017]])</f>
        <v>33.333333333333336</v>
      </c>
      <c r="BK1175" s="9">
        <f>AVERAGE(keyword_stats[[#This Row],[Searches: Apr 2017]:[Searches: Mar 2018]])</f>
        <v>30.833333333333332</v>
      </c>
      <c r="BL1175" s="9">
        <f>AVERAGE(keyword_stats[[#This Row],[Searches: Apr 2018]:[Searches: Mar 2019]])</f>
        <v>34.166666666666664</v>
      </c>
      <c r="BM1175" s="9">
        <f>SUM(keyword_stats[[#This Row],[Searches: Apr 2018]:[Searches: Mar 2019]])</f>
        <v>410</v>
      </c>
      <c r="BN1175" s="9">
        <f>keyword_stats[[#This Row],[R1]]-keyword_stats[[#This Row],[R4]]</f>
        <v>-12.5</v>
      </c>
      <c r="BO1175" s="9" t="str">
        <f>INDEX('keyword-forecasts'!G:K,MATCH(keyword_stats[[#This Row],[Keyword]],'keyword-forecasts'!K:K,0),1)</f>
        <v>Mewa</v>
      </c>
    </row>
    <row r="1176" spans="1:67" x14ac:dyDescent="0.25">
      <c r="A1176" t="s">
        <v>1286</v>
      </c>
      <c r="B1176" t="s">
        <v>15</v>
      </c>
      <c r="D1176" s="8">
        <v>10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20</v>
      </c>
      <c r="AB1176">
        <v>30</v>
      </c>
      <c r="AC1176">
        <v>10</v>
      </c>
      <c r="AD1176">
        <v>0</v>
      </c>
      <c r="AE1176">
        <v>10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10</v>
      </c>
      <c r="AZ1176">
        <v>10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v>0</v>
      </c>
      <c r="BH1176">
        <v>0</v>
      </c>
      <c r="BI1176" s="9">
        <f>AVERAGE(keyword_stats[[#This Row],[Searches: Apr 2015]:[Searches: Mar 2016]])</f>
        <v>0</v>
      </c>
      <c r="BJ1176" s="9">
        <f>AVERAGE(keyword_stats[[#This Row],[Searches: Apr 2016]:[Searches: Mar 2017]])</f>
        <v>5.833333333333333</v>
      </c>
      <c r="BK1176" s="9">
        <f>AVERAGE(keyword_stats[[#This Row],[Searches: Apr 2017]:[Searches: Mar 2018]])</f>
        <v>0</v>
      </c>
      <c r="BL1176" s="9">
        <f>AVERAGE(keyword_stats[[#This Row],[Searches: Apr 2018]:[Searches: Mar 2019]])</f>
        <v>1.6666666666666667</v>
      </c>
      <c r="BM1176" s="9">
        <f>SUM(keyword_stats[[#This Row],[Searches: Apr 2018]:[Searches: Mar 2019]])</f>
        <v>20</v>
      </c>
      <c r="BN1176" s="9">
        <f>keyword_stats[[#This Row],[R1]]-keyword_stats[[#This Row],[R4]]</f>
        <v>1.6666666666666667</v>
      </c>
      <c r="BO1176" s="9" t="str">
        <f>INDEX('keyword-forecasts'!G:K,MATCH(keyword_stats[[#This Row],[Keyword]],'keyword-forecasts'!K:K,0),1)</f>
        <v>Mewa</v>
      </c>
    </row>
    <row r="1177" spans="1:67" x14ac:dyDescent="0.25">
      <c r="A1177" t="s">
        <v>1287</v>
      </c>
      <c r="B1177" t="s">
        <v>15</v>
      </c>
      <c r="D1177" s="8">
        <v>590</v>
      </c>
      <c r="E1177" t="s">
        <v>17</v>
      </c>
      <c r="F1177">
        <v>100</v>
      </c>
      <c r="G1177">
        <v>0.39</v>
      </c>
      <c r="H1177">
        <v>1.25</v>
      </c>
      <c r="M1177">
        <v>390</v>
      </c>
      <c r="N1177">
        <v>480</v>
      </c>
      <c r="O1177">
        <v>720</v>
      </c>
      <c r="P1177">
        <v>720</v>
      </c>
      <c r="Q1177">
        <v>390</v>
      </c>
      <c r="R1177">
        <v>110</v>
      </c>
      <c r="S1177">
        <v>110</v>
      </c>
      <c r="T1177">
        <v>140</v>
      </c>
      <c r="U1177">
        <v>110</v>
      </c>
      <c r="V1177">
        <v>260</v>
      </c>
      <c r="W1177">
        <v>320</v>
      </c>
      <c r="X1177">
        <v>320</v>
      </c>
      <c r="Y1177">
        <v>590</v>
      </c>
      <c r="Z1177">
        <v>720</v>
      </c>
      <c r="AA1177">
        <v>880</v>
      </c>
      <c r="AB1177">
        <v>720</v>
      </c>
      <c r="AC1177">
        <v>480</v>
      </c>
      <c r="AD1177">
        <v>320</v>
      </c>
      <c r="AE1177">
        <v>320</v>
      </c>
      <c r="AF1177">
        <v>320</v>
      </c>
      <c r="AG1177">
        <v>390</v>
      </c>
      <c r="AH1177">
        <v>480</v>
      </c>
      <c r="AI1177">
        <v>480</v>
      </c>
      <c r="AJ1177">
        <v>590</v>
      </c>
      <c r="AK1177">
        <v>720</v>
      </c>
      <c r="AL1177">
        <v>720</v>
      </c>
      <c r="AM1177">
        <v>720</v>
      </c>
      <c r="AN1177">
        <v>720</v>
      </c>
      <c r="AO1177">
        <v>480</v>
      </c>
      <c r="AP1177">
        <v>140</v>
      </c>
      <c r="AQ1177">
        <v>110</v>
      </c>
      <c r="AR1177">
        <v>110</v>
      </c>
      <c r="AS1177">
        <v>110</v>
      </c>
      <c r="AT1177">
        <v>390</v>
      </c>
      <c r="AU1177">
        <v>390</v>
      </c>
      <c r="AV1177">
        <v>320</v>
      </c>
      <c r="AW1177">
        <v>480</v>
      </c>
      <c r="AX1177">
        <v>720</v>
      </c>
      <c r="AY1177">
        <v>880</v>
      </c>
      <c r="AZ1177">
        <v>1300</v>
      </c>
      <c r="BA1177">
        <v>720</v>
      </c>
      <c r="BB1177">
        <v>210</v>
      </c>
      <c r="BC1177">
        <v>170</v>
      </c>
      <c r="BD1177">
        <v>170</v>
      </c>
      <c r="BE1177">
        <v>260</v>
      </c>
      <c r="BF1177">
        <v>720</v>
      </c>
      <c r="BG1177">
        <v>590</v>
      </c>
      <c r="BH1177">
        <v>590</v>
      </c>
      <c r="BI1177" s="9">
        <f>AVERAGE(keyword_stats[[#This Row],[Searches: Apr 2015]:[Searches: Mar 2016]])</f>
        <v>339.16666666666669</v>
      </c>
      <c r="BJ1177" s="9">
        <f>AVERAGE(keyword_stats[[#This Row],[Searches: Apr 2016]:[Searches: Mar 2017]])</f>
        <v>524.16666666666663</v>
      </c>
      <c r="BK1177" s="9">
        <f>AVERAGE(keyword_stats[[#This Row],[Searches: Apr 2017]:[Searches: Mar 2018]])</f>
        <v>410.83333333333331</v>
      </c>
      <c r="BL1177" s="9">
        <f>AVERAGE(keyword_stats[[#This Row],[Searches: Apr 2018]:[Searches: Mar 2019]])</f>
        <v>567.5</v>
      </c>
      <c r="BM1177" s="9">
        <f>SUM(keyword_stats[[#This Row],[Searches: Apr 2018]:[Searches: Mar 2019]])</f>
        <v>6810</v>
      </c>
      <c r="BN1177" s="9">
        <f>keyword_stats[[#This Row],[R1]]-keyword_stats[[#This Row],[R4]]</f>
        <v>228.33333333333331</v>
      </c>
      <c r="BO1177" s="9" t="str">
        <f>INDEX('keyword-forecasts'!G:K,MATCH(keyword_stats[[#This Row],[Keyword]],'keyword-forecasts'!K:K,0),1)</f>
        <v>Stroje Plażowe</v>
      </c>
    </row>
    <row r="1178" spans="1:67" x14ac:dyDescent="0.25">
      <c r="A1178" t="s">
        <v>1288</v>
      </c>
      <c r="B1178" t="s">
        <v>15</v>
      </c>
      <c r="D1178" s="8">
        <v>40</v>
      </c>
      <c r="E1178" t="s">
        <v>17</v>
      </c>
      <c r="F1178">
        <v>99</v>
      </c>
      <c r="G1178">
        <v>0.39</v>
      </c>
      <c r="H1178">
        <v>1.31</v>
      </c>
      <c r="M1178">
        <v>10</v>
      </c>
      <c r="N1178">
        <v>10</v>
      </c>
      <c r="O1178">
        <v>10</v>
      </c>
      <c r="P1178">
        <v>30</v>
      </c>
      <c r="Q1178">
        <v>10</v>
      </c>
      <c r="R1178">
        <v>10</v>
      </c>
      <c r="S1178">
        <v>0</v>
      </c>
      <c r="T1178">
        <v>10</v>
      </c>
      <c r="U1178">
        <v>10</v>
      </c>
      <c r="V1178">
        <v>10</v>
      </c>
      <c r="W1178">
        <v>10</v>
      </c>
      <c r="X1178">
        <v>10</v>
      </c>
      <c r="Y1178">
        <v>10</v>
      </c>
      <c r="Z1178">
        <v>30</v>
      </c>
      <c r="AA1178">
        <v>20</v>
      </c>
      <c r="AB1178">
        <v>50</v>
      </c>
      <c r="AC1178">
        <v>10</v>
      </c>
      <c r="AD1178">
        <v>10</v>
      </c>
      <c r="AE1178">
        <v>10</v>
      </c>
      <c r="AF1178">
        <v>10</v>
      </c>
      <c r="AG1178">
        <v>10</v>
      </c>
      <c r="AH1178">
        <v>10</v>
      </c>
      <c r="AI1178">
        <v>10</v>
      </c>
      <c r="AJ1178">
        <v>10</v>
      </c>
      <c r="AK1178">
        <v>10</v>
      </c>
      <c r="AL1178">
        <v>20</v>
      </c>
      <c r="AM1178">
        <v>30</v>
      </c>
      <c r="AN1178">
        <v>50</v>
      </c>
      <c r="AO1178">
        <v>10</v>
      </c>
      <c r="AP1178">
        <v>10</v>
      </c>
      <c r="AQ1178">
        <v>10</v>
      </c>
      <c r="AR1178">
        <v>10</v>
      </c>
      <c r="AS1178">
        <v>10</v>
      </c>
      <c r="AT1178">
        <v>20</v>
      </c>
      <c r="AU1178">
        <v>50</v>
      </c>
      <c r="AV1178">
        <v>50</v>
      </c>
      <c r="AW1178">
        <v>140</v>
      </c>
      <c r="AX1178">
        <v>70</v>
      </c>
      <c r="AY1178">
        <v>30</v>
      </c>
      <c r="AZ1178">
        <v>20</v>
      </c>
      <c r="BA1178">
        <v>30</v>
      </c>
      <c r="BB1178">
        <v>20</v>
      </c>
      <c r="BC1178">
        <v>10</v>
      </c>
      <c r="BD1178">
        <v>10</v>
      </c>
      <c r="BE1178">
        <v>10</v>
      </c>
      <c r="BF1178">
        <v>20</v>
      </c>
      <c r="BG1178">
        <v>70</v>
      </c>
      <c r="BH1178">
        <v>30</v>
      </c>
      <c r="BI1178" s="9">
        <f>AVERAGE(keyword_stats[[#This Row],[Searches: Apr 2015]:[Searches: Mar 2016]])</f>
        <v>10.833333333333334</v>
      </c>
      <c r="BJ1178" s="9">
        <f>AVERAGE(keyword_stats[[#This Row],[Searches: Apr 2016]:[Searches: Mar 2017]])</f>
        <v>15.833333333333334</v>
      </c>
      <c r="BK1178" s="9">
        <f>AVERAGE(keyword_stats[[#This Row],[Searches: Apr 2017]:[Searches: Mar 2018]])</f>
        <v>23.333333333333332</v>
      </c>
      <c r="BL1178" s="9">
        <f>AVERAGE(keyword_stats[[#This Row],[Searches: Apr 2018]:[Searches: Mar 2019]])</f>
        <v>38.333333333333336</v>
      </c>
      <c r="BM1178" s="9">
        <f>SUM(keyword_stats[[#This Row],[Searches: Apr 2018]:[Searches: Mar 2019]])</f>
        <v>460</v>
      </c>
      <c r="BN1178" s="9">
        <f>keyword_stats[[#This Row],[R1]]-keyword_stats[[#This Row],[R4]]</f>
        <v>27.5</v>
      </c>
      <c r="BO1178" s="9" t="str">
        <f>INDEX('keyword-forecasts'!G:K,MATCH(keyword_stats[[#This Row],[Keyword]],'keyword-forecasts'!K:K,0),1)</f>
        <v>Stroje Plażowe</v>
      </c>
    </row>
    <row r="1179" spans="1:67" x14ac:dyDescent="0.25">
      <c r="A1179" t="s">
        <v>1289</v>
      </c>
      <c r="B1179" t="s">
        <v>15</v>
      </c>
      <c r="D1179" s="8">
        <v>50</v>
      </c>
      <c r="E1179" t="s">
        <v>17</v>
      </c>
      <c r="F1179">
        <v>100</v>
      </c>
      <c r="G1179">
        <v>0.41</v>
      </c>
      <c r="H1179">
        <v>1.52</v>
      </c>
      <c r="M1179">
        <v>50</v>
      </c>
      <c r="N1179">
        <v>90</v>
      </c>
      <c r="O1179">
        <v>170</v>
      </c>
      <c r="P1179">
        <v>110</v>
      </c>
      <c r="Q1179">
        <v>50</v>
      </c>
      <c r="R1179">
        <v>10</v>
      </c>
      <c r="S1179">
        <v>10</v>
      </c>
      <c r="T1179">
        <v>10</v>
      </c>
      <c r="U1179">
        <v>10</v>
      </c>
      <c r="V1179">
        <v>20</v>
      </c>
      <c r="W1179">
        <v>40</v>
      </c>
      <c r="X1179">
        <v>30</v>
      </c>
      <c r="Y1179">
        <v>90</v>
      </c>
      <c r="Z1179">
        <v>90</v>
      </c>
      <c r="AA1179">
        <v>140</v>
      </c>
      <c r="AB1179">
        <v>70</v>
      </c>
      <c r="AC1179">
        <v>20</v>
      </c>
      <c r="AD1179">
        <v>30</v>
      </c>
      <c r="AE1179">
        <v>30</v>
      </c>
      <c r="AF1179">
        <v>40</v>
      </c>
      <c r="AG1179">
        <v>50</v>
      </c>
      <c r="AH1179">
        <v>70</v>
      </c>
      <c r="AI1179">
        <v>90</v>
      </c>
      <c r="AJ1179">
        <v>90</v>
      </c>
      <c r="AK1179">
        <v>90</v>
      </c>
      <c r="AL1179">
        <v>70</v>
      </c>
      <c r="AM1179">
        <v>90</v>
      </c>
      <c r="AN1179">
        <v>110</v>
      </c>
      <c r="AO1179">
        <v>70</v>
      </c>
      <c r="AP1179">
        <v>10</v>
      </c>
      <c r="AQ1179">
        <v>10</v>
      </c>
      <c r="AR1179">
        <v>10</v>
      </c>
      <c r="AS1179">
        <v>20</v>
      </c>
      <c r="AT1179">
        <v>30</v>
      </c>
      <c r="AU1179">
        <v>40</v>
      </c>
      <c r="AV1179">
        <v>50</v>
      </c>
      <c r="AW1179">
        <v>90</v>
      </c>
      <c r="AX1179">
        <v>140</v>
      </c>
      <c r="AY1179">
        <v>70</v>
      </c>
      <c r="AZ1179">
        <v>50</v>
      </c>
      <c r="BA1179">
        <v>50</v>
      </c>
      <c r="BB1179">
        <v>30</v>
      </c>
      <c r="BC1179">
        <v>10</v>
      </c>
      <c r="BD1179">
        <v>40</v>
      </c>
      <c r="BE1179">
        <v>40</v>
      </c>
      <c r="BF1179">
        <v>50</v>
      </c>
      <c r="BG1179">
        <v>30</v>
      </c>
      <c r="BH1179">
        <v>30</v>
      </c>
      <c r="BI1179" s="9">
        <f>AVERAGE(keyword_stats[[#This Row],[Searches: Apr 2015]:[Searches: Mar 2016]])</f>
        <v>50</v>
      </c>
      <c r="BJ1179" s="9">
        <f>AVERAGE(keyword_stats[[#This Row],[Searches: Apr 2016]:[Searches: Mar 2017]])</f>
        <v>67.5</v>
      </c>
      <c r="BK1179" s="9">
        <f>AVERAGE(keyword_stats[[#This Row],[Searches: Apr 2017]:[Searches: Mar 2018]])</f>
        <v>50</v>
      </c>
      <c r="BL1179" s="9">
        <f>AVERAGE(keyword_stats[[#This Row],[Searches: Apr 2018]:[Searches: Mar 2019]])</f>
        <v>52.5</v>
      </c>
      <c r="BM1179" s="9">
        <f>SUM(keyword_stats[[#This Row],[Searches: Apr 2018]:[Searches: Mar 2019]])</f>
        <v>630</v>
      </c>
      <c r="BN1179" s="9">
        <f>keyword_stats[[#This Row],[R1]]-keyword_stats[[#This Row],[R4]]</f>
        <v>2.5</v>
      </c>
      <c r="BO1179" s="9" t="str">
        <f>INDEX('keyword-forecasts'!G:K,MATCH(keyword_stats[[#This Row],[Keyword]],'keyword-forecasts'!K:K,0),1)</f>
        <v>Stroje Plażowe</v>
      </c>
    </row>
    <row r="1180" spans="1:67" x14ac:dyDescent="0.25">
      <c r="A1180" t="s">
        <v>1290</v>
      </c>
      <c r="B1180" t="s">
        <v>15</v>
      </c>
      <c r="D1180" s="8">
        <v>140</v>
      </c>
      <c r="E1180" t="s">
        <v>17</v>
      </c>
      <c r="F1180">
        <v>100</v>
      </c>
      <c r="G1180">
        <v>0.39</v>
      </c>
      <c r="H1180">
        <v>1.47</v>
      </c>
      <c r="M1180">
        <v>70</v>
      </c>
      <c r="N1180">
        <v>110</v>
      </c>
      <c r="O1180">
        <v>90</v>
      </c>
      <c r="P1180">
        <v>70</v>
      </c>
      <c r="Q1180">
        <v>40</v>
      </c>
      <c r="R1180">
        <v>10</v>
      </c>
      <c r="S1180">
        <v>20</v>
      </c>
      <c r="T1180">
        <v>30</v>
      </c>
      <c r="U1180">
        <v>30</v>
      </c>
      <c r="V1180">
        <v>50</v>
      </c>
      <c r="W1180">
        <v>110</v>
      </c>
      <c r="X1180">
        <v>90</v>
      </c>
      <c r="Y1180">
        <v>110</v>
      </c>
      <c r="Z1180">
        <v>210</v>
      </c>
      <c r="AA1180">
        <v>210</v>
      </c>
      <c r="AB1180">
        <v>170</v>
      </c>
      <c r="AC1180">
        <v>170</v>
      </c>
      <c r="AD1180">
        <v>210</v>
      </c>
      <c r="AE1180">
        <v>210</v>
      </c>
      <c r="AF1180">
        <v>210</v>
      </c>
      <c r="AG1180">
        <v>210</v>
      </c>
      <c r="AH1180">
        <v>260</v>
      </c>
      <c r="AI1180">
        <v>260</v>
      </c>
      <c r="AJ1180">
        <v>390</v>
      </c>
      <c r="AK1180">
        <v>390</v>
      </c>
      <c r="AL1180">
        <v>480</v>
      </c>
      <c r="AM1180">
        <v>390</v>
      </c>
      <c r="AN1180">
        <v>390</v>
      </c>
      <c r="AO1180">
        <v>170</v>
      </c>
      <c r="AP1180">
        <v>70</v>
      </c>
      <c r="AQ1180">
        <v>30</v>
      </c>
      <c r="AR1180">
        <v>70</v>
      </c>
      <c r="AS1180">
        <v>50</v>
      </c>
      <c r="AT1180">
        <v>210</v>
      </c>
      <c r="AU1180">
        <v>210</v>
      </c>
      <c r="AV1180">
        <v>170</v>
      </c>
      <c r="AW1180">
        <v>170</v>
      </c>
      <c r="AX1180">
        <v>210</v>
      </c>
      <c r="AY1180">
        <v>260</v>
      </c>
      <c r="AZ1180">
        <v>320</v>
      </c>
      <c r="BA1180">
        <v>140</v>
      </c>
      <c r="BB1180">
        <v>70</v>
      </c>
      <c r="BC1180">
        <v>40</v>
      </c>
      <c r="BD1180">
        <v>50</v>
      </c>
      <c r="BE1180">
        <v>50</v>
      </c>
      <c r="BF1180">
        <v>140</v>
      </c>
      <c r="BG1180">
        <v>140</v>
      </c>
      <c r="BH1180">
        <v>140</v>
      </c>
      <c r="BI1180" s="9">
        <f>AVERAGE(keyword_stats[[#This Row],[Searches: Apr 2015]:[Searches: Mar 2016]])</f>
        <v>60</v>
      </c>
      <c r="BJ1180" s="9">
        <f>AVERAGE(keyword_stats[[#This Row],[Searches: Apr 2016]:[Searches: Mar 2017]])</f>
        <v>218.33333333333334</v>
      </c>
      <c r="BK1180" s="9">
        <f>AVERAGE(keyword_stats[[#This Row],[Searches: Apr 2017]:[Searches: Mar 2018]])</f>
        <v>219.16666666666666</v>
      </c>
      <c r="BL1180" s="9">
        <f>AVERAGE(keyword_stats[[#This Row],[Searches: Apr 2018]:[Searches: Mar 2019]])</f>
        <v>144.16666666666666</v>
      </c>
      <c r="BM1180" s="9">
        <f>SUM(keyword_stats[[#This Row],[Searches: Apr 2018]:[Searches: Mar 2019]])</f>
        <v>1730</v>
      </c>
      <c r="BN1180" s="9">
        <f>keyword_stats[[#This Row],[R1]]-keyword_stats[[#This Row],[R4]]</f>
        <v>84.166666666666657</v>
      </c>
      <c r="BO1180" s="9" t="str">
        <f>INDEX('keyword-forecasts'!G:K,MATCH(keyword_stats[[#This Row],[Keyword]],'keyword-forecasts'!K:K,0),1)</f>
        <v>Stroje Plażowe</v>
      </c>
    </row>
    <row r="1181" spans="1:67" x14ac:dyDescent="0.25">
      <c r="A1181" t="s">
        <v>1291</v>
      </c>
      <c r="B1181" t="s">
        <v>15</v>
      </c>
      <c r="D1181" s="8">
        <v>260</v>
      </c>
      <c r="E1181" t="s">
        <v>17</v>
      </c>
      <c r="F1181">
        <v>100</v>
      </c>
      <c r="G1181">
        <v>0.37</v>
      </c>
      <c r="H1181">
        <v>0.87</v>
      </c>
      <c r="M1181">
        <v>260</v>
      </c>
      <c r="N1181">
        <v>260</v>
      </c>
      <c r="O1181">
        <v>260</v>
      </c>
      <c r="P1181">
        <v>170</v>
      </c>
      <c r="Q1181">
        <v>320</v>
      </c>
      <c r="R1181">
        <v>320</v>
      </c>
      <c r="S1181">
        <v>390</v>
      </c>
      <c r="T1181">
        <v>480</v>
      </c>
      <c r="U1181">
        <v>390</v>
      </c>
      <c r="V1181">
        <v>390</v>
      </c>
      <c r="W1181">
        <v>390</v>
      </c>
      <c r="X1181">
        <v>390</v>
      </c>
      <c r="Y1181">
        <v>320</v>
      </c>
      <c r="Z1181">
        <v>390</v>
      </c>
      <c r="AA1181">
        <v>260</v>
      </c>
      <c r="AB1181">
        <v>260</v>
      </c>
      <c r="AC1181">
        <v>320</v>
      </c>
      <c r="AD1181">
        <v>390</v>
      </c>
      <c r="AE1181">
        <v>390</v>
      </c>
      <c r="AF1181">
        <v>480</v>
      </c>
      <c r="AG1181">
        <v>390</v>
      </c>
      <c r="AH1181">
        <v>390</v>
      </c>
      <c r="AI1181">
        <v>390</v>
      </c>
      <c r="AJ1181">
        <v>390</v>
      </c>
      <c r="AK1181">
        <v>260</v>
      </c>
      <c r="AL1181">
        <v>260</v>
      </c>
      <c r="AM1181">
        <v>210</v>
      </c>
      <c r="AN1181">
        <v>210</v>
      </c>
      <c r="AO1181">
        <v>320</v>
      </c>
      <c r="AP1181">
        <v>260</v>
      </c>
      <c r="AQ1181">
        <v>320</v>
      </c>
      <c r="AR1181">
        <v>320</v>
      </c>
      <c r="AS1181">
        <v>260</v>
      </c>
      <c r="AT1181">
        <v>320</v>
      </c>
      <c r="AU1181">
        <v>390</v>
      </c>
      <c r="AV1181">
        <v>320</v>
      </c>
      <c r="AW1181">
        <v>210</v>
      </c>
      <c r="AX1181">
        <v>210</v>
      </c>
      <c r="AY1181">
        <v>210</v>
      </c>
      <c r="AZ1181">
        <v>210</v>
      </c>
      <c r="BA1181">
        <v>210</v>
      </c>
      <c r="BB1181">
        <v>210</v>
      </c>
      <c r="BC1181">
        <v>210</v>
      </c>
      <c r="BD1181">
        <v>320</v>
      </c>
      <c r="BE1181">
        <v>260</v>
      </c>
      <c r="BF1181">
        <v>390</v>
      </c>
      <c r="BG1181">
        <v>390</v>
      </c>
      <c r="BH1181">
        <v>320</v>
      </c>
      <c r="BI1181" s="9">
        <f>AVERAGE(keyword_stats[[#This Row],[Searches: Apr 2015]:[Searches: Mar 2016]])</f>
        <v>335</v>
      </c>
      <c r="BJ1181" s="9">
        <f>AVERAGE(keyword_stats[[#This Row],[Searches: Apr 2016]:[Searches: Mar 2017]])</f>
        <v>364.16666666666669</v>
      </c>
      <c r="BK1181" s="9">
        <f>AVERAGE(keyword_stats[[#This Row],[Searches: Apr 2017]:[Searches: Mar 2018]])</f>
        <v>287.5</v>
      </c>
      <c r="BL1181" s="9">
        <f>AVERAGE(keyword_stats[[#This Row],[Searches: Apr 2018]:[Searches: Mar 2019]])</f>
        <v>262.5</v>
      </c>
      <c r="BM1181" s="9">
        <f>SUM(keyword_stats[[#This Row],[Searches: Apr 2018]:[Searches: Mar 2019]])</f>
        <v>3150</v>
      </c>
      <c r="BN1181" s="9">
        <f>keyword_stats[[#This Row],[R1]]-keyword_stats[[#This Row],[R4]]</f>
        <v>-72.5</v>
      </c>
      <c r="BO1181" s="9" t="str">
        <f>INDEX('keyword-forecasts'!G:K,MATCH(keyword_stats[[#This Row],[Keyword]],'keyword-forecasts'!K:K,0),1)</f>
        <v>Stroje</v>
      </c>
    </row>
    <row r="1182" spans="1:67" x14ac:dyDescent="0.25">
      <c r="A1182" t="s">
        <v>1292</v>
      </c>
      <c r="B1182" t="s">
        <v>15</v>
      </c>
      <c r="D1182" s="8">
        <v>260</v>
      </c>
      <c r="E1182" t="s">
        <v>17</v>
      </c>
      <c r="F1182">
        <v>100</v>
      </c>
      <c r="G1182">
        <v>0.32</v>
      </c>
      <c r="H1182">
        <v>1.01</v>
      </c>
      <c r="M1182">
        <v>40</v>
      </c>
      <c r="N1182">
        <v>40</v>
      </c>
      <c r="O1182">
        <v>10</v>
      </c>
      <c r="P1182">
        <v>50</v>
      </c>
      <c r="Q1182">
        <v>50</v>
      </c>
      <c r="R1182">
        <v>20</v>
      </c>
      <c r="S1182">
        <v>30</v>
      </c>
      <c r="T1182">
        <v>50</v>
      </c>
      <c r="U1182">
        <v>110</v>
      </c>
      <c r="V1182">
        <v>170</v>
      </c>
      <c r="W1182">
        <v>170</v>
      </c>
      <c r="X1182">
        <v>90</v>
      </c>
      <c r="Y1182">
        <v>30</v>
      </c>
      <c r="Z1182">
        <v>10</v>
      </c>
      <c r="AA1182">
        <v>50</v>
      </c>
      <c r="AB1182">
        <v>110</v>
      </c>
      <c r="AC1182">
        <v>110</v>
      </c>
      <c r="AD1182">
        <v>140</v>
      </c>
      <c r="AE1182">
        <v>140</v>
      </c>
      <c r="AF1182">
        <v>140</v>
      </c>
      <c r="AG1182">
        <v>140</v>
      </c>
      <c r="AH1182">
        <v>260</v>
      </c>
      <c r="AI1182">
        <v>260</v>
      </c>
      <c r="AJ1182">
        <v>170</v>
      </c>
      <c r="AK1182">
        <v>110</v>
      </c>
      <c r="AL1182">
        <v>170</v>
      </c>
      <c r="AM1182">
        <v>170</v>
      </c>
      <c r="AN1182">
        <v>140</v>
      </c>
      <c r="AO1182">
        <v>260</v>
      </c>
      <c r="AP1182">
        <v>170</v>
      </c>
      <c r="AQ1182">
        <v>210</v>
      </c>
      <c r="AR1182">
        <v>260</v>
      </c>
      <c r="AS1182">
        <v>170</v>
      </c>
      <c r="AT1182">
        <v>170</v>
      </c>
      <c r="AU1182">
        <v>210</v>
      </c>
      <c r="AV1182">
        <v>140</v>
      </c>
      <c r="AW1182">
        <v>210</v>
      </c>
      <c r="AX1182">
        <v>170</v>
      </c>
      <c r="AY1182">
        <v>140</v>
      </c>
      <c r="AZ1182">
        <v>110</v>
      </c>
      <c r="BA1182">
        <v>260</v>
      </c>
      <c r="BB1182">
        <v>210</v>
      </c>
      <c r="BC1182">
        <v>210</v>
      </c>
      <c r="BD1182">
        <v>320</v>
      </c>
      <c r="BE1182">
        <v>210</v>
      </c>
      <c r="BF1182">
        <v>480</v>
      </c>
      <c r="BG1182">
        <v>320</v>
      </c>
      <c r="BH1182">
        <v>320</v>
      </c>
      <c r="BI1182" s="9">
        <f>AVERAGE(keyword_stats[[#This Row],[Searches: Apr 2015]:[Searches: Mar 2016]])</f>
        <v>69.166666666666671</v>
      </c>
      <c r="BJ1182" s="9">
        <f>AVERAGE(keyword_stats[[#This Row],[Searches: Apr 2016]:[Searches: Mar 2017]])</f>
        <v>130</v>
      </c>
      <c r="BK1182" s="9">
        <f>AVERAGE(keyword_stats[[#This Row],[Searches: Apr 2017]:[Searches: Mar 2018]])</f>
        <v>181.66666666666666</v>
      </c>
      <c r="BL1182" s="9">
        <f>AVERAGE(keyword_stats[[#This Row],[Searches: Apr 2018]:[Searches: Mar 2019]])</f>
        <v>246.66666666666666</v>
      </c>
      <c r="BM1182" s="9">
        <f>SUM(keyword_stats[[#This Row],[Searches: Apr 2018]:[Searches: Mar 2019]])</f>
        <v>2960</v>
      </c>
      <c r="BN1182" s="9">
        <f>keyword_stats[[#This Row],[R1]]-keyword_stats[[#This Row],[R4]]</f>
        <v>177.5</v>
      </c>
      <c r="BO1182" s="9" t="str">
        <f>INDEX('keyword-forecasts'!G:K,MATCH(keyword_stats[[#This Row],[Keyword]],'keyword-forecasts'!K:K,0),1)</f>
        <v>Stroje</v>
      </c>
    </row>
    <row r="1183" spans="1:67" x14ac:dyDescent="0.25">
      <c r="A1183" t="s">
        <v>1293</v>
      </c>
      <c r="B1183" t="s">
        <v>15</v>
      </c>
      <c r="D1183" s="8">
        <v>20</v>
      </c>
      <c r="E1183" t="s">
        <v>17</v>
      </c>
      <c r="F1183">
        <v>100</v>
      </c>
      <c r="G1183">
        <v>0.33</v>
      </c>
      <c r="H1183">
        <v>0.83</v>
      </c>
      <c r="M1183">
        <v>10</v>
      </c>
      <c r="N1183">
        <v>10</v>
      </c>
      <c r="O1183">
        <v>10</v>
      </c>
      <c r="P1183">
        <v>10</v>
      </c>
      <c r="Q1183">
        <v>20</v>
      </c>
      <c r="R1183">
        <v>30</v>
      </c>
      <c r="S1183">
        <v>40</v>
      </c>
      <c r="T1183">
        <v>30</v>
      </c>
      <c r="U1183">
        <v>10</v>
      </c>
      <c r="V1183">
        <v>30</v>
      </c>
      <c r="W1183">
        <v>40</v>
      </c>
      <c r="X1183">
        <v>40</v>
      </c>
      <c r="Y1183">
        <v>40</v>
      </c>
      <c r="Z1183">
        <v>30</v>
      </c>
      <c r="AA1183">
        <v>30</v>
      </c>
      <c r="AB1183">
        <v>20</v>
      </c>
      <c r="AC1183">
        <v>40</v>
      </c>
      <c r="AD1183">
        <v>20</v>
      </c>
      <c r="AE1183">
        <v>20</v>
      </c>
      <c r="AF1183">
        <v>70</v>
      </c>
      <c r="AG1183">
        <v>20</v>
      </c>
      <c r="AH1183">
        <v>30</v>
      </c>
      <c r="AI1183">
        <v>40</v>
      </c>
      <c r="AJ1183">
        <v>10</v>
      </c>
      <c r="AK1183">
        <v>10</v>
      </c>
      <c r="AL1183">
        <v>20</v>
      </c>
      <c r="AM1183">
        <v>30</v>
      </c>
      <c r="AN1183">
        <v>20</v>
      </c>
      <c r="AO1183">
        <v>70</v>
      </c>
      <c r="AP1183">
        <v>40</v>
      </c>
      <c r="AQ1183">
        <v>20</v>
      </c>
      <c r="AR1183">
        <v>10</v>
      </c>
      <c r="AS1183">
        <v>10</v>
      </c>
      <c r="AT1183">
        <v>20</v>
      </c>
      <c r="AU1183">
        <v>20</v>
      </c>
      <c r="AV1183">
        <v>20</v>
      </c>
      <c r="AW1183">
        <v>10</v>
      </c>
      <c r="AX1183">
        <v>10</v>
      </c>
      <c r="AY1183">
        <v>10</v>
      </c>
      <c r="AZ1183">
        <v>30</v>
      </c>
      <c r="BA1183">
        <v>20</v>
      </c>
      <c r="BB1183">
        <v>10</v>
      </c>
      <c r="BC1183">
        <v>10</v>
      </c>
      <c r="BD1183">
        <v>10</v>
      </c>
      <c r="BE1183">
        <v>20</v>
      </c>
      <c r="BF1183">
        <v>20</v>
      </c>
      <c r="BG1183">
        <v>50</v>
      </c>
      <c r="BH1183">
        <v>20</v>
      </c>
      <c r="BI1183" s="9">
        <f>AVERAGE(keyword_stats[[#This Row],[Searches: Apr 2015]:[Searches: Mar 2016]])</f>
        <v>23.333333333333332</v>
      </c>
      <c r="BJ1183" s="9">
        <f>AVERAGE(keyword_stats[[#This Row],[Searches: Apr 2016]:[Searches: Mar 2017]])</f>
        <v>30.833333333333332</v>
      </c>
      <c r="BK1183" s="9">
        <f>AVERAGE(keyword_stats[[#This Row],[Searches: Apr 2017]:[Searches: Mar 2018]])</f>
        <v>24.166666666666668</v>
      </c>
      <c r="BL1183" s="9">
        <f>AVERAGE(keyword_stats[[#This Row],[Searches: Apr 2018]:[Searches: Mar 2019]])</f>
        <v>18.333333333333332</v>
      </c>
      <c r="BM1183" s="9">
        <f>SUM(keyword_stats[[#This Row],[Searches: Apr 2018]:[Searches: Mar 2019]])</f>
        <v>220</v>
      </c>
      <c r="BN1183" s="9">
        <f>keyword_stats[[#This Row],[R1]]-keyword_stats[[#This Row],[R4]]</f>
        <v>-5</v>
      </c>
      <c r="BO1183" s="9" t="str">
        <f>INDEX('keyword-forecasts'!G:K,MATCH(keyword_stats[[#This Row],[Keyword]],'keyword-forecasts'!K:K,0),1)</f>
        <v>Damskie Jednoczęściowe</v>
      </c>
    </row>
    <row r="1184" spans="1:67" x14ac:dyDescent="0.25">
      <c r="A1184" t="s">
        <v>1294</v>
      </c>
      <c r="B1184" t="s">
        <v>15</v>
      </c>
      <c r="D1184" s="8">
        <v>10</v>
      </c>
      <c r="E1184" t="s">
        <v>17</v>
      </c>
      <c r="F1184">
        <v>100</v>
      </c>
      <c r="G1184">
        <v>0.15</v>
      </c>
      <c r="H1184">
        <v>0.42</v>
      </c>
      <c r="M1184">
        <v>10</v>
      </c>
      <c r="N1184">
        <v>10</v>
      </c>
      <c r="O1184">
        <v>10</v>
      </c>
      <c r="P1184">
        <v>10</v>
      </c>
      <c r="Q1184">
        <v>20</v>
      </c>
      <c r="R1184">
        <v>10</v>
      </c>
      <c r="S1184">
        <v>10</v>
      </c>
      <c r="T1184">
        <v>10</v>
      </c>
      <c r="U1184">
        <v>10</v>
      </c>
      <c r="V1184">
        <v>10</v>
      </c>
      <c r="W1184">
        <v>20</v>
      </c>
      <c r="X1184">
        <v>10</v>
      </c>
      <c r="Y1184">
        <v>10</v>
      </c>
      <c r="Z1184">
        <v>10</v>
      </c>
      <c r="AA1184">
        <v>10</v>
      </c>
      <c r="AB1184">
        <v>10</v>
      </c>
      <c r="AC1184">
        <v>10</v>
      </c>
      <c r="AD1184">
        <v>10</v>
      </c>
      <c r="AE1184">
        <v>10</v>
      </c>
      <c r="AF1184">
        <v>10</v>
      </c>
      <c r="AG1184">
        <v>10</v>
      </c>
      <c r="AH1184">
        <v>10</v>
      </c>
      <c r="AI1184">
        <v>10</v>
      </c>
      <c r="AJ1184">
        <v>0</v>
      </c>
      <c r="AK1184">
        <v>10</v>
      </c>
      <c r="AL1184">
        <v>10</v>
      </c>
      <c r="AM1184">
        <v>10</v>
      </c>
      <c r="AN1184">
        <v>10</v>
      </c>
      <c r="AO1184">
        <v>10</v>
      </c>
      <c r="AP1184">
        <v>10</v>
      </c>
      <c r="AQ1184">
        <v>10</v>
      </c>
      <c r="AR1184">
        <v>10</v>
      </c>
      <c r="AS1184">
        <v>10</v>
      </c>
      <c r="AT1184">
        <v>10</v>
      </c>
      <c r="AU1184">
        <v>10</v>
      </c>
      <c r="AV1184">
        <v>10</v>
      </c>
      <c r="AW1184">
        <v>10</v>
      </c>
      <c r="AX1184">
        <v>10</v>
      </c>
      <c r="AY1184">
        <v>10</v>
      </c>
      <c r="AZ1184">
        <v>10</v>
      </c>
      <c r="BA1184">
        <v>10</v>
      </c>
      <c r="BB1184">
        <v>10</v>
      </c>
      <c r="BC1184">
        <v>10</v>
      </c>
      <c r="BD1184">
        <v>10</v>
      </c>
      <c r="BE1184">
        <v>10</v>
      </c>
      <c r="BF1184">
        <v>20</v>
      </c>
      <c r="BG1184">
        <v>10</v>
      </c>
      <c r="BH1184">
        <v>10</v>
      </c>
      <c r="BI1184" s="9">
        <f>AVERAGE(keyword_stats[[#This Row],[Searches: Apr 2015]:[Searches: Mar 2016]])</f>
        <v>11.666666666666666</v>
      </c>
      <c r="BJ1184" s="9">
        <f>AVERAGE(keyword_stats[[#This Row],[Searches: Apr 2016]:[Searches: Mar 2017]])</f>
        <v>9.1666666666666661</v>
      </c>
      <c r="BK1184" s="9">
        <f>AVERAGE(keyword_stats[[#This Row],[Searches: Apr 2017]:[Searches: Mar 2018]])</f>
        <v>10</v>
      </c>
      <c r="BL1184" s="9">
        <f>AVERAGE(keyword_stats[[#This Row],[Searches: Apr 2018]:[Searches: Mar 2019]])</f>
        <v>10.833333333333334</v>
      </c>
      <c r="BM1184" s="9">
        <f>SUM(keyword_stats[[#This Row],[Searches: Apr 2018]:[Searches: Mar 2019]])</f>
        <v>130</v>
      </c>
      <c r="BN1184" s="9">
        <f>keyword_stats[[#This Row],[R1]]-keyword_stats[[#This Row],[R4]]</f>
        <v>-0.83333333333333215</v>
      </c>
      <c r="BO1184" s="9" t="str">
        <f>INDEX('keyword-forecasts'!G:K,MATCH(keyword_stats[[#This Row],[Keyword]],'keyword-forecasts'!K:K,0),1)</f>
        <v>Dwuczęściowe Stroje</v>
      </c>
    </row>
    <row r="1185" spans="1:67" x14ac:dyDescent="0.25">
      <c r="A1185" t="s">
        <v>1295</v>
      </c>
      <c r="B1185" t="s">
        <v>15</v>
      </c>
      <c r="D1185" s="8">
        <v>110</v>
      </c>
      <c r="E1185" t="s">
        <v>17</v>
      </c>
      <c r="F1185">
        <v>100</v>
      </c>
      <c r="G1185">
        <v>0.28000000000000003</v>
      </c>
      <c r="H1185">
        <v>0.93</v>
      </c>
      <c r="M1185">
        <v>90</v>
      </c>
      <c r="N1185">
        <v>70</v>
      </c>
      <c r="O1185">
        <v>50</v>
      </c>
      <c r="P1185">
        <v>70</v>
      </c>
      <c r="Q1185">
        <v>90</v>
      </c>
      <c r="R1185">
        <v>70</v>
      </c>
      <c r="S1185">
        <v>70</v>
      </c>
      <c r="T1185">
        <v>90</v>
      </c>
      <c r="U1185">
        <v>90</v>
      </c>
      <c r="V1185">
        <v>90</v>
      </c>
      <c r="W1185">
        <v>110</v>
      </c>
      <c r="X1185">
        <v>90</v>
      </c>
      <c r="Y1185">
        <v>70</v>
      </c>
      <c r="Z1185">
        <v>70</v>
      </c>
      <c r="AA1185">
        <v>70</v>
      </c>
      <c r="AB1185">
        <v>50</v>
      </c>
      <c r="AC1185">
        <v>90</v>
      </c>
      <c r="AD1185">
        <v>90</v>
      </c>
      <c r="AE1185">
        <v>90</v>
      </c>
      <c r="AF1185">
        <v>140</v>
      </c>
      <c r="AG1185">
        <v>90</v>
      </c>
      <c r="AH1185">
        <v>140</v>
      </c>
      <c r="AI1185">
        <v>170</v>
      </c>
      <c r="AJ1185">
        <v>110</v>
      </c>
      <c r="AK1185">
        <v>50</v>
      </c>
      <c r="AL1185">
        <v>70</v>
      </c>
      <c r="AM1185">
        <v>90</v>
      </c>
      <c r="AN1185">
        <v>90</v>
      </c>
      <c r="AO1185">
        <v>90</v>
      </c>
      <c r="AP1185">
        <v>110</v>
      </c>
      <c r="AQ1185">
        <v>90</v>
      </c>
      <c r="AR1185">
        <v>110</v>
      </c>
      <c r="AS1185">
        <v>70</v>
      </c>
      <c r="AT1185">
        <v>110</v>
      </c>
      <c r="AU1185">
        <v>140</v>
      </c>
      <c r="AV1185">
        <v>90</v>
      </c>
      <c r="AW1185">
        <v>70</v>
      </c>
      <c r="AX1185">
        <v>90</v>
      </c>
      <c r="AY1185">
        <v>110</v>
      </c>
      <c r="AZ1185">
        <v>110</v>
      </c>
      <c r="BA1185">
        <v>110</v>
      </c>
      <c r="BB1185">
        <v>110</v>
      </c>
      <c r="BC1185">
        <v>140</v>
      </c>
      <c r="BD1185">
        <v>170</v>
      </c>
      <c r="BE1185">
        <v>110</v>
      </c>
      <c r="BF1185">
        <v>170</v>
      </c>
      <c r="BG1185">
        <v>140</v>
      </c>
      <c r="BH1185">
        <v>140</v>
      </c>
      <c r="BI1185" s="9">
        <f>AVERAGE(keyword_stats[[#This Row],[Searches: Apr 2015]:[Searches: Mar 2016]])</f>
        <v>81.666666666666671</v>
      </c>
      <c r="BJ1185" s="9">
        <f>AVERAGE(keyword_stats[[#This Row],[Searches: Apr 2016]:[Searches: Mar 2017]])</f>
        <v>98.333333333333329</v>
      </c>
      <c r="BK1185" s="9">
        <f>AVERAGE(keyword_stats[[#This Row],[Searches: Apr 2017]:[Searches: Mar 2018]])</f>
        <v>92.5</v>
      </c>
      <c r="BL1185" s="9">
        <f>AVERAGE(keyword_stats[[#This Row],[Searches: Apr 2018]:[Searches: Mar 2019]])</f>
        <v>122.5</v>
      </c>
      <c r="BM1185" s="9">
        <f>SUM(keyword_stats[[#This Row],[Searches: Apr 2018]:[Searches: Mar 2019]])</f>
        <v>1470</v>
      </c>
      <c r="BN1185" s="9">
        <f>keyword_stats[[#This Row],[R1]]-keyword_stats[[#This Row],[R4]]</f>
        <v>40.833333333333329</v>
      </c>
      <c r="BO1185" s="9" t="str">
        <f>INDEX('keyword-forecasts'!G:K,MATCH(keyword_stats[[#This Row],[Keyword]],'keyword-forecasts'!K:K,0),1)</f>
        <v>Stroje</v>
      </c>
    </row>
    <row r="1186" spans="1:67" x14ac:dyDescent="0.25">
      <c r="A1186" t="s">
        <v>1296</v>
      </c>
      <c r="B1186" t="s">
        <v>15</v>
      </c>
      <c r="D1186" s="8">
        <v>110</v>
      </c>
      <c r="E1186" t="s">
        <v>17</v>
      </c>
      <c r="F1186">
        <v>100</v>
      </c>
      <c r="G1186">
        <v>0.32</v>
      </c>
      <c r="H1186">
        <v>0.74</v>
      </c>
      <c r="M1186">
        <v>50</v>
      </c>
      <c r="N1186">
        <v>90</v>
      </c>
      <c r="O1186">
        <v>260</v>
      </c>
      <c r="P1186">
        <v>320</v>
      </c>
      <c r="Q1186">
        <v>140</v>
      </c>
      <c r="R1186">
        <v>20</v>
      </c>
      <c r="S1186">
        <v>10</v>
      </c>
      <c r="T1186">
        <v>10</v>
      </c>
      <c r="U1186">
        <v>10</v>
      </c>
      <c r="V1186">
        <v>20</v>
      </c>
      <c r="W1186">
        <v>40</v>
      </c>
      <c r="X1186">
        <v>30</v>
      </c>
      <c r="Y1186">
        <v>30</v>
      </c>
      <c r="Z1186">
        <v>110</v>
      </c>
      <c r="AA1186">
        <v>210</v>
      </c>
      <c r="AB1186">
        <v>260</v>
      </c>
      <c r="AC1186">
        <v>90</v>
      </c>
      <c r="AD1186">
        <v>30</v>
      </c>
      <c r="AE1186">
        <v>10</v>
      </c>
      <c r="AF1186">
        <v>10</v>
      </c>
      <c r="AG1186">
        <v>20</v>
      </c>
      <c r="AH1186">
        <v>20</v>
      </c>
      <c r="AI1186">
        <v>30</v>
      </c>
      <c r="AJ1186">
        <v>40</v>
      </c>
      <c r="AK1186">
        <v>90</v>
      </c>
      <c r="AL1186">
        <v>170</v>
      </c>
      <c r="AM1186">
        <v>320</v>
      </c>
      <c r="AN1186">
        <v>320</v>
      </c>
      <c r="AO1186">
        <v>140</v>
      </c>
      <c r="AP1186">
        <v>20</v>
      </c>
      <c r="AQ1186">
        <v>10</v>
      </c>
      <c r="AR1186">
        <v>30</v>
      </c>
      <c r="AS1186">
        <v>10</v>
      </c>
      <c r="AT1186">
        <v>30</v>
      </c>
      <c r="AU1186">
        <v>30</v>
      </c>
      <c r="AV1186">
        <v>30</v>
      </c>
      <c r="AW1186">
        <v>70</v>
      </c>
      <c r="AX1186">
        <v>170</v>
      </c>
      <c r="AY1186">
        <v>260</v>
      </c>
      <c r="AZ1186">
        <v>320</v>
      </c>
      <c r="BA1186">
        <v>170</v>
      </c>
      <c r="BB1186">
        <v>30</v>
      </c>
      <c r="BC1186">
        <v>50</v>
      </c>
      <c r="BD1186">
        <v>40</v>
      </c>
      <c r="BE1186">
        <v>50</v>
      </c>
      <c r="BF1186">
        <v>70</v>
      </c>
      <c r="BG1186">
        <v>40</v>
      </c>
      <c r="BH1186">
        <v>70</v>
      </c>
      <c r="BI1186" s="9">
        <f>AVERAGE(keyword_stats[[#This Row],[Searches: Apr 2015]:[Searches: Mar 2016]])</f>
        <v>83.333333333333329</v>
      </c>
      <c r="BJ1186" s="9">
        <f>AVERAGE(keyword_stats[[#This Row],[Searches: Apr 2016]:[Searches: Mar 2017]])</f>
        <v>71.666666666666671</v>
      </c>
      <c r="BK1186" s="9">
        <f>AVERAGE(keyword_stats[[#This Row],[Searches: Apr 2017]:[Searches: Mar 2018]])</f>
        <v>100</v>
      </c>
      <c r="BL1186" s="9">
        <f>AVERAGE(keyword_stats[[#This Row],[Searches: Apr 2018]:[Searches: Mar 2019]])</f>
        <v>111.66666666666667</v>
      </c>
      <c r="BM1186" s="9">
        <f>SUM(keyword_stats[[#This Row],[Searches: Apr 2018]:[Searches: Mar 2019]])</f>
        <v>1340</v>
      </c>
      <c r="BN1186" s="9">
        <f>keyword_stats[[#This Row],[R1]]-keyword_stats[[#This Row],[R4]]</f>
        <v>28.333333333333343</v>
      </c>
      <c r="BO1186" s="9" t="str">
        <f>INDEX('keyword-forecasts'!G:K,MATCH(keyword_stats[[#This Row],[Keyword]],'keyword-forecasts'!K:K,0),1)</f>
        <v>Triumph Stroje</v>
      </c>
    </row>
    <row r="1187" spans="1:67" x14ac:dyDescent="0.25">
      <c r="A1187" t="s">
        <v>1297</v>
      </c>
      <c r="B1187" t="s">
        <v>15</v>
      </c>
      <c r="D1187" s="8">
        <v>10</v>
      </c>
      <c r="E1187" t="s">
        <v>17</v>
      </c>
      <c r="F1187">
        <v>100</v>
      </c>
      <c r="G1187">
        <v>0.31</v>
      </c>
      <c r="H1187">
        <v>1.38</v>
      </c>
      <c r="M1187">
        <v>10</v>
      </c>
      <c r="N1187">
        <v>10</v>
      </c>
      <c r="O1187">
        <v>20</v>
      </c>
      <c r="P1187">
        <v>20</v>
      </c>
      <c r="Q1187">
        <v>10</v>
      </c>
      <c r="R1187">
        <v>10</v>
      </c>
      <c r="S1187">
        <v>0</v>
      </c>
      <c r="T1187">
        <v>10</v>
      </c>
      <c r="U1187">
        <v>10</v>
      </c>
      <c r="V1187">
        <v>10</v>
      </c>
      <c r="W1187">
        <v>10</v>
      </c>
      <c r="X1187">
        <v>10</v>
      </c>
      <c r="Y1187">
        <v>10</v>
      </c>
      <c r="Z1187">
        <v>20</v>
      </c>
      <c r="AA1187">
        <v>20</v>
      </c>
      <c r="AB1187">
        <v>30</v>
      </c>
      <c r="AC1187">
        <v>10</v>
      </c>
      <c r="AD1187">
        <v>10</v>
      </c>
      <c r="AE1187">
        <v>10</v>
      </c>
      <c r="AF1187">
        <v>10</v>
      </c>
      <c r="AG1187">
        <v>10</v>
      </c>
      <c r="AH1187">
        <v>10</v>
      </c>
      <c r="AI1187">
        <v>10</v>
      </c>
      <c r="AJ1187">
        <v>20</v>
      </c>
      <c r="AK1187">
        <v>20</v>
      </c>
      <c r="AL1187">
        <v>20</v>
      </c>
      <c r="AM1187">
        <v>20</v>
      </c>
      <c r="AN1187">
        <v>50</v>
      </c>
      <c r="AO1187">
        <v>10</v>
      </c>
      <c r="AP1187">
        <v>10</v>
      </c>
      <c r="AQ1187">
        <v>10</v>
      </c>
      <c r="AR1187">
        <v>10</v>
      </c>
      <c r="AS1187">
        <v>10</v>
      </c>
      <c r="AT1187">
        <v>20</v>
      </c>
      <c r="AU1187">
        <v>10</v>
      </c>
      <c r="AV1187">
        <v>10</v>
      </c>
      <c r="AW1187">
        <v>10</v>
      </c>
      <c r="AX1187">
        <v>20</v>
      </c>
      <c r="AY1187">
        <v>20</v>
      </c>
      <c r="AZ1187">
        <v>20</v>
      </c>
      <c r="BA1187">
        <v>10</v>
      </c>
      <c r="BB1187">
        <v>10</v>
      </c>
      <c r="BC1187">
        <v>10</v>
      </c>
      <c r="BD1187">
        <v>10</v>
      </c>
      <c r="BE1187">
        <v>10</v>
      </c>
      <c r="BF1187">
        <v>10</v>
      </c>
      <c r="BG1187">
        <v>10</v>
      </c>
      <c r="BH1187">
        <v>10</v>
      </c>
      <c r="BI1187" s="9">
        <f>AVERAGE(keyword_stats[[#This Row],[Searches: Apr 2015]:[Searches: Mar 2016]])</f>
        <v>10.833333333333334</v>
      </c>
      <c r="BJ1187" s="9">
        <f>AVERAGE(keyword_stats[[#This Row],[Searches: Apr 2016]:[Searches: Mar 2017]])</f>
        <v>14.166666666666666</v>
      </c>
      <c r="BK1187" s="9">
        <f>AVERAGE(keyword_stats[[#This Row],[Searches: Apr 2017]:[Searches: Mar 2018]])</f>
        <v>16.666666666666668</v>
      </c>
      <c r="BL1187" s="9">
        <f>AVERAGE(keyword_stats[[#This Row],[Searches: Apr 2018]:[Searches: Mar 2019]])</f>
        <v>12.5</v>
      </c>
      <c r="BM1187" s="9">
        <f>SUM(keyword_stats[[#This Row],[Searches: Apr 2018]:[Searches: Mar 2019]])</f>
        <v>150</v>
      </c>
      <c r="BN1187" s="9">
        <f>keyword_stats[[#This Row],[R1]]-keyword_stats[[#This Row],[R4]]</f>
        <v>1.6666666666666661</v>
      </c>
      <c r="BO1187" s="9" t="str">
        <f>INDEX('keyword-forecasts'!G:K,MATCH(keyword_stats[[#This Row],[Keyword]],'keyword-forecasts'!K:K,0),1)</f>
        <v>Strojami Kąpielowymi</v>
      </c>
    </row>
    <row r="1188" spans="1:67" x14ac:dyDescent="0.25">
      <c r="A1188" t="s">
        <v>1298</v>
      </c>
      <c r="B1188" t="s">
        <v>15</v>
      </c>
      <c r="D1188" s="8">
        <v>20</v>
      </c>
      <c r="E1188" t="s">
        <v>17</v>
      </c>
      <c r="F1188">
        <v>100</v>
      </c>
      <c r="G1188">
        <v>0.39</v>
      </c>
      <c r="H1188">
        <v>1.18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10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20</v>
      </c>
      <c r="AB1188">
        <v>10</v>
      </c>
      <c r="AC1188">
        <v>10</v>
      </c>
      <c r="AD1188">
        <v>0</v>
      </c>
      <c r="AE1188">
        <v>0</v>
      </c>
      <c r="AF1188">
        <v>10</v>
      </c>
      <c r="AG1188">
        <v>10</v>
      </c>
      <c r="AH1188">
        <v>10</v>
      </c>
      <c r="AI1188">
        <v>10</v>
      </c>
      <c r="AJ1188">
        <v>10</v>
      </c>
      <c r="AK1188">
        <v>20</v>
      </c>
      <c r="AL1188">
        <v>20</v>
      </c>
      <c r="AM1188">
        <v>30</v>
      </c>
      <c r="AN1188">
        <v>30</v>
      </c>
      <c r="AO1188">
        <v>10</v>
      </c>
      <c r="AP1188">
        <v>10</v>
      </c>
      <c r="AQ1188">
        <v>10</v>
      </c>
      <c r="AR1188">
        <v>10</v>
      </c>
      <c r="AS1188">
        <v>10</v>
      </c>
      <c r="AT1188">
        <v>10</v>
      </c>
      <c r="AU1188">
        <v>20</v>
      </c>
      <c r="AV1188">
        <v>10</v>
      </c>
      <c r="AW1188">
        <v>10</v>
      </c>
      <c r="AX1188">
        <v>20</v>
      </c>
      <c r="AY1188">
        <v>50</v>
      </c>
      <c r="AZ1188">
        <v>50</v>
      </c>
      <c r="BA1188">
        <v>30</v>
      </c>
      <c r="BB1188">
        <v>10</v>
      </c>
      <c r="BC1188">
        <v>10</v>
      </c>
      <c r="BD1188">
        <v>10</v>
      </c>
      <c r="BE1188">
        <v>10</v>
      </c>
      <c r="BF1188">
        <v>20</v>
      </c>
      <c r="BG1188">
        <v>10</v>
      </c>
      <c r="BH1188">
        <v>20</v>
      </c>
      <c r="BI1188" s="9">
        <f>AVERAGE(keyword_stats[[#This Row],[Searches: Apr 2015]:[Searches: Mar 2016]])</f>
        <v>0.83333333333333337</v>
      </c>
      <c r="BJ1188" s="9">
        <f>AVERAGE(keyword_stats[[#This Row],[Searches: Apr 2016]:[Searches: Mar 2017]])</f>
        <v>7.5</v>
      </c>
      <c r="BK1188" s="9">
        <f>AVERAGE(keyword_stats[[#This Row],[Searches: Apr 2017]:[Searches: Mar 2018]])</f>
        <v>15.833333333333334</v>
      </c>
      <c r="BL1188" s="9">
        <f>AVERAGE(keyword_stats[[#This Row],[Searches: Apr 2018]:[Searches: Mar 2019]])</f>
        <v>20.833333333333332</v>
      </c>
      <c r="BM1188" s="9">
        <f>SUM(keyword_stats[[#This Row],[Searches: Apr 2018]:[Searches: Mar 2019]])</f>
        <v>250</v>
      </c>
      <c r="BN1188" s="9">
        <f>keyword_stats[[#This Row],[R1]]-keyword_stats[[#This Row],[R4]]</f>
        <v>20</v>
      </c>
      <c r="BO1188" s="9" t="str">
        <f>INDEX('keyword-forecasts'!G:K,MATCH(keyword_stats[[#This Row],[Keyword]],'keyword-forecasts'!K:K,0),1)</f>
        <v>Kostiumami</v>
      </c>
    </row>
    <row r="1189" spans="1:67" x14ac:dyDescent="0.25">
      <c r="A1189" t="s">
        <v>1299</v>
      </c>
      <c r="B1189" t="s">
        <v>15</v>
      </c>
      <c r="D1189" s="8">
        <v>110</v>
      </c>
      <c r="E1189" t="s">
        <v>17</v>
      </c>
      <c r="F1189">
        <v>100</v>
      </c>
      <c r="G1189">
        <v>0.37</v>
      </c>
      <c r="H1189">
        <v>1.08</v>
      </c>
      <c r="M1189">
        <v>20</v>
      </c>
      <c r="N1189">
        <v>50</v>
      </c>
      <c r="O1189">
        <v>90</v>
      </c>
      <c r="P1189">
        <v>70</v>
      </c>
      <c r="Q1189">
        <v>20</v>
      </c>
      <c r="R1189">
        <v>10</v>
      </c>
      <c r="S1189">
        <v>10</v>
      </c>
      <c r="T1189">
        <v>10</v>
      </c>
      <c r="U1189">
        <v>10</v>
      </c>
      <c r="V1189">
        <v>20</v>
      </c>
      <c r="W1189">
        <v>30</v>
      </c>
      <c r="X1189">
        <v>40</v>
      </c>
      <c r="Y1189">
        <v>40</v>
      </c>
      <c r="Z1189">
        <v>90</v>
      </c>
      <c r="AA1189">
        <v>140</v>
      </c>
      <c r="AB1189">
        <v>140</v>
      </c>
      <c r="AC1189">
        <v>40</v>
      </c>
      <c r="AD1189">
        <v>10</v>
      </c>
      <c r="AE1189">
        <v>10</v>
      </c>
      <c r="AF1189">
        <v>20</v>
      </c>
      <c r="AG1189">
        <v>10</v>
      </c>
      <c r="AH1189">
        <v>40</v>
      </c>
      <c r="AI1189">
        <v>40</v>
      </c>
      <c r="AJ1189">
        <v>170</v>
      </c>
      <c r="AK1189">
        <v>110</v>
      </c>
      <c r="AL1189">
        <v>210</v>
      </c>
      <c r="AM1189">
        <v>260</v>
      </c>
      <c r="AN1189">
        <v>260</v>
      </c>
      <c r="AO1189">
        <v>90</v>
      </c>
      <c r="AP1189">
        <v>10</v>
      </c>
      <c r="AQ1189">
        <v>10</v>
      </c>
      <c r="AR1189">
        <v>10</v>
      </c>
      <c r="AS1189">
        <v>20</v>
      </c>
      <c r="AT1189">
        <v>90</v>
      </c>
      <c r="AU1189">
        <v>90</v>
      </c>
      <c r="AV1189">
        <v>70</v>
      </c>
      <c r="AW1189">
        <v>140</v>
      </c>
      <c r="AX1189">
        <v>170</v>
      </c>
      <c r="AY1189">
        <v>260</v>
      </c>
      <c r="AZ1189">
        <v>260</v>
      </c>
      <c r="BA1189">
        <v>140</v>
      </c>
      <c r="BB1189">
        <v>40</v>
      </c>
      <c r="BC1189">
        <v>10</v>
      </c>
      <c r="BD1189">
        <v>20</v>
      </c>
      <c r="BE1189">
        <v>30</v>
      </c>
      <c r="BF1189">
        <v>90</v>
      </c>
      <c r="BG1189">
        <v>110</v>
      </c>
      <c r="BH1189">
        <v>140</v>
      </c>
      <c r="BI1189" s="9">
        <f>AVERAGE(keyword_stats[[#This Row],[Searches: Apr 2015]:[Searches: Mar 2016]])</f>
        <v>31.666666666666668</v>
      </c>
      <c r="BJ1189" s="9">
        <f>AVERAGE(keyword_stats[[#This Row],[Searches: Apr 2016]:[Searches: Mar 2017]])</f>
        <v>62.5</v>
      </c>
      <c r="BK1189" s="9">
        <f>AVERAGE(keyword_stats[[#This Row],[Searches: Apr 2017]:[Searches: Mar 2018]])</f>
        <v>102.5</v>
      </c>
      <c r="BL1189" s="9">
        <f>AVERAGE(keyword_stats[[#This Row],[Searches: Apr 2018]:[Searches: Mar 2019]])</f>
        <v>117.5</v>
      </c>
      <c r="BM1189" s="9">
        <f>SUM(keyword_stats[[#This Row],[Searches: Apr 2018]:[Searches: Mar 2019]])</f>
        <v>1410</v>
      </c>
      <c r="BN1189" s="9">
        <f>keyword_stats[[#This Row],[R1]]-keyword_stats[[#This Row],[R4]]</f>
        <v>85.833333333333329</v>
      </c>
      <c r="BO1189" s="9" t="str">
        <f>INDEX('keyword-forecasts'!G:K,MATCH(keyword_stats[[#This Row],[Keyword]],'keyword-forecasts'!K:K,0),1)</f>
        <v>Strojami Kąpielowymi</v>
      </c>
    </row>
    <row r="1190" spans="1:67" x14ac:dyDescent="0.25">
      <c r="A1190" t="s">
        <v>1300</v>
      </c>
      <c r="B1190" t="s">
        <v>15</v>
      </c>
      <c r="D1190" s="8">
        <v>90</v>
      </c>
      <c r="E1190" t="s">
        <v>17</v>
      </c>
      <c r="F1190">
        <v>100</v>
      </c>
      <c r="G1190">
        <v>0.28999999999999998</v>
      </c>
      <c r="H1190">
        <v>1.17</v>
      </c>
      <c r="M1190">
        <v>30</v>
      </c>
      <c r="N1190">
        <v>50</v>
      </c>
      <c r="O1190">
        <v>110</v>
      </c>
      <c r="P1190">
        <v>140</v>
      </c>
      <c r="Q1190">
        <v>70</v>
      </c>
      <c r="R1190">
        <v>20</v>
      </c>
      <c r="S1190">
        <v>10</v>
      </c>
      <c r="T1190">
        <v>10</v>
      </c>
      <c r="U1190">
        <v>10</v>
      </c>
      <c r="V1190">
        <v>20</v>
      </c>
      <c r="W1190">
        <v>20</v>
      </c>
      <c r="X1190">
        <v>30</v>
      </c>
      <c r="Y1190">
        <v>30</v>
      </c>
      <c r="Z1190">
        <v>90</v>
      </c>
      <c r="AA1190">
        <v>90</v>
      </c>
      <c r="AB1190">
        <v>70</v>
      </c>
      <c r="AC1190">
        <v>40</v>
      </c>
      <c r="AD1190">
        <v>20</v>
      </c>
      <c r="AE1190">
        <v>10</v>
      </c>
      <c r="AF1190">
        <v>10</v>
      </c>
      <c r="AG1190">
        <v>30</v>
      </c>
      <c r="AH1190">
        <v>40</v>
      </c>
      <c r="AI1190">
        <v>40</v>
      </c>
      <c r="AJ1190">
        <v>70</v>
      </c>
      <c r="AK1190">
        <v>70</v>
      </c>
      <c r="AL1190">
        <v>110</v>
      </c>
      <c r="AM1190">
        <v>170</v>
      </c>
      <c r="AN1190">
        <v>110</v>
      </c>
      <c r="AO1190">
        <v>90</v>
      </c>
      <c r="AP1190">
        <v>10</v>
      </c>
      <c r="AQ1190">
        <v>20</v>
      </c>
      <c r="AR1190">
        <v>20</v>
      </c>
      <c r="AS1190">
        <v>10</v>
      </c>
      <c r="AT1190">
        <v>40</v>
      </c>
      <c r="AU1190">
        <v>50</v>
      </c>
      <c r="AV1190">
        <v>40</v>
      </c>
      <c r="AW1190">
        <v>110</v>
      </c>
      <c r="AX1190">
        <v>210</v>
      </c>
      <c r="AY1190">
        <v>170</v>
      </c>
      <c r="AZ1190">
        <v>170</v>
      </c>
      <c r="BA1190">
        <v>110</v>
      </c>
      <c r="BB1190">
        <v>40</v>
      </c>
      <c r="BC1190">
        <v>10</v>
      </c>
      <c r="BD1190">
        <v>10</v>
      </c>
      <c r="BE1190">
        <v>20</v>
      </c>
      <c r="BF1190">
        <v>50</v>
      </c>
      <c r="BG1190">
        <v>70</v>
      </c>
      <c r="BH1190">
        <v>70</v>
      </c>
      <c r="BI1190" s="9">
        <f>AVERAGE(keyword_stats[[#This Row],[Searches: Apr 2015]:[Searches: Mar 2016]])</f>
        <v>43.333333333333336</v>
      </c>
      <c r="BJ1190" s="9">
        <f>AVERAGE(keyword_stats[[#This Row],[Searches: Apr 2016]:[Searches: Mar 2017]])</f>
        <v>45</v>
      </c>
      <c r="BK1190" s="9">
        <f>AVERAGE(keyword_stats[[#This Row],[Searches: Apr 2017]:[Searches: Mar 2018]])</f>
        <v>61.666666666666664</v>
      </c>
      <c r="BL1190" s="9">
        <f>AVERAGE(keyword_stats[[#This Row],[Searches: Apr 2018]:[Searches: Mar 2019]])</f>
        <v>86.666666666666671</v>
      </c>
      <c r="BM1190" s="9">
        <f>SUM(keyword_stats[[#This Row],[Searches: Apr 2018]:[Searches: Mar 2019]])</f>
        <v>1040</v>
      </c>
      <c r="BN1190" s="9">
        <f>keyword_stats[[#This Row],[R1]]-keyword_stats[[#This Row],[R4]]</f>
        <v>43.333333333333336</v>
      </c>
      <c r="BO1190" s="9" t="str">
        <f>INDEX('keyword-forecasts'!G:K,MATCH(keyword_stats[[#This Row],[Keyword]],'keyword-forecasts'!K:K,0),1)</f>
        <v>Strój</v>
      </c>
    </row>
    <row r="1191" spans="1:67" x14ac:dyDescent="0.25">
      <c r="A1191" t="s">
        <v>1301</v>
      </c>
      <c r="B1191" t="s">
        <v>15</v>
      </c>
      <c r="D1191" s="8">
        <v>170</v>
      </c>
      <c r="E1191" t="s">
        <v>17</v>
      </c>
      <c r="F1191">
        <v>100</v>
      </c>
      <c r="G1191">
        <v>0.34</v>
      </c>
      <c r="H1191">
        <v>1.1399999999999999</v>
      </c>
      <c r="M1191">
        <v>110</v>
      </c>
      <c r="N1191">
        <v>90</v>
      </c>
      <c r="O1191">
        <v>90</v>
      </c>
      <c r="P1191">
        <v>90</v>
      </c>
      <c r="Q1191">
        <v>90</v>
      </c>
      <c r="R1191">
        <v>110</v>
      </c>
      <c r="S1191">
        <v>140</v>
      </c>
      <c r="T1191">
        <v>110</v>
      </c>
      <c r="U1191">
        <v>110</v>
      </c>
      <c r="V1191">
        <v>140</v>
      </c>
      <c r="W1191">
        <v>140</v>
      </c>
      <c r="X1191">
        <v>140</v>
      </c>
      <c r="Y1191">
        <v>110</v>
      </c>
      <c r="Z1191">
        <v>90</v>
      </c>
      <c r="AA1191">
        <v>110</v>
      </c>
      <c r="AB1191">
        <v>110</v>
      </c>
      <c r="AC1191">
        <v>170</v>
      </c>
      <c r="AD1191">
        <v>170</v>
      </c>
      <c r="AE1191">
        <v>140</v>
      </c>
      <c r="AF1191">
        <v>140</v>
      </c>
      <c r="AG1191">
        <v>170</v>
      </c>
      <c r="AH1191">
        <v>210</v>
      </c>
      <c r="AI1191">
        <v>210</v>
      </c>
      <c r="AJ1191">
        <v>170</v>
      </c>
      <c r="AK1191">
        <v>90</v>
      </c>
      <c r="AL1191">
        <v>140</v>
      </c>
      <c r="AM1191">
        <v>110</v>
      </c>
      <c r="AN1191">
        <v>140</v>
      </c>
      <c r="AO1191">
        <v>210</v>
      </c>
      <c r="AP1191">
        <v>110</v>
      </c>
      <c r="AQ1191">
        <v>170</v>
      </c>
      <c r="AR1191">
        <v>170</v>
      </c>
      <c r="AS1191">
        <v>140</v>
      </c>
      <c r="AT1191">
        <v>260</v>
      </c>
      <c r="AU1191">
        <v>210</v>
      </c>
      <c r="AV1191">
        <v>140</v>
      </c>
      <c r="AW1191">
        <v>90</v>
      </c>
      <c r="AX1191">
        <v>90</v>
      </c>
      <c r="AY1191">
        <v>110</v>
      </c>
      <c r="AZ1191">
        <v>170</v>
      </c>
      <c r="BA1191">
        <v>170</v>
      </c>
      <c r="BB1191">
        <v>140</v>
      </c>
      <c r="BC1191">
        <v>170</v>
      </c>
      <c r="BD1191">
        <v>210</v>
      </c>
      <c r="BE1191">
        <v>140</v>
      </c>
      <c r="BF1191">
        <v>210</v>
      </c>
      <c r="BG1191">
        <v>260</v>
      </c>
      <c r="BH1191">
        <v>260</v>
      </c>
      <c r="BI1191" s="9">
        <f>AVERAGE(keyword_stats[[#This Row],[Searches: Apr 2015]:[Searches: Mar 2016]])</f>
        <v>113.33333333333333</v>
      </c>
      <c r="BJ1191" s="9">
        <f>AVERAGE(keyword_stats[[#This Row],[Searches: Apr 2016]:[Searches: Mar 2017]])</f>
        <v>150</v>
      </c>
      <c r="BK1191" s="9">
        <f>AVERAGE(keyword_stats[[#This Row],[Searches: Apr 2017]:[Searches: Mar 2018]])</f>
        <v>157.5</v>
      </c>
      <c r="BL1191" s="9">
        <f>AVERAGE(keyword_stats[[#This Row],[Searches: Apr 2018]:[Searches: Mar 2019]])</f>
        <v>168.33333333333334</v>
      </c>
      <c r="BM1191" s="9">
        <f>SUM(keyword_stats[[#This Row],[Searches: Apr 2018]:[Searches: Mar 2019]])</f>
        <v>2020</v>
      </c>
      <c r="BN1191" s="9">
        <f>keyword_stats[[#This Row],[R1]]-keyword_stats[[#This Row],[R4]]</f>
        <v>55.000000000000014</v>
      </c>
      <c r="BO1191" s="9" t="str">
        <f>INDEX('keyword-forecasts'!G:K,MATCH(keyword_stats[[#This Row],[Keyword]],'keyword-forecasts'!K:K,0),1)</f>
        <v>Strój</v>
      </c>
    </row>
    <row r="1192" spans="1:67" x14ac:dyDescent="0.25">
      <c r="A1192" t="s">
        <v>1302</v>
      </c>
      <c r="B1192" t="s">
        <v>15</v>
      </c>
      <c r="D1192" s="8">
        <v>720</v>
      </c>
      <c r="E1192" t="s">
        <v>17</v>
      </c>
      <c r="F1192">
        <v>100</v>
      </c>
      <c r="G1192">
        <v>0.28999999999999998</v>
      </c>
      <c r="H1192">
        <v>1.01</v>
      </c>
      <c r="M1192">
        <v>260</v>
      </c>
      <c r="N1192">
        <v>260</v>
      </c>
      <c r="O1192">
        <v>390</v>
      </c>
      <c r="P1192">
        <v>480</v>
      </c>
      <c r="Q1192">
        <v>170</v>
      </c>
      <c r="R1192">
        <v>70</v>
      </c>
      <c r="S1192">
        <v>50</v>
      </c>
      <c r="T1192">
        <v>40</v>
      </c>
      <c r="U1192">
        <v>70</v>
      </c>
      <c r="V1192">
        <v>170</v>
      </c>
      <c r="W1192">
        <v>210</v>
      </c>
      <c r="X1192">
        <v>320</v>
      </c>
      <c r="Y1192">
        <v>390</v>
      </c>
      <c r="Z1192">
        <v>590</v>
      </c>
      <c r="AA1192">
        <v>880</v>
      </c>
      <c r="AB1192">
        <v>880</v>
      </c>
      <c r="AC1192">
        <v>320</v>
      </c>
      <c r="AD1192">
        <v>170</v>
      </c>
      <c r="AE1192">
        <v>110</v>
      </c>
      <c r="AF1192">
        <v>90</v>
      </c>
      <c r="AG1192">
        <v>140</v>
      </c>
      <c r="AH1192">
        <v>260</v>
      </c>
      <c r="AI1192">
        <v>260</v>
      </c>
      <c r="AJ1192">
        <v>390</v>
      </c>
      <c r="AK1192">
        <v>480</v>
      </c>
      <c r="AL1192">
        <v>880</v>
      </c>
      <c r="AM1192">
        <v>1300</v>
      </c>
      <c r="AN1192">
        <v>1300</v>
      </c>
      <c r="AO1192">
        <v>590</v>
      </c>
      <c r="AP1192">
        <v>170</v>
      </c>
      <c r="AQ1192">
        <v>140</v>
      </c>
      <c r="AR1192">
        <v>210</v>
      </c>
      <c r="AS1192">
        <v>170</v>
      </c>
      <c r="AT1192">
        <v>480</v>
      </c>
      <c r="AU1192">
        <v>480</v>
      </c>
      <c r="AV1192">
        <v>590</v>
      </c>
      <c r="AW1192">
        <v>720</v>
      </c>
      <c r="AX1192">
        <v>880</v>
      </c>
      <c r="AY1192">
        <v>1300</v>
      </c>
      <c r="AZ1192">
        <v>1300</v>
      </c>
      <c r="BA1192">
        <v>1000</v>
      </c>
      <c r="BB1192">
        <v>260</v>
      </c>
      <c r="BC1192">
        <v>260</v>
      </c>
      <c r="BD1192">
        <v>260</v>
      </c>
      <c r="BE1192">
        <v>320</v>
      </c>
      <c r="BF1192">
        <v>880</v>
      </c>
      <c r="BG1192">
        <v>720</v>
      </c>
      <c r="BH1192">
        <v>880</v>
      </c>
      <c r="BI1192" s="9">
        <f>AVERAGE(keyword_stats[[#This Row],[Searches: Apr 2015]:[Searches: Mar 2016]])</f>
        <v>207.5</v>
      </c>
      <c r="BJ1192" s="9">
        <f>AVERAGE(keyword_stats[[#This Row],[Searches: Apr 2016]:[Searches: Mar 2017]])</f>
        <v>373.33333333333331</v>
      </c>
      <c r="BK1192" s="9">
        <f>AVERAGE(keyword_stats[[#This Row],[Searches: Apr 2017]:[Searches: Mar 2018]])</f>
        <v>565.83333333333337</v>
      </c>
      <c r="BL1192" s="9">
        <f>AVERAGE(keyword_stats[[#This Row],[Searches: Apr 2018]:[Searches: Mar 2019]])</f>
        <v>731.66666666666663</v>
      </c>
      <c r="BM1192" s="9">
        <f>SUM(keyword_stats[[#This Row],[Searches: Apr 2018]:[Searches: Mar 2019]])</f>
        <v>8780</v>
      </c>
      <c r="BN1192" s="9">
        <f>keyword_stats[[#This Row],[R1]]-keyword_stats[[#This Row],[R4]]</f>
        <v>524.16666666666663</v>
      </c>
      <c r="BO1192" s="9" t="str">
        <f>INDEX('keyword-forecasts'!G:K,MATCH(keyword_stats[[#This Row],[Keyword]],'keyword-forecasts'!K:K,0),1)</f>
        <v>Dwuczęściowy Strój</v>
      </c>
    </row>
    <row r="1193" spans="1:67" x14ac:dyDescent="0.25">
      <c r="A1193" t="s">
        <v>1303</v>
      </c>
      <c r="B1193" t="s">
        <v>15</v>
      </c>
      <c r="D1193" s="8">
        <v>40</v>
      </c>
      <c r="E1193" t="s">
        <v>17</v>
      </c>
      <c r="F1193">
        <v>100</v>
      </c>
      <c r="G1193">
        <v>0.3</v>
      </c>
      <c r="H1193">
        <v>0.74</v>
      </c>
      <c r="M1193">
        <v>20</v>
      </c>
      <c r="N1193">
        <v>10</v>
      </c>
      <c r="O1193">
        <v>50</v>
      </c>
      <c r="P1193">
        <v>90</v>
      </c>
      <c r="Q1193">
        <v>50</v>
      </c>
      <c r="R1193">
        <v>10</v>
      </c>
      <c r="S1193">
        <v>10</v>
      </c>
      <c r="T1193">
        <v>10</v>
      </c>
      <c r="U1193">
        <v>10</v>
      </c>
      <c r="V1193">
        <v>20</v>
      </c>
      <c r="W1193">
        <v>20</v>
      </c>
      <c r="X1193">
        <v>20</v>
      </c>
      <c r="Y1193">
        <v>20</v>
      </c>
      <c r="Z1193">
        <v>30</v>
      </c>
      <c r="AA1193">
        <v>40</v>
      </c>
      <c r="AB1193">
        <v>30</v>
      </c>
      <c r="AC1193">
        <v>30</v>
      </c>
      <c r="AD1193">
        <v>10</v>
      </c>
      <c r="AE1193">
        <v>10</v>
      </c>
      <c r="AF1193">
        <v>10</v>
      </c>
      <c r="AG1193">
        <v>10</v>
      </c>
      <c r="AH1193">
        <v>20</v>
      </c>
      <c r="AI1193">
        <v>10</v>
      </c>
      <c r="AJ1193">
        <v>20</v>
      </c>
      <c r="AK1193">
        <v>10</v>
      </c>
      <c r="AL1193">
        <v>40</v>
      </c>
      <c r="AM1193">
        <v>50</v>
      </c>
      <c r="AN1193">
        <v>50</v>
      </c>
      <c r="AO1193">
        <v>20</v>
      </c>
      <c r="AP1193">
        <v>10</v>
      </c>
      <c r="AQ1193">
        <v>10</v>
      </c>
      <c r="AR1193">
        <v>10</v>
      </c>
      <c r="AS1193">
        <v>20</v>
      </c>
      <c r="AT1193">
        <v>10</v>
      </c>
      <c r="AU1193">
        <v>30</v>
      </c>
      <c r="AV1193">
        <v>20</v>
      </c>
      <c r="AW1193">
        <v>40</v>
      </c>
      <c r="AX1193">
        <v>90</v>
      </c>
      <c r="AY1193">
        <v>110</v>
      </c>
      <c r="AZ1193">
        <v>70</v>
      </c>
      <c r="BA1193">
        <v>10</v>
      </c>
      <c r="BB1193">
        <v>10</v>
      </c>
      <c r="BC1193">
        <v>10</v>
      </c>
      <c r="BD1193">
        <v>10</v>
      </c>
      <c r="BE1193">
        <v>10</v>
      </c>
      <c r="BF1193">
        <v>30</v>
      </c>
      <c r="BG1193">
        <v>40</v>
      </c>
      <c r="BH1193">
        <v>70</v>
      </c>
      <c r="BI1193" s="9">
        <f>AVERAGE(keyword_stats[[#This Row],[Searches: Apr 2015]:[Searches: Mar 2016]])</f>
        <v>26.666666666666668</v>
      </c>
      <c r="BJ1193" s="9">
        <f>AVERAGE(keyword_stats[[#This Row],[Searches: Apr 2016]:[Searches: Mar 2017]])</f>
        <v>20</v>
      </c>
      <c r="BK1193" s="9">
        <f>AVERAGE(keyword_stats[[#This Row],[Searches: Apr 2017]:[Searches: Mar 2018]])</f>
        <v>23.333333333333332</v>
      </c>
      <c r="BL1193" s="9">
        <f>AVERAGE(keyword_stats[[#This Row],[Searches: Apr 2018]:[Searches: Mar 2019]])</f>
        <v>41.666666666666664</v>
      </c>
      <c r="BM1193" s="9">
        <f>SUM(keyword_stats[[#This Row],[Searches: Apr 2018]:[Searches: Mar 2019]])</f>
        <v>500</v>
      </c>
      <c r="BN1193" s="9">
        <f>keyword_stats[[#This Row],[R1]]-keyword_stats[[#This Row],[R4]]</f>
        <v>14.999999999999996</v>
      </c>
      <c r="BO1193" s="9" t="str">
        <f>INDEX('keyword-forecasts'!G:K,MATCH(keyword_stats[[#This Row],[Keyword]],'keyword-forecasts'!K:K,0),1)</f>
        <v>Dwuczęściowy Strój</v>
      </c>
    </row>
    <row r="1194" spans="1:67" x14ac:dyDescent="0.25">
      <c r="A1194" t="s">
        <v>1304</v>
      </c>
      <c r="B1194" t="s">
        <v>15</v>
      </c>
      <c r="D1194" s="8">
        <v>70</v>
      </c>
      <c r="E1194" t="s">
        <v>17</v>
      </c>
      <c r="F1194">
        <v>100</v>
      </c>
      <c r="G1194">
        <v>0.34</v>
      </c>
      <c r="H1194">
        <v>1.27</v>
      </c>
      <c r="M1194">
        <v>30</v>
      </c>
      <c r="N1194">
        <v>30</v>
      </c>
      <c r="O1194">
        <v>50</v>
      </c>
      <c r="P1194">
        <v>70</v>
      </c>
      <c r="Q1194">
        <v>50</v>
      </c>
      <c r="R1194">
        <v>20</v>
      </c>
      <c r="S1194">
        <v>40</v>
      </c>
      <c r="T1194">
        <v>30</v>
      </c>
      <c r="U1194">
        <v>30</v>
      </c>
      <c r="V1194">
        <v>50</v>
      </c>
      <c r="W1194">
        <v>50</v>
      </c>
      <c r="X1194">
        <v>40</v>
      </c>
      <c r="Y1194">
        <v>20</v>
      </c>
      <c r="Z1194">
        <v>70</v>
      </c>
      <c r="AA1194">
        <v>50</v>
      </c>
      <c r="AB1194">
        <v>50</v>
      </c>
      <c r="AC1194">
        <v>30</v>
      </c>
      <c r="AD1194">
        <v>10</v>
      </c>
      <c r="AE1194">
        <v>10</v>
      </c>
      <c r="AF1194">
        <v>50</v>
      </c>
      <c r="AG1194">
        <v>20</v>
      </c>
      <c r="AH1194">
        <v>50</v>
      </c>
      <c r="AI1194">
        <v>30</v>
      </c>
      <c r="AJ1194">
        <v>50</v>
      </c>
      <c r="AK1194">
        <v>50</v>
      </c>
      <c r="AL1194">
        <v>70</v>
      </c>
      <c r="AM1194">
        <v>110</v>
      </c>
      <c r="AN1194">
        <v>110</v>
      </c>
      <c r="AO1194">
        <v>70</v>
      </c>
      <c r="AP1194">
        <v>30</v>
      </c>
      <c r="AQ1194">
        <v>30</v>
      </c>
      <c r="AR1194">
        <v>20</v>
      </c>
      <c r="AS1194">
        <v>30</v>
      </c>
      <c r="AT1194">
        <v>50</v>
      </c>
      <c r="AU1194">
        <v>50</v>
      </c>
      <c r="AV1194">
        <v>70</v>
      </c>
      <c r="AW1194">
        <v>70</v>
      </c>
      <c r="AX1194">
        <v>140</v>
      </c>
      <c r="AY1194">
        <v>210</v>
      </c>
      <c r="AZ1194">
        <v>70</v>
      </c>
      <c r="BA1194">
        <v>20</v>
      </c>
      <c r="BB1194">
        <v>10</v>
      </c>
      <c r="BC1194">
        <v>10</v>
      </c>
      <c r="BD1194">
        <v>20</v>
      </c>
      <c r="BE1194">
        <v>30</v>
      </c>
      <c r="BF1194">
        <v>50</v>
      </c>
      <c r="BG1194">
        <v>40</v>
      </c>
      <c r="BH1194">
        <v>50</v>
      </c>
      <c r="BI1194" s="9">
        <f>AVERAGE(keyword_stats[[#This Row],[Searches: Apr 2015]:[Searches: Mar 2016]])</f>
        <v>40.833333333333336</v>
      </c>
      <c r="BJ1194" s="9">
        <f>AVERAGE(keyword_stats[[#This Row],[Searches: Apr 2016]:[Searches: Mar 2017]])</f>
        <v>36.666666666666664</v>
      </c>
      <c r="BK1194" s="9">
        <f>AVERAGE(keyword_stats[[#This Row],[Searches: Apr 2017]:[Searches: Mar 2018]])</f>
        <v>57.5</v>
      </c>
      <c r="BL1194" s="9">
        <f>AVERAGE(keyword_stats[[#This Row],[Searches: Apr 2018]:[Searches: Mar 2019]])</f>
        <v>60</v>
      </c>
      <c r="BM1194" s="9">
        <f>SUM(keyword_stats[[#This Row],[Searches: Apr 2018]:[Searches: Mar 2019]])</f>
        <v>720</v>
      </c>
      <c r="BN1194" s="9">
        <f>keyword_stats[[#This Row],[R1]]-keyword_stats[[#This Row],[R4]]</f>
        <v>19.166666666666664</v>
      </c>
      <c r="BO1194" s="9" t="str">
        <f>INDEX('keyword-forecasts'!G:K,MATCH(keyword_stats[[#This Row],[Keyword]],'keyword-forecasts'!K:K,0),1)</f>
        <v>Dwuczęściowy Strój</v>
      </c>
    </row>
    <row r="1195" spans="1:67" x14ac:dyDescent="0.25">
      <c r="A1195" t="s">
        <v>1305</v>
      </c>
      <c r="B1195" t="s">
        <v>15</v>
      </c>
      <c r="D1195" s="8">
        <v>20</v>
      </c>
      <c r="E1195" t="s">
        <v>17</v>
      </c>
      <c r="F1195">
        <v>100</v>
      </c>
      <c r="G1195">
        <v>0.39</v>
      </c>
      <c r="H1195">
        <v>1.52</v>
      </c>
      <c r="M1195">
        <v>10</v>
      </c>
      <c r="N1195">
        <v>10</v>
      </c>
      <c r="O1195">
        <v>30</v>
      </c>
      <c r="P1195">
        <v>40</v>
      </c>
      <c r="Q1195">
        <v>20</v>
      </c>
      <c r="R1195">
        <v>10</v>
      </c>
      <c r="S1195">
        <v>10</v>
      </c>
      <c r="T1195">
        <v>10</v>
      </c>
      <c r="U1195">
        <v>10</v>
      </c>
      <c r="V1195">
        <v>10</v>
      </c>
      <c r="W1195">
        <v>10</v>
      </c>
      <c r="X1195">
        <v>10</v>
      </c>
      <c r="Y1195">
        <v>10</v>
      </c>
      <c r="Z1195">
        <v>20</v>
      </c>
      <c r="AA1195">
        <v>50</v>
      </c>
      <c r="AB1195">
        <v>40</v>
      </c>
      <c r="AC1195">
        <v>20</v>
      </c>
      <c r="AD1195">
        <v>10</v>
      </c>
      <c r="AE1195">
        <v>10</v>
      </c>
      <c r="AF1195">
        <v>10</v>
      </c>
      <c r="AG1195">
        <v>10</v>
      </c>
      <c r="AH1195">
        <v>10</v>
      </c>
      <c r="AI1195">
        <v>10</v>
      </c>
      <c r="AJ1195">
        <v>10</v>
      </c>
      <c r="AK1195">
        <v>10</v>
      </c>
      <c r="AL1195">
        <v>10</v>
      </c>
      <c r="AM1195">
        <v>20</v>
      </c>
      <c r="AN1195">
        <v>70</v>
      </c>
      <c r="AO1195">
        <v>20</v>
      </c>
      <c r="AP1195">
        <v>10</v>
      </c>
      <c r="AQ1195">
        <v>10</v>
      </c>
      <c r="AR1195">
        <v>10</v>
      </c>
      <c r="AS1195">
        <v>10</v>
      </c>
      <c r="AT1195">
        <v>10</v>
      </c>
      <c r="AU1195">
        <v>20</v>
      </c>
      <c r="AV1195">
        <v>10</v>
      </c>
      <c r="AW1195">
        <v>10</v>
      </c>
      <c r="AX1195">
        <v>30</v>
      </c>
      <c r="AY1195">
        <v>40</v>
      </c>
      <c r="AZ1195">
        <v>50</v>
      </c>
      <c r="BA1195">
        <v>20</v>
      </c>
      <c r="BB1195">
        <v>10</v>
      </c>
      <c r="BC1195">
        <v>10</v>
      </c>
      <c r="BD1195">
        <v>10</v>
      </c>
      <c r="BE1195">
        <v>10</v>
      </c>
      <c r="BF1195">
        <v>10</v>
      </c>
      <c r="BG1195">
        <v>10</v>
      </c>
      <c r="BH1195">
        <v>10</v>
      </c>
      <c r="BI1195" s="9">
        <f>AVERAGE(keyword_stats[[#This Row],[Searches: Apr 2015]:[Searches: Mar 2016]])</f>
        <v>15</v>
      </c>
      <c r="BJ1195" s="9">
        <f>AVERAGE(keyword_stats[[#This Row],[Searches: Apr 2016]:[Searches: Mar 2017]])</f>
        <v>17.5</v>
      </c>
      <c r="BK1195" s="9">
        <f>AVERAGE(keyword_stats[[#This Row],[Searches: Apr 2017]:[Searches: Mar 2018]])</f>
        <v>17.5</v>
      </c>
      <c r="BL1195" s="9">
        <f>AVERAGE(keyword_stats[[#This Row],[Searches: Apr 2018]:[Searches: Mar 2019]])</f>
        <v>18.333333333333332</v>
      </c>
      <c r="BM1195" s="9">
        <f>SUM(keyword_stats[[#This Row],[Searches: Apr 2018]:[Searches: Mar 2019]])</f>
        <v>220</v>
      </c>
      <c r="BN1195" s="9">
        <f>keyword_stats[[#This Row],[R1]]-keyword_stats[[#This Row],[R4]]</f>
        <v>3.3333333333333321</v>
      </c>
      <c r="BO1195" s="9" t="str">
        <f>INDEX('keyword-forecasts'!G:K,MATCH(keyword_stats[[#This Row],[Keyword]],'keyword-forecasts'!K:K,0),1)</f>
        <v>Dwuczęściowy Strój</v>
      </c>
    </row>
    <row r="1196" spans="1:67" x14ac:dyDescent="0.25">
      <c r="A1196" t="s">
        <v>1306</v>
      </c>
      <c r="B1196" t="s">
        <v>15</v>
      </c>
      <c r="D1196" s="8">
        <v>6600</v>
      </c>
      <c r="E1196" t="s">
        <v>17</v>
      </c>
      <c r="F1196">
        <v>100</v>
      </c>
      <c r="G1196">
        <v>0.42</v>
      </c>
      <c r="H1196">
        <v>1.47</v>
      </c>
      <c r="M1196">
        <v>1900</v>
      </c>
      <c r="N1196">
        <v>2400</v>
      </c>
      <c r="O1196">
        <v>2900</v>
      </c>
      <c r="P1196">
        <v>3600</v>
      </c>
      <c r="Q1196">
        <v>1900</v>
      </c>
      <c r="R1196">
        <v>880</v>
      </c>
      <c r="S1196">
        <v>1000</v>
      </c>
      <c r="T1196">
        <v>1000</v>
      </c>
      <c r="U1196">
        <v>880</v>
      </c>
      <c r="V1196">
        <v>1900</v>
      </c>
      <c r="W1196">
        <v>1900</v>
      </c>
      <c r="X1196">
        <v>1900</v>
      </c>
      <c r="Y1196">
        <v>2900</v>
      </c>
      <c r="Z1196">
        <v>4400</v>
      </c>
      <c r="AA1196">
        <v>5400</v>
      </c>
      <c r="AB1196">
        <v>6600</v>
      </c>
      <c r="AC1196">
        <v>3600</v>
      </c>
      <c r="AD1196">
        <v>1900</v>
      </c>
      <c r="AE1196">
        <v>1600</v>
      </c>
      <c r="AF1196">
        <v>1900</v>
      </c>
      <c r="AG1196">
        <v>1900</v>
      </c>
      <c r="AH1196">
        <v>3600</v>
      </c>
      <c r="AI1196">
        <v>3600</v>
      </c>
      <c r="AJ1196">
        <v>4400</v>
      </c>
      <c r="AK1196">
        <v>5400</v>
      </c>
      <c r="AL1196">
        <v>6600</v>
      </c>
      <c r="AM1196">
        <v>9900</v>
      </c>
      <c r="AN1196">
        <v>9900</v>
      </c>
      <c r="AO1196">
        <v>6600</v>
      </c>
      <c r="AP1196">
        <v>2400</v>
      </c>
      <c r="AQ1196">
        <v>2400</v>
      </c>
      <c r="AR1196">
        <v>2400</v>
      </c>
      <c r="AS1196">
        <v>1900</v>
      </c>
      <c r="AT1196">
        <v>5400</v>
      </c>
      <c r="AU1196">
        <v>5400</v>
      </c>
      <c r="AV1196">
        <v>4400</v>
      </c>
      <c r="AW1196">
        <v>5400</v>
      </c>
      <c r="AX1196">
        <v>8100</v>
      </c>
      <c r="AY1196">
        <v>9900</v>
      </c>
      <c r="AZ1196">
        <v>14800</v>
      </c>
      <c r="BA1196">
        <v>8100</v>
      </c>
      <c r="BB1196">
        <v>2900</v>
      </c>
      <c r="BC1196">
        <v>2400</v>
      </c>
      <c r="BD1196">
        <v>2900</v>
      </c>
      <c r="BE1196">
        <v>2900</v>
      </c>
      <c r="BF1196">
        <v>6600</v>
      </c>
      <c r="BG1196">
        <v>6600</v>
      </c>
      <c r="BH1196">
        <v>6600</v>
      </c>
      <c r="BI1196" s="9">
        <f>AVERAGE(keyword_stats[[#This Row],[Searches: Apr 2015]:[Searches: Mar 2016]])</f>
        <v>1846.6666666666667</v>
      </c>
      <c r="BJ1196" s="9">
        <f>AVERAGE(keyword_stats[[#This Row],[Searches: Apr 2016]:[Searches: Mar 2017]])</f>
        <v>3483.3333333333335</v>
      </c>
      <c r="BK1196" s="9">
        <f>AVERAGE(keyword_stats[[#This Row],[Searches: Apr 2017]:[Searches: Mar 2018]])</f>
        <v>5225</v>
      </c>
      <c r="BL1196" s="9">
        <f>AVERAGE(keyword_stats[[#This Row],[Searches: Apr 2018]:[Searches: Mar 2019]])</f>
        <v>6433.333333333333</v>
      </c>
      <c r="BM1196" s="9">
        <f>SUM(keyword_stats[[#This Row],[Searches: Apr 2018]:[Searches: Mar 2019]])</f>
        <v>77200</v>
      </c>
      <c r="BN1196" s="9">
        <f>keyword_stats[[#This Row],[R1]]-keyword_stats[[#This Row],[R4]]</f>
        <v>4586.6666666666661</v>
      </c>
      <c r="BO1196" s="9" t="str">
        <f>INDEX('keyword-forecasts'!G:K,MATCH(keyword_stats[[#This Row],[Keyword]],'keyword-forecasts'!K:K,0),1)</f>
        <v>Jednoczęściowy Strój</v>
      </c>
    </row>
    <row r="1197" spans="1:67" x14ac:dyDescent="0.25">
      <c r="A1197" t="s">
        <v>1307</v>
      </c>
      <c r="B1197" t="s">
        <v>15</v>
      </c>
      <c r="D1197" s="8">
        <v>260</v>
      </c>
      <c r="E1197" t="s">
        <v>17</v>
      </c>
      <c r="F1197">
        <v>100</v>
      </c>
      <c r="G1197">
        <v>0.36</v>
      </c>
      <c r="H1197">
        <v>1.32</v>
      </c>
      <c r="M1197">
        <v>20</v>
      </c>
      <c r="N1197">
        <v>20</v>
      </c>
      <c r="O1197">
        <v>70</v>
      </c>
      <c r="P1197">
        <v>70</v>
      </c>
      <c r="Q1197">
        <v>20</v>
      </c>
      <c r="R1197">
        <v>10</v>
      </c>
      <c r="S1197">
        <v>20</v>
      </c>
      <c r="T1197">
        <v>10</v>
      </c>
      <c r="U1197">
        <v>20</v>
      </c>
      <c r="V1197">
        <v>20</v>
      </c>
      <c r="W1197">
        <v>50</v>
      </c>
      <c r="X1197">
        <v>90</v>
      </c>
      <c r="Y1197">
        <v>90</v>
      </c>
      <c r="Z1197">
        <v>90</v>
      </c>
      <c r="AA1197">
        <v>140</v>
      </c>
      <c r="AB1197">
        <v>260</v>
      </c>
      <c r="AC1197">
        <v>170</v>
      </c>
      <c r="AD1197">
        <v>90</v>
      </c>
      <c r="AE1197">
        <v>70</v>
      </c>
      <c r="AF1197">
        <v>70</v>
      </c>
      <c r="AG1197">
        <v>140</v>
      </c>
      <c r="AH1197">
        <v>170</v>
      </c>
      <c r="AI1197">
        <v>110</v>
      </c>
      <c r="AJ1197">
        <v>140</v>
      </c>
      <c r="AK1197">
        <v>210</v>
      </c>
      <c r="AL1197">
        <v>390</v>
      </c>
      <c r="AM1197">
        <v>480</v>
      </c>
      <c r="AN1197">
        <v>590</v>
      </c>
      <c r="AO1197">
        <v>320</v>
      </c>
      <c r="AP1197">
        <v>110</v>
      </c>
      <c r="AQ1197">
        <v>90</v>
      </c>
      <c r="AR1197">
        <v>90</v>
      </c>
      <c r="AS1197">
        <v>50</v>
      </c>
      <c r="AT1197">
        <v>170</v>
      </c>
      <c r="AU1197">
        <v>170</v>
      </c>
      <c r="AV1197">
        <v>140</v>
      </c>
      <c r="AW1197">
        <v>210</v>
      </c>
      <c r="AX1197">
        <v>260</v>
      </c>
      <c r="AY1197">
        <v>390</v>
      </c>
      <c r="AZ1197">
        <v>480</v>
      </c>
      <c r="BA1197">
        <v>260</v>
      </c>
      <c r="BB1197">
        <v>140</v>
      </c>
      <c r="BC1197">
        <v>140</v>
      </c>
      <c r="BD1197">
        <v>140</v>
      </c>
      <c r="BE1197">
        <v>170</v>
      </c>
      <c r="BF1197">
        <v>390</v>
      </c>
      <c r="BG1197">
        <v>260</v>
      </c>
      <c r="BH1197">
        <v>320</v>
      </c>
      <c r="BI1197" s="9">
        <f>AVERAGE(keyword_stats[[#This Row],[Searches: Apr 2015]:[Searches: Mar 2016]])</f>
        <v>35</v>
      </c>
      <c r="BJ1197" s="9">
        <f>AVERAGE(keyword_stats[[#This Row],[Searches: Apr 2016]:[Searches: Mar 2017]])</f>
        <v>128.33333333333334</v>
      </c>
      <c r="BK1197" s="9">
        <f>AVERAGE(keyword_stats[[#This Row],[Searches: Apr 2017]:[Searches: Mar 2018]])</f>
        <v>234.16666666666666</v>
      </c>
      <c r="BL1197" s="9">
        <f>AVERAGE(keyword_stats[[#This Row],[Searches: Apr 2018]:[Searches: Mar 2019]])</f>
        <v>263.33333333333331</v>
      </c>
      <c r="BM1197" s="9">
        <f>SUM(keyword_stats[[#This Row],[Searches: Apr 2018]:[Searches: Mar 2019]])</f>
        <v>3160</v>
      </c>
      <c r="BN1197" s="9">
        <f>keyword_stats[[#This Row],[R1]]-keyword_stats[[#This Row],[R4]]</f>
        <v>228.33333333333331</v>
      </c>
      <c r="BO1197" s="9" t="str">
        <f>INDEX('keyword-forecasts'!G:K,MATCH(keyword_stats[[#This Row],[Keyword]],'keyword-forecasts'!K:K,0),1)</f>
        <v>Jednoczęściowy Strój</v>
      </c>
    </row>
    <row r="1198" spans="1:67" x14ac:dyDescent="0.25">
      <c r="A1198" t="s">
        <v>1308</v>
      </c>
      <c r="B1198" t="s">
        <v>15</v>
      </c>
      <c r="D1198" s="8">
        <v>480</v>
      </c>
      <c r="E1198" t="s">
        <v>17</v>
      </c>
      <c r="F1198">
        <v>100</v>
      </c>
      <c r="G1198">
        <v>0.35</v>
      </c>
      <c r="H1198">
        <v>1.07</v>
      </c>
      <c r="M1198">
        <v>170</v>
      </c>
      <c r="N1198">
        <v>260</v>
      </c>
      <c r="O1198">
        <v>260</v>
      </c>
      <c r="P1198">
        <v>210</v>
      </c>
      <c r="Q1198">
        <v>110</v>
      </c>
      <c r="R1198">
        <v>70</v>
      </c>
      <c r="S1198">
        <v>90</v>
      </c>
      <c r="T1198">
        <v>90</v>
      </c>
      <c r="U1198">
        <v>90</v>
      </c>
      <c r="V1198">
        <v>210</v>
      </c>
      <c r="W1198">
        <v>260</v>
      </c>
      <c r="X1198">
        <v>170</v>
      </c>
      <c r="Y1198">
        <v>140</v>
      </c>
      <c r="Z1198">
        <v>210</v>
      </c>
      <c r="AA1198">
        <v>260</v>
      </c>
      <c r="AB1198">
        <v>260</v>
      </c>
      <c r="AC1198">
        <v>170</v>
      </c>
      <c r="AD1198">
        <v>170</v>
      </c>
      <c r="AE1198">
        <v>210</v>
      </c>
      <c r="AF1198">
        <v>210</v>
      </c>
      <c r="AG1198">
        <v>210</v>
      </c>
      <c r="AH1198">
        <v>390</v>
      </c>
      <c r="AI1198">
        <v>320</v>
      </c>
      <c r="AJ1198">
        <v>260</v>
      </c>
      <c r="AK1198">
        <v>320</v>
      </c>
      <c r="AL1198">
        <v>390</v>
      </c>
      <c r="AM1198">
        <v>480</v>
      </c>
      <c r="AN1198">
        <v>590</v>
      </c>
      <c r="AO1198">
        <v>260</v>
      </c>
      <c r="AP1198">
        <v>140</v>
      </c>
      <c r="AQ1198">
        <v>210</v>
      </c>
      <c r="AR1198">
        <v>170</v>
      </c>
      <c r="AS1198">
        <v>260</v>
      </c>
      <c r="AT1198">
        <v>590</v>
      </c>
      <c r="AU1198">
        <v>390</v>
      </c>
      <c r="AV1198">
        <v>320</v>
      </c>
      <c r="AW1198">
        <v>390</v>
      </c>
      <c r="AX1198">
        <v>590</v>
      </c>
      <c r="AY1198">
        <v>590</v>
      </c>
      <c r="AZ1198">
        <v>720</v>
      </c>
      <c r="BA1198">
        <v>390</v>
      </c>
      <c r="BB1198">
        <v>210</v>
      </c>
      <c r="BC1198">
        <v>320</v>
      </c>
      <c r="BD1198">
        <v>260</v>
      </c>
      <c r="BE1198">
        <v>210</v>
      </c>
      <c r="BF1198">
        <v>590</v>
      </c>
      <c r="BG1198">
        <v>480</v>
      </c>
      <c r="BH1198">
        <v>590</v>
      </c>
      <c r="BI1198" s="9">
        <f>AVERAGE(keyword_stats[[#This Row],[Searches: Apr 2015]:[Searches: Mar 2016]])</f>
        <v>165.83333333333334</v>
      </c>
      <c r="BJ1198" s="9">
        <f>AVERAGE(keyword_stats[[#This Row],[Searches: Apr 2016]:[Searches: Mar 2017]])</f>
        <v>234.16666666666666</v>
      </c>
      <c r="BK1198" s="9">
        <f>AVERAGE(keyword_stats[[#This Row],[Searches: Apr 2017]:[Searches: Mar 2018]])</f>
        <v>343.33333333333331</v>
      </c>
      <c r="BL1198" s="9">
        <f>AVERAGE(keyword_stats[[#This Row],[Searches: Apr 2018]:[Searches: Mar 2019]])</f>
        <v>445</v>
      </c>
      <c r="BM1198" s="9">
        <f>SUM(keyword_stats[[#This Row],[Searches: Apr 2018]:[Searches: Mar 2019]])</f>
        <v>5340</v>
      </c>
      <c r="BN1198" s="9">
        <f>keyword_stats[[#This Row],[R1]]-keyword_stats[[#This Row],[R4]]</f>
        <v>279.16666666666663</v>
      </c>
      <c r="BO1198" s="9" t="str">
        <f>INDEX('keyword-forecasts'!G:K,MATCH(keyword_stats[[#This Row],[Keyword]],'keyword-forecasts'!K:K,0),1)</f>
        <v>Jednoczęściowy Strój</v>
      </c>
    </row>
    <row r="1199" spans="1:67" x14ac:dyDescent="0.25">
      <c r="A1199" t="s">
        <v>1309</v>
      </c>
      <c r="B1199" t="s">
        <v>15</v>
      </c>
      <c r="D1199" s="8">
        <v>10</v>
      </c>
      <c r="E1199" t="s">
        <v>17</v>
      </c>
      <c r="F1199">
        <v>100</v>
      </c>
      <c r="M1199">
        <v>0</v>
      </c>
      <c r="N1199">
        <v>10</v>
      </c>
      <c r="O1199">
        <v>10</v>
      </c>
      <c r="P1199">
        <v>20</v>
      </c>
      <c r="Q1199">
        <v>10</v>
      </c>
      <c r="R1199">
        <v>10</v>
      </c>
      <c r="S1199">
        <v>10</v>
      </c>
      <c r="T1199">
        <v>10</v>
      </c>
      <c r="U1199">
        <v>10</v>
      </c>
      <c r="V1199">
        <v>10</v>
      </c>
      <c r="W1199">
        <v>10</v>
      </c>
      <c r="X1199">
        <v>10</v>
      </c>
      <c r="Y1199">
        <v>10</v>
      </c>
      <c r="Z1199">
        <v>20</v>
      </c>
      <c r="AA1199">
        <v>20</v>
      </c>
      <c r="AB1199">
        <v>40</v>
      </c>
      <c r="AC1199">
        <v>10</v>
      </c>
      <c r="AD1199">
        <v>10</v>
      </c>
      <c r="AE1199">
        <v>10</v>
      </c>
      <c r="AF1199">
        <v>10</v>
      </c>
      <c r="AG1199">
        <v>10</v>
      </c>
      <c r="AH1199">
        <v>10</v>
      </c>
      <c r="AI1199">
        <v>10</v>
      </c>
      <c r="AJ1199">
        <v>20</v>
      </c>
      <c r="AK1199">
        <v>10</v>
      </c>
      <c r="AL1199">
        <v>10</v>
      </c>
      <c r="AM1199">
        <v>20</v>
      </c>
      <c r="AN1199">
        <v>10</v>
      </c>
      <c r="AO1199">
        <v>20</v>
      </c>
      <c r="AP1199">
        <v>10</v>
      </c>
      <c r="AQ1199">
        <v>0</v>
      </c>
      <c r="AR1199">
        <v>0</v>
      </c>
      <c r="AS1199">
        <v>10</v>
      </c>
      <c r="AT1199">
        <v>10</v>
      </c>
      <c r="AU1199">
        <v>10</v>
      </c>
      <c r="AV1199">
        <v>10</v>
      </c>
      <c r="AW1199">
        <v>10</v>
      </c>
      <c r="AX1199">
        <v>10</v>
      </c>
      <c r="AY1199">
        <v>10</v>
      </c>
      <c r="AZ1199">
        <v>10</v>
      </c>
      <c r="BA1199">
        <v>10</v>
      </c>
      <c r="BB1199">
        <v>10</v>
      </c>
      <c r="BC1199">
        <v>10</v>
      </c>
      <c r="BD1199">
        <v>0</v>
      </c>
      <c r="BE1199">
        <v>10</v>
      </c>
      <c r="BF1199">
        <v>10</v>
      </c>
      <c r="BG1199">
        <v>10</v>
      </c>
      <c r="BH1199">
        <v>10</v>
      </c>
      <c r="BI1199" s="9">
        <f>AVERAGE(keyword_stats[[#This Row],[Searches: Apr 2015]:[Searches: Mar 2016]])</f>
        <v>10</v>
      </c>
      <c r="BJ1199" s="9">
        <f>AVERAGE(keyword_stats[[#This Row],[Searches: Apr 2016]:[Searches: Mar 2017]])</f>
        <v>15</v>
      </c>
      <c r="BK1199" s="9">
        <f>AVERAGE(keyword_stats[[#This Row],[Searches: Apr 2017]:[Searches: Mar 2018]])</f>
        <v>10</v>
      </c>
      <c r="BL1199" s="9">
        <f>AVERAGE(keyword_stats[[#This Row],[Searches: Apr 2018]:[Searches: Mar 2019]])</f>
        <v>9.1666666666666661</v>
      </c>
      <c r="BM1199" s="9">
        <f>SUM(keyword_stats[[#This Row],[Searches: Apr 2018]:[Searches: Mar 2019]])</f>
        <v>110</v>
      </c>
      <c r="BN1199" s="9">
        <f>keyword_stats[[#This Row],[R1]]-keyword_stats[[#This Row],[R4]]</f>
        <v>-0.83333333333333393</v>
      </c>
      <c r="BO1199" s="9" t="str">
        <f>INDEX('keyword-forecasts'!G:K,MATCH(keyword_stats[[#This Row],[Keyword]],'keyword-forecasts'!K:K,0),1)</f>
        <v>Jednoczęściowy Strój</v>
      </c>
    </row>
    <row r="1200" spans="1:67" x14ac:dyDescent="0.25">
      <c r="A1200" t="s">
        <v>1310</v>
      </c>
      <c r="B1200" t="s">
        <v>15</v>
      </c>
      <c r="D1200" s="8">
        <v>210</v>
      </c>
      <c r="E1200" t="s">
        <v>17</v>
      </c>
      <c r="F1200">
        <v>100</v>
      </c>
      <c r="G1200">
        <v>0.56999999999999995</v>
      </c>
      <c r="H1200">
        <v>1.52</v>
      </c>
      <c r="M1200">
        <v>170</v>
      </c>
      <c r="N1200">
        <v>260</v>
      </c>
      <c r="O1200">
        <v>320</v>
      </c>
      <c r="P1200">
        <v>320</v>
      </c>
      <c r="Q1200">
        <v>140</v>
      </c>
      <c r="R1200">
        <v>70</v>
      </c>
      <c r="S1200">
        <v>70</v>
      </c>
      <c r="T1200">
        <v>40</v>
      </c>
      <c r="U1200">
        <v>40</v>
      </c>
      <c r="V1200">
        <v>90</v>
      </c>
      <c r="W1200">
        <v>170</v>
      </c>
      <c r="X1200">
        <v>110</v>
      </c>
      <c r="Y1200">
        <v>210</v>
      </c>
      <c r="Z1200">
        <v>480</v>
      </c>
      <c r="AA1200">
        <v>390</v>
      </c>
      <c r="AB1200">
        <v>390</v>
      </c>
      <c r="AC1200">
        <v>170</v>
      </c>
      <c r="AD1200">
        <v>70</v>
      </c>
      <c r="AE1200">
        <v>70</v>
      </c>
      <c r="AF1200">
        <v>70</v>
      </c>
      <c r="AG1200">
        <v>40</v>
      </c>
      <c r="AH1200">
        <v>140</v>
      </c>
      <c r="AI1200">
        <v>170</v>
      </c>
      <c r="AJ1200">
        <v>140</v>
      </c>
      <c r="AK1200">
        <v>170</v>
      </c>
      <c r="AL1200">
        <v>260</v>
      </c>
      <c r="AM1200">
        <v>260</v>
      </c>
      <c r="AN1200">
        <v>260</v>
      </c>
      <c r="AO1200">
        <v>210</v>
      </c>
      <c r="AP1200">
        <v>40</v>
      </c>
      <c r="AQ1200">
        <v>40</v>
      </c>
      <c r="AR1200">
        <v>70</v>
      </c>
      <c r="AS1200">
        <v>70</v>
      </c>
      <c r="AT1200">
        <v>210</v>
      </c>
      <c r="AU1200">
        <v>170</v>
      </c>
      <c r="AV1200">
        <v>140</v>
      </c>
      <c r="AW1200">
        <v>170</v>
      </c>
      <c r="AX1200">
        <v>320</v>
      </c>
      <c r="AY1200">
        <v>390</v>
      </c>
      <c r="AZ1200">
        <v>480</v>
      </c>
      <c r="BA1200">
        <v>260</v>
      </c>
      <c r="BB1200">
        <v>50</v>
      </c>
      <c r="BC1200">
        <v>90</v>
      </c>
      <c r="BD1200">
        <v>110</v>
      </c>
      <c r="BE1200">
        <v>140</v>
      </c>
      <c r="BF1200">
        <v>260</v>
      </c>
      <c r="BG1200">
        <v>210</v>
      </c>
      <c r="BH1200">
        <v>210</v>
      </c>
      <c r="BI1200" s="9">
        <f>AVERAGE(keyword_stats[[#This Row],[Searches: Apr 2015]:[Searches: Mar 2016]])</f>
        <v>150</v>
      </c>
      <c r="BJ1200" s="9">
        <f>AVERAGE(keyword_stats[[#This Row],[Searches: Apr 2016]:[Searches: Mar 2017]])</f>
        <v>195</v>
      </c>
      <c r="BK1200" s="9">
        <f>AVERAGE(keyword_stats[[#This Row],[Searches: Apr 2017]:[Searches: Mar 2018]])</f>
        <v>158.33333333333334</v>
      </c>
      <c r="BL1200" s="9">
        <f>AVERAGE(keyword_stats[[#This Row],[Searches: Apr 2018]:[Searches: Mar 2019]])</f>
        <v>224.16666666666666</v>
      </c>
      <c r="BM1200" s="9">
        <f>SUM(keyword_stats[[#This Row],[Searches: Apr 2018]:[Searches: Mar 2019]])</f>
        <v>2690</v>
      </c>
      <c r="BN1200" s="9">
        <f>keyword_stats[[#This Row],[R1]]-keyword_stats[[#This Row],[R4]]</f>
        <v>74.166666666666657</v>
      </c>
      <c r="BO1200" s="9" t="str">
        <f>INDEX('keyword-forecasts'!G:K,MATCH(keyword_stats[[#This Row],[Keyword]],'keyword-forecasts'!K:K,0),1)</f>
        <v>Jednoczęściowy Strój</v>
      </c>
    </row>
    <row r="1201" spans="1:67" x14ac:dyDescent="0.25">
      <c r="A1201" t="s">
        <v>1311</v>
      </c>
      <c r="B1201" t="s">
        <v>15</v>
      </c>
      <c r="D1201" s="8">
        <v>40</v>
      </c>
      <c r="E1201" t="s">
        <v>17</v>
      </c>
      <c r="F1201">
        <v>100</v>
      </c>
      <c r="G1201">
        <v>0.35</v>
      </c>
      <c r="H1201">
        <v>1.26</v>
      </c>
      <c r="M1201">
        <v>10</v>
      </c>
      <c r="N1201">
        <v>10</v>
      </c>
      <c r="O1201">
        <v>20</v>
      </c>
      <c r="P1201">
        <v>90</v>
      </c>
      <c r="Q1201">
        <v>30</v>
      </c>
      <c r="R1201">
        <v>10</v>
      </c>
      <c r="S1201">
        <v>10</v>
      </c>
      <c r="T1201">
        <v>20</v>
      </c>
      <c r="U1201">
        <v>10</v>
      </c>
      <c r="V1201">
        <v>10</v>
      </c>
      <c r="W1201">
        <v>10</v>
      </c>
      <c r="X1201">
        <v>10</v>
      </c>
      <c r="Y1201">
        <v>10</v>
      </c>
      <c r="Z1201">
        <v>20</v>
      </c>
      <c r="AA1201">
        <v>40</v>
      </c>
      <c r="AB1201">
        <v>30</v>
      </c>
      <c r="AC1201">
        <v>20</v>
      </c>
      <c r="AD1201">
        <v>10</v>
      </c>
      <c r="AE1201">
        <v>10</v>
      </c>
      <c r="AF1201">
        <v>10</v>
      </c>
      <c r="AG1201">
        <v>10</v>
      </c>
      <c r="AH1201">
        <v>30</v>
      </c>
      <c r="AI1201">
        <v>10</v>
      </c>
      <c r="AJ1201">
        <v>30</v>
      </c>
      <c r="AK1201">
        <v>20</v>
      </c>
      <c r="AL1201">
        <v>40</v>
      </c>
      <c r="AM1201">
        <v>70</v>
      </c>
      <c r="AN1201">
        <v>40</v>
      </c>
      <c r="AO1201">
        <v>30</v>
      </c>
      <c r="AP1201">
        <v>30</v>
      </c>
      <c r="AQ1201">
        <v>20</v>
      </c>
      <c r="AR1201">
        <v>20</v>
      </c>
      <c r="AS1201">
        <v>10</v>
      </c>
      <c r="AT1201">
        <v>20</v>
      </c>
      <c r="AU1201">
        <v>50</v>
      </c>
      <c r="AV1201">
        <v>20</v>
      </c>
      <c r="AW1201">
        <v>20</v>
      </c>
      <c r="AX1201">
        <v>30</v>
      </c>
      <c r="AY1201">
        <v>70</v>
      </c>
      <c r="AZ1201">
        <v>110</v>
      </c>
      <c r="BA1201">
        <v>50</v>
      </c>
      <c r="BB1201">
        <v>20</v>
      </c>
      <c r="BC1201">
        <v>30</v>
      </c>
      <c r="BD1201">
        <v>20</v>
      </c>
      <c r="BE1201">
        <v>20</v>
      </c>
      <c r="BF1201">
        <v>30</v>
      </c>
      <c r="BG1201">
        <v>40</v>
      </c>
      <c r="BH1201">
        <v>40</v>
      </c>
      <c r="BI1201" s="9">
        <f>AVERAGE(keyword_stats[[#This Row],[Searches: Apr 2015]:[Searches: Mar 2016]])</f>
        <v>20</v>
      </c>
      <c r="BJ1201" s="9">
        <f>AVERAGE(keyword_stats[[#This Row],[Searches: Apr 2016]:[Searches: Mar 2017]])</f>
        <v>19.166666666666668</v>
      </c>
      <c r="BK1201" s="9">
        <f>AVERAGE(keyword_stats[[#This Row],[Searches: Apr 2017]:[Searches: Mar 2018]])</f>
        <v>30.833333333333332</v>
      </c>
      <c r="BL1201" s="9">
        <f>AVERAGE(keyword_stats[[#This Row],[Searches: Apr 2018]:[Searches: Mar 2019]])</f>
        <v>40</v>
      </c>
      <c r="BM1201" s="9">
        <f>SUM(keyword_stats[[#This Row],[Searches: Apr 2018]:[Searches: Mar 2019]])</f>
        <v>480</v>
      </c>
      <c r="BN1201" s="9">
        <f>keyword_stats[[#This Row],[R1]]-keyword_stats[[#This Row],[R4]]</f>
        <v>20</v>
      </c>
      <c r="BO1201" s="9" t="str">
        <f>INDEX('keyword-forecasts'!G:K,MATCH(keyword_stats[[#This Row],[Keyword]],'keyword-forecasts'!K:K,0),1)</f>
        <v>Jednoczęściowy Strój</v>
      </c>
    </row>
    <row r="1202" spans="1:67" x14ac:dyDescent="0.25">
      <c r="A1202" t="s">
        <v>1312</v>
      </c>
      <c r="B1202" t="s">
        <v>15</v>
      </c>
      <c r="D1202" s="8">
        <v>20</v>
      </c>
      <c r="E1202" t="s">
        <v>17</v>
      </c>
      <c r="F1202">
        <v>100</v>
      </c>
      <c r="G1202">
        <v>0.36</v>
      </c>
      <c r="H1202">
        <v>0.83</v>
      </c>
      <c r="M1202">
        <v>10</v>
      </c>
      <c r="N1202">
        <v>10</v>
      </c>
      <c r="O1202">
        <v>10</v>
      </c>
      <c r="P1202">
        <v>30</v>
      </c>
      <c r="Q1202">
        <v>10</v>
      </c>
      <c r="R1202">
        <v>10</v>
      </c>
      <c r="S1202">
        <v>10</v>
      </c>
      <c r="T1202">
        <v>10</v>
      </c>
      <c r="U1202">
        <v>10</v>
      </c>
      <c r="V1202">
        <v>10</v>
      </c>
      <c r="W1202">
        <v>10</v>
      </c>
      <c r="X1202">
        <v>10</v>
      </c>
      <c r="Y1202">
        <v>10</v>
      </c>
      <c r="Z1202">
        <v>10</v>
      </c>
      <c r="AA1202">
        <v>30</v>
      </c>
      <c r="AB1202">
        <v>30</v>
      </c>
      <c r="AC1202">
        <v>10</v>
      </c>
      <c r="AD1202">
        <v>10</v>
      </c>
      <c r="AE1202">
        <v>10</v>
      </c>
      <c r="AF1202">
        <v>10</v>
      </c>
      <c r="AG1202">
        <v>10</v>
      </c>
      <c r="AH1202">
        <v>10</v>
      </c>
      <c r="AI1202">
        <v>10</v>
      </c>
      <c r="AJ1202">
        <v>20</v>
      </c>
      <c r="AK1202">
        <v>10</v>
      </c>
      <c r="AL1202">
        <v>20</v>
      </c>
      <c r="AM1202">
        <v>40</v>
      </c>
      <c r="AN1202">
        <v>30</v>
      </c>
      <c r="AO1202">
        <v>10</v>
      </c>
      <c r="AP1202">
        <v>10</v>
      </c>
      <c r="AQ1202">
        <v>10</v>
      </c>
      <c r="AR1202">
        <v>10</v>
      </c>
      <c r="AS1202">
        <v>10</v>
      </c>
      <c r="AT1202">
        <v>20</v>
      </c>
      <c r="AU1202">
        <v>10</v>
      </c>
      <c r="AV1202">
        <v>10</v>
      </c>
      <c r="AW1202">
        <v>30</v>
      </c>
      <c r="AX1202">
        <v>30</v>
      </c>
      <c r="AY1202">
        <v>50</v>
      </c>
      <c r="AZ1202">
        <v>40</v>
      </c>
      <c r="BA1202">
        <v>20</v>
      </c>
      <c r="BB1202">
        <v>10</v>
      </c>
      <c r="BC1202">
        <v>10</v>
      </c>
      <c r="BD1202">
        <v>10</v>
      </c>
      <c r="BE1202">
        <v>10</v>
      </c>
      <c r="BF1202">
        <v>20</v>
      </c>
      <c r="BG1202">
        <v>20</v>
      </c>
      <c r="BH1202">
        <v>30</v>
      </c>
      <c r="BI1202" s="9">
        <f>AVERAGE(keyword_stats[[#This Row],[Searches: Apr 2015]:[Searches: Mar 2016]])</f>
        <v>11.666666666666666</v>
      </c>
      <c r="BJ1202" s="9">
        <f>AVERAGE(keyword_stats[[#This Row],[Searches: Apr 2016]:[Searches: Mar 2017]])</f>
        <v>14.166666666666666</v>
      </c>
      <c r="BK1202" s="9">
        <f>AVERAGE(keyword_stats[[#This Row],[Searches: Apr 2017]:[Searches: Mar 2018]])</f>
        <v>15.833333333333334</v>
      </c>
      <c r="BL1202" s="9">
        <f>AVERAGE(keyword_stats[[#This Row],[Searches: Apr 2018]:[Searches: Mar 2019]])</f>
        <v>23.333333333333332</v>
      </c>
      <c r="BM1202" s="9">
        <f>SUM(keyword_stats[[#This Row],[Searches: Apr 2018]:[Searches: Mar 2019]])</f>
        <v>280</v>
      </c>
      <c r="BN1202" s="9">
        <f>keyword_stats[[#This Row],[R1]]-keyword_stats[[#This Row],[R4]]</f>
        <v>11.666666666666666</v>
      </c>
      <c r="BO1202" s="9" t="str">
        <f>INDEX('keyword-forecasts'!G:K,MATCH(keyword_stats[[#This Row],[Keyword]],'keyword-forecasts'!K:K,0),1)</f>
        <v>Jednoczęściowy Strój</v>
      </c>
    </row>
    <row r="1203" spans="1:67" x14ac:dyDescent="0.25">
      <c r="A1203" t="s">
        <v>1313</v>
      </c>
      <c r="B1203" t="s">
        <v>15</v>
      </c>
      <c r="D1203" s="8">
        <v>30</v>
      </c>
      <c r="E1203" t="s">
        <v>18</v>
      </c>
      <c r="F1203">
        <v>0</v>
      </c>
      <c r="M1203">
        <v>1300</v>
      </c>
      <c r="N1203">
        <v>2400</v>
      </c>
      <c r="O1203">
        <v>4400</v>
      </c>
      <c r="P1203">
        <v>5400</v>
      </c>
      <c r="Q1203">
        <v>1600</v>
      </c>
      <c r="R1203">
        <v>140</v>
      </c>
      <c r="S1203">
        <v>140</v>
      </c>
      <c r="T1203">
        <v>170</v>
      </c>
      <c r="U1203">
        <v>260</v>
      </c>
      <c r="V1203">
        <v>260</v>
      </c>
      <c r="W1203">
        <v>140</v>
      </c>
      <c r="X1203">
        <v>90</v>
      </c>
      <c r="Y1203">
        <v>110</v>
      </c>
      <c r="Z1203">
        <v>110</v>
      </c>
      <c r="AA1203">
        <v>140</v>
      </c>
      <c r="AB1203">
        <v>110</v>
      </c>
      <c r="AC1203">
        <v>140</v>
      </c>
      <c r="AD1203">
        <v>30</v>
      </c>
      <c r="AE1203">
        <v>10</v>
      </c>
      <c r="AF1203">
        <v>10</v>
      </c>
      <c r="AG1203">
        <v>10</v>
      </c>
      <c r="AH1203">
        <v>10</v>
      </c>
      <c r="AI1203">
        <v>10</v>
      </c>
      <c r="AJ1203">
        <v>10</v>
      </c>
      <c r="AK1203">
        <v>10</v>
      </c>
      <c r="AL1203">
        <v>10</v>
      </c>
      <c r="AM1203">
        <v>10</v>
      </c>
      <c r="AN1203">
        <v>10</v>
      </c>
      <c r="AO1203">
        <v>10</v>
      </c>
      <c r="AP1203">
        <v>0</v>
      </c>
      <c r="AQ1203">
        <v>10</v>
      </c>
      <c r="AR1203">
        <v>0</v>
      </c>
      <c r="AS1203">
        <v>0</v>
      </c>
      <c r="AT1203">
        <v>10</v>
      </c>
      <c r="AU1203">
        <v>10</v>
      </c>
      <c r="AV1203">
        <v>10</v>
      </c>
      <c r="AW1203">
        <v>10</v>
      </c>
      <c r="AX1203">
        <v>10</v>
      </c>
      <c r="AY1203">
        <v>10</v>
      </c>
      <c r="AZ1203">
        <v>20</v>
      </c>
      <c r="BA1203">
        <v>20</v>
      </c>
      <c r="BB1203">
        <v>20</v>
      </c>
      <c r="BC1203">
        <v>40</v>
      </c>
      <c r="BD1203">
        <v>40</v>
      </c>
      <c r="BE1203">
        <v>50</v>
      </c>
      <c r="BF1203">
        <v>50</v>
      </c>
      <c r="BG1203">
        <v>30</v>
      </c>
      <c r="BH1203">
        <v>10</v>
      </c>
      <c r="BI1203" s="9">
        <f>AVERAGE(keyword_stats[[#This Row],[Searches: Apr 2015]:[Searches: Mar 2016]])</f>
        <v>1358.3333333333333</v>
      </c>
      <c r="BJ1203" s="9">
        <f>AVERAGE(keyword_stats[[#This Row],[Searches: Apr 2016]:[Searches: Mar 2017]])</f>
        <v>58.333333333333336</v>
      </c>
      <c r="BK1203" s="9">
        <f>AVERAGE(keyword_stats[[#This Row],[Searches: Apr 2017]:[Searches: Mar 2018]])</f>
        <v>7.5</v>
      </c>
      <c r="BL1203" s="9">
        <f>AVERAGE(keyword_stats[[#This Row],[Searches: Apr 2018]:[Searches: Mar 2019]])</f>
        <v>25.833333333333332</v>
      </c>
      <c r="BM1203" s="9">
        <f>SUM(keyword_stats[[#This Row],[Searches: Apr 2018]:[Searches: Mar 2019]])</f>
        <v>310</v>
      </c>
      <c r="BN1203" s="9">
        <f>keyword_stats[[#This Row],[R1]]-keyword_stats[[#This Row],[R4]]</f>
        <v>-1332.5</v>
      </c>
      <c r="BO1203" s="9" t="str">
        <f>INDEX('keyword-forecasts'!G:K,MATCH(keyword_stats[[#This Row],[Keyword]],'keyword-forecasts'!K:K,0),1)</f>
        <v>Strój Kąpielowy</v>
      </c>
    </row>
    <row r="1204" spans="1:67" x14ac:dyDescent="0.25">
      <c r="A1204" t="s">
        <v>1314</v>
      </c>
      <c r="B1204" t="s">
        <v>15</v>
      </c>
      <c r="D1204" s="8">
        <v>30</v>
      </c>
      <c r="E1204" t="s">
        <v>17</v>
      </c>
      <c r="F1204">
        <v>100</v>
      </c>
      <c r="G1204">
        <v>1.32</v>
      </c>
      <c r="H1204">
        <v>4.25</v>
      </c>
      <c r="M1204">
        <v>20</v>
      </c>
      <c r="N1204">
        <v>30</v>
      </c>
      <c r="O1204">
        <v>40</v>
      </c>
      <c r="P1204">
        <v>50</v>
      </c>
      <c r="Q1204">
        <v>30</v>
      </c>
      <c r="R1204">
        <v>10</v>
      </c>
      <c r="S1204">
        <v>10</v>
      </c>
      <c r="T1204">
        <v>10</v>
      </c>
      <c r="U1204">
        <v>10</v>
      </c>
      <c r="V1204">
        <v>30</v>
      </c>
      <c r="W1204">
        <v>30</v>
      </c>
      <c r="X1204">
        <v>20</v>
      </c>
      <c r="Y1204">
        <v>30</v>
      </c>
      <c r="Z1204">
        <v>40</v>
      </c>
      <c r="AA1204">
        <v>50</v>
      </c>
      <c r="AB1204">
        <v>50</v>
      </c>
      <c r="AC1204">
        <v>30</v>
      </c>
      <c r="AD1204">
        <v>10</v>
      </c>
      <c r="AE1204">
        <v>10</v>
      </c>
      <c r="AF1204">
        <v>30</v>
      </c>
      <c r="AG1204">
        <v>10</v>
      </c>
      <c r="AH1204">
        <v>40</v>
      </c>
      <c r="AI1204">
        <v>40</v>
      </c>
      <c r="AJ1204">
        <v>40</v>
      </c>
      <c r="AK1204">
        <v>30</v>
      </c>
      <c r="AL1204">
        <v>30</v>
      </c>
      <c r="AM1204">
        <v>40</v>
      </c>
      <c r="AN1204">
        <v>50</v>
      </c>
      <c r="AO1204">
        <v>40</v>
      </c>
      <c r="AP1204">
        <v>10</v>
      </c>
      <c r="AQ1204">
        <v>20</v>
      </c>
      <c r="AR1204">
        <v>20</v>
      </c>
      <c r="AS1204">
        <v>20</v>
      </c>
      <c r="AT1204">
        <v>40</v>
      </c>
      <c r="AU1204">
        <v>40</v>
      </c>
      <c r="AV1204">
        <v>20</v>
      </c>
      <c r="AW1204">
        <v>40</v>
      </c>
      <c r="AX1204">
        <v>40</v>
      </c>
      <c r="AY1204">
        <v>40</v>
      </c>
      <c r="AZ1204">
        <v>70</v>
      </c>
      <c r="BA1204">
        <v>40</v>
      </c>
      <c r="BB1204">
        <v>10</v>
      </c>
      <c r="BC1204">
        <v>10</v>
      </c>
      <c r="BD1204">
        <v>10</v>
      </c>
      <c r="BE1204">
        <v>10</v>
      </c>
      <c r="BF1204">
        <v>30</v>
      </c>
      <c r="BG1204">
        <v>30</v>
      </c>
      <c r="BH1204">
        <v>30</v>
      </c>
      <c r="BI1204" s="9">
        <f>AVERAGE(keyword_stats[[#This Row],[Searches: Apr 2015]:[Searches: Mar 2016]])</f>
        <v>24.166666666666668</v>
      </c>
      <c r="BJ1204" s="9">
        <f>AVERAGE(keyword_stats[[#This Row],[Searches: Apr 2016]:[Searches: Mar 2017]])</f>
        <v>31.666666666666668</v>
      </c>
      <c r="BK1204" s="9">
        <f>AVERAGE(keyword_stats[[#This Row],[Searches: Apr 2017]:[Searches: Mar 2018]])</f>
        <v>30</v>
      </c>
      <c r="BL1204" s="9">
        <f>AVERAGE(keyword_stats[[#This Row],[Searches: Apr 2018]:[Searches: Mar 2019]])</f>
        <v>30</v>
      </c>
      <c r="BM1204" s="9">
        <f>SUM(keyword_stats[[#This Row],[Searches: Apr 2018]:[Searches: Mar 2019]])</f>
        <v>360</v>
      </c>
      <c r="BN1204" s="9">
        <f>keyword_stats[[#This Row],[R1]]-keyword_stats[[#This Row],[R4]]</f>
        <v>5.8333333333333321</v>
      </c>
      <c r="BO1204" s="9" t="str">
        <f>INDEX('keyword-forecasts'!G:K,MATCH(keyword_stats[[#This Row],[Keyword]],'keyword-forecasts'!K:K,0),1)</f>
        <v>Jednoczęściowy Strój Kapielowy</v>
      </c>
    </row>
    <row r="1205" spans="1:67" x14ac:dyDescent="0.25">
      <c r="A1205" t="s">
        <v>1315</v>
      </c>
      <c r="B1205" t="s">
        <v>15</v>
      </c>
      <c r="D1205" s="8">
        <v>33100</v>
      </c>
      <c r="E1205" t="s">
        <v>17</v>
      </c>
      <c r="F1205">
        <v>100</v>
      </c>
      <c r="G1205">
        <v>0.39</v>
      </c>
      <c r="H1205">
        <v>1.18</v>
      </c>
      <c r="M1205">
        <v>14800</v>
      </c>
      <c r="N1205">
        <v>18100</v>
      </c>
      <c r="O1205">
        <v>27100</v>
      </c>
      <c r="P1205">
        <v>33100</v>
      </c>
      <c r="Q1205">
        <v>18100</v>
      </c>
      <c r="R1205">
        <v>4400</v>
      </c>
      <c r="S1205">
        <v>5400</v>
      </c>
      <c r="T1205">
        <v>6600</v>
      </c>
      <c r="U1205">
        <v>5400</v>
      </c>
      <c r="V1205">
        <v>12100</v>
      </c>
      <c r="W1205">
        <v>14800</v>
      </c>
      <c r="X1205">
        <v>14800</v>
      </c>
      <c r="Y1205">
        <v>18100</v>
      </c>
      <c r="Z1205">
        <v>27100</v>
      </c>
      <c r="AA1205">
        <v>33100</v>
      </c>
      <c r="AB1205">
        <v>33100</v>
      </c>
      <c r="AC1205">
        <v>14800</v>
      </c>
      <c r="AD1205">
        <v>8100</v>
      </c>
      <c r="AE1205">
        <v>6600</v>
      </c>
      <c r="AF1205">
        <v>8100</v>
      </c>
      <c r="AG1205">
        <v>8100</v>
      </c>
      <c r="AH1205">
        <v>14800</v>
      </c>
      <c r="AI1205">
        <v>18100</v>
      </c>
      <c r="AJ1205">
        <v>18100</v>
      </c>
      <c r="AK1205">
        <v>22200</v>
      </c>
      <c r="AL1205">
        <v>27100</v>
      </c>
      <c r="AM1205">
        <v>40500</v>
      </c>
      <c r="AN1205">
        <v>40500</v>
      </c>
      <c r="AO1205">
        <v>22200</v>
      </c>
      <c r="AP1205">
        <v>8100</v>
      </c>
      <c r="AQ1205">
        <v>8100</v>
      </c>
      <c r="AR1205">
        <v>9900</v>
      </c>
      <c r="AS1205">
        <v>8100</v>
      </c>
      <c r="AT1205">
        <v>22200</v>
      </c>
      <c r="AU1205">
        <v>22200</v>
      </c>
      <c r="AV1205">
        <v>22200</v>
      </c>
      <c r="AW1205">
        <v>33100</v>
      </c>
      <c r="AX1205">
        <v>49500</v>
      </c>
      <c r="AY1205">
        <v>60500</v>
      </c>
      <c r="AZ1205">
        <v>60500</v>
      </c>
      <c r="BA1205">
        <v>40500</v>
      </c>
      <c r="BB1205">
        <v>12100</v>
      </c>
      <c r="BC1205">
        <v>9900</v>
      </c>
      <c r="BD1205">
        <v>12100</v>
      </c>
      <c r="BE1205">
        <v>12100</v>
      </c>
      <c r="BF1205">
        <v>33100</v>
      </c>
      <c r="BG1205">
        <v>33100</v>
      </c>
      <c r="BH1205">
        <v>40500</v>
      </c>
      <c r="BI1205" s="9">
        <f>AVERAGE(keyword_stats[[#This Row],[Searches: Apr 2015]:[Searches: Mar 2016]])</f>
        <v>14558.333333333334</v>
      </c>
      <c r="BJ1205" s="9">
        <f>AVERAGE(keyword_stats[[#This Row],[Searches: Apr 2016]:[Searches: Mar 2017]])</f>
        <v>17341.666666666668</v>
      </c>
      <c r="BK1205" s="9">
        <f>AVERAGE(keyword_stats[[#This Row],[Searches: Apr 2017]:[Searches: Mar 2018]])</f>
        <v>21108.333333333332</v>
      </c>
      <c r="BL1205" s="9">
        <f>AVERAGE(keyword_stats[[#This Row],[Searches: Apr 2018]:[Searches: Mar 2019]])</f>
        <v>33083.333333333336</v>
      </c>
      <c r="BM1205" s="9">
        <f>SUM(keyword_stats[[#This Row],[Searches: Apr 2018]:[Searches: Mar 2019]])</f>
        <v>397000</v>
      </c>
      <c r="BN1205" s="9">
        <f>keyword_stats[[#This Row],[R1]]-keyword_stats[[#This Row],[R4]]</f>
        <v>18525</v>
      </c>
      <c r="BO1205" s="9" t="str">
        <f>INDEX('keyword-forecasts'!G:K,MATCH(keyword_stats[[#This Row],[Keyword]],'keyword-forecasts'!K:K,0),1)</f>
        <v>Niezgrupowane słowa kluczowe</v>
      </c>
    </row>
    <row r="1206" spans="1:67" x14ac:dyDescent="0.25">
      <c r="A1206" t="s">
        <v>1316</v>
      </c>
      <c r="B1206" t="s">
        <v>15</v>
      </c>
      <c r="D1206" s="8">
        <v>40</v>
      </c>
      <c r="E1206" t="s">
        <v>17</v>
      </c>
      <c r="F1206">
        <v>100</v>
      </c>
      <c r="G1206">
        <v>0.22</v>
      </c>
      <c r="H1206">
        <v>1.25</v>
      </c>
      <c r="M1206">
        <v>10</v>
      </c>
      <c r="N1206">
        <v>20</v>
      </c>
      <c r="O1206">
        <v>20</v>
      </c>
      <c r="P1206">
        <v>30</v>
      </c>
      <c r="Q1206">
        <v>20</v>
      </c>
      <c r="R1206">
        <v>10</v>
      </c>
      <c r="S1206">
        <v>10</v>
      </c>
      <c r="T1206">
        <v>10</v>
      </c>
      <c r="U1206">
        <v>20</v>
      </c>
      <c r="V1206">
        <v>20</v>
      </c>
      <c r="W1206">
        <v>20</v>
      </c>
      <c r="X1206">
        <v>10</v>
      </c>
      <c r="Y1206">
        <v>20</v>
      </c>
      <c r="Z1206">
        <v>30</v>
      </c>
      <c r="AA1206">
        <v>40</v>
      </c>
      <c r="AB1206">
        <v>30</v>
      </c>
      <c r="AC1206">
        <v>10</v>
      </c>
      <c r="AD1206">
        <v>10</v>
      </c>
      <c r="AE1206">
        <v>10</v>
      </c>
      <c r="AF1206">
        <v>20</v>
      </c>
      <c r="AG1206">
        <v>10</v>
      </c>
      <c r="AH1206">
        <v>40</v>
      </c>
      <c r="AI1206">
        <v>30</v>
      </c>
      <c r="AJ1206">
        <v>30</v>
      </c>
      <c r="AK1206">
        <v>70</v>
      </c>
      <c r="AL1206">
        <v>70</v>
      </c>
      <c r="AM1206">
        <v>50</v>
      </c>
      <c r="AN1206">
        <v>50</v>
      </c>
      <c r="AO1206">
        <v>30</v>
      </c>
      <c r="AP1206">
        <v>20</v>
      </c>
      <c r="AQ1206">
        <v>10</v>
      </c>
      <c r="AR1206">
        <v>10</v>
      </c>
      <c r="AS1206">
        <v>10</v>
      </c>
      <c r="AT1206">
        <v>20</v>
      </c>
      <c r="AU1206">
        <v>20</v>
      </c>
      <c r="AV1206">
        <v>30</v>
      </c>
      <c r="AW1206">
        <v>50</v>
      </c>
      <c r="AX1206">
        <v>40</v>
      </c>
      <c r="AY1206">
        <v>50</v>
      </c>
      <c r="AZ1206">
        <v>70</v>
      </c>
      <c r="BA1206">
        <v>30</v>
      </c>
      <c r="BB1206">
        <v>20</v>
      </c>
      <c r="BC1206">
        <v>20</v>
      </c>
      <c r="BD1206">
        <v>20</v>
      </c>
      <c r="BE1206">
        <v>30</v>
      </c>
      <c r="BF1206">
        <v>50</v>
      </c>
      <c r="BG1206">
        <v>30</v>
      </c>
      <c r="BH1206">
        <v>50</v>
      </c>
      <c r="BI1206" s="9">
        <f>AVERAGE(keyword_stats[[#This Row],[Searches: Apr 2015]:[Searches: Mar 2016]])</f>
        <v>16.666666666666668</v>
      </c>
      <c r="BJ1206" s="9">
        <f>AVERAGE(keyword_stats[[#This Row],[Searches: Apr 2016]:[Searches: Mar 2017]])</f>
        <v>23.333333333333332</v>
      </c>
      <c r="BK1206" s="9">
        <f>AVERAGE(keyword_stats[[#This Row],[Searches: Apr 2017]:[Searches: Mar 2018]])</f>
        <v>32.5</v>
      </c>
      <c r="BL1206" s="9">
        <f>AVERAGE(keyword_stats[[#This Row],[Searches: Apr 2018]:[Searches: Mar 2019]])</f>
        <v>38.333333333333336</v>
      </c>
      <c r="BM1206" s="9">
        <f>SUM(keyword_stats[[#This Row],[Searches: Apr 2018]:[Searches: Mar 2019]])</f>
        <v>460</v>
      </c>
      <c r="BN1206" s="9">
        <f>keyword_stats[[#This Row],[R1]]-keyword_stats[[#This Row],[R4]]</f>
        <v>21.666666666666668</v>
      </c>
      <c r="BO1206" s="9" t="str">
        <f>INDEX('keyword-forecasts'!G:K,MATCH(keyword_stats[[#This Row],[Keyword]],'keyword-forecasts'!K:K,0),1)</f>
        <v>Częściowy</v>
      </c>
    </row>
    <row r="1207" spans="1:67" x14ac:dyDescent="0.25">
      <c r="A1207" t="s">
        <v>1317</v>
      </c>
      <c r="B1207" t="s">
        <v>15</v>
      </c>
      <c r="D1207" s="8">
        <v>140</v>
      </c>
      <c r="E1207" t="s">
        <v>17</v>
      </c>
      <c r="F1207">
        <v>100</v>
      </c>
      <c r="G1207">
        <v>0.34</v>
      </c>
      <c r="H1207">
        <v>1.26</v>
      </c>
      <c r="M1207">
        <v>40</v>
      </c>
      <c r="N1207">
        <v>30</v>
      </c>
      <c r="O1207">
        <v>70</v>
      </c>
      <c r="P1207">
        <v>90</v>
      </c>
      <c r="Q1207">
        <v>50</v>
      </c>
      <c r="R1207">
        <v>10</v>
      </c>
      <c r="S1207">
        <v>10</v>
      </c>
      <c r="T1207">
        <v>10</v>
      </c>
      <c r="U1207">
        <v>10</v>
      </c>
      <c r="V1207">
        <v>50</v>
      </c>
      <c r="W1207">
        <v>50</v>
      </c>
      <c r="X1207">
        <v>70</v>
      </c>
      <c r="Y1207">
        <v>90</v>
      </c>
      <c r="Z1207">
        <v>90</v>
      </c>
      <c r="AA1207">
        <v>90</v>
      </c>
      <c r="AB1207">
        <v>90</v>
      </c>
      <c r="AC1207">
        <v>70</v>
      </c>
      <c r="AD1207">
        <v>20</v>
      </c>
      <c r="AE1207">
        <v>20</v>
      </c>
      <c r="AF1207">
        <v>20</v>
      </c>
      <c r="AG1207">
        <v>20</v>
      </c>
      <c r="AH1207">
        <v>50</v>
      </c>
      <c r="AI1207">
        <v>70</v>
      </c>
      <c r="AJ1207">
        <v>50</v>
      </c>
      <c r="AK1207">
        <v>50</v>
      </c>
      <c r="AL1207">
        <v>110</v>
      </c>
      <c r="AM1207">
        <v>110</v>
      </c>
      <c r="AN1207">
        <v>140</v>
      </c>
      <c r="AO1207">
        <v>70</v>
      </c>
      <c r="AP1207">
        <v>30</v>
      </c>
      <c r="AQ1207">
        <v>10</v>
      </c>
      <c r="AR1207">
        <v>40</v>
      </c>
      <c r="AS1207">
        <v>30</v>
      </c>
      <c r="AT1207">
        <v>70</v>
      </c>
      <c r="AU1207">
        <v>70</v>
      </c>
      <c r="AV1207">
        <v>90</v>
      </c>
      <c r="AW1207">
        <v>110</v>
      </c>
      <c r="AX1207">
        <v>210</v>
      </c>
      <c r="AY1207">
        <v>260</v>
      </c>
      <c r="AZ1207">
        <v>260</v>
      </c>
      <c r="BA1207">
        <v>170</v>
      </c>
      <c r="BB1207">
        <v>50</v>
      </c>
      <c r="BC1207">
        <v>40</v>
      </c>
      <c r="BD1207">
        <v>50</v>
      </c>
      <c r="BE1207">
        <v>30</v>
      </c>
      <c r="BF1207">
        <v>110</v>
      </c>
      <c r="BG1207">
        <v>210</v>
      </c>
      <c r="BH1207">
        <v>140</v>
      </c>
      <c r="BI1207" s="9">
        <f>AVERAGE(keyword_stats[[#This Row],[Searches: Apr 2015]:[Searches: Mar 2016]])</f>
        <v>40.833333333333336</v>
      </c>
      <c r="BJ1207" s="9">
        <f>AVERAGE(keyword_stats[[#This Row],[Searches: Apr 2016]:[Searches: Mar 2017]])</f>
        <v>56.666666666666664</v>
      </c>
      <c r="BK1207" s="9">
        <f>AVERAGE(keyword_stats[[#This Row],[Searches: Apr 2017]:[Searches: Mar 2018]])</f>
        <v>68.333333333333329</v>
      </c>
      <c r="BL1207" s="9">
        <f>AVERAGE(keyword_stats[[#This Row],[Searches: Apr 2018]:[Searches: Mar 2019]])</f>
        <v>136.66666666666666</v>
      </c>
      <c r="BM1207" s="9">
        <f>SUM(keyword_stats[[#This Row],[Searches: Apr 2018]:[Searches: Mar 2019]])</f>
        <v>1640</v>
      </c>
      <c r="BN1207" s="9">
        <f>keyword_stats[[#This Row],[R1]]-keyword_stats[[#This Row],[R4]]</f>
        <v>95.833333333333314</v>
      </c>
      <c r="BO1207" s="9" t="str">
        <f>INDEX('keyword-forecasts'!G:K,MATCH(keyword_stats[[#This Row],[Keyword]],'keyword-forecasts'!K:K,0),1)</f>
        <v>Częściowy</v>
      </c>
    </row>
    <row r="1208" spans="1:67" x14ac:dyDescent="0.25">
      <c r="A1208" t="s">
        <v>1318</v>
      </c>
      <c r="B1208" t="s">
        <v>15</v>
      </c>
      <c r="D1208" s="8">
        <v>20</v>
      </c>
      <c r="E1208" t="s">
        <v>17</v>
      </c>
      <c r="F1208">
        <v>100</v>
      </c>
      <c r="G1208">
        <v>0.26</v>
      </c>
      <c r="H1208">
        <v>1.6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10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20</v>
      </c>
      <c r="AC1208">
        <v>20</v>
      </c>
      <c r="AD1208">
        <v>10</v>
      </c>
      <c r="AE1208">
        <v>10</v>
      </c>
      <c r="AF1208">
        <v>10</v>
      </c>
      <c r="AG1208">
        <v>10</v>
      </c>
      <c r="AH1208">
        <v>10</v>
      </c>
      <c r="AI1208">
        <v>10</v>
      </c>
      <c r="AJ1208">
        <v>10</v>
      </c>
      <c r="AK1208">
        <v>20</v>
      </c>
      <c r="AL1208">
        <v>10</v>
      </c>
      <c r="AM1208">
        <v>20</v>
      </c>
      <c r="AN1208">
        <v>20</v>
      </c>
      <c r="AO1208">
        <v>20</v>
      </c>
      <c r="AP1208">
        <v>10</v>
      </c>
      <c r="AQ1208">
        <v>10</v>
      </c>
      <c r="AR1208">
        <v>10</v>
      </c>
      <c r="AS1208">
        <v>10</v>
      </c>
      <c r="AT1208">
        <v>30</v>
      </c>
      <c r="AU1208">
        <v>10</v>
      </c>
      <c r="AV1208">
        <v>20</v>
      </c>
      <c r="AW1208">
        <v>20</v>
      </c>
      <c r="AX1208">
        <v>20</v>
      </c>
      <c r="AY1208">
        <v>30</v>
      </c>
      <c r="AZ1208">
        <v>30</v>
      </c>
      <c r="BA1208">
        <v>20</v>
      </c>
      <c r="BB1208">
        <v>10</v>
      </c>
      <c r="BC1208">
        <v>20</v>
      </c>
      <c r="BD1208">
        <v>20</v>
      </c>
      <c r="BE1208">
        <v>10</v>
      </c>
      <c r="BF1208">
        <v>20</v>
      </c>
      <c r="BG1208">
        <v>40</v>
      </c>
      <c r="BH1208">
        <v>30</v>
      </c>
      <c r="BI1208" s="9">
        <f>AVERAGE(keyword_stats[[#This Row],[Searches: Apr 2015]:[Searches: Mar 2016]])</f>
        <v>0.83333333333333337</v>
      </c>
      <c r="BJ1208" s="9">
        <f>AVERAGE(keyword_stats[[#This Row],[Searches: Apr 2016]:[Searches: Mar 2017]])</f>
        <v>9.1666666666666661</v>
      </c>
      <c r="BK1208" s="9">
        <f>AVERAGE(keyword_stats[[#This Row],[Searches: Apr 2017]:[Searches: Mar 2018]])</f>
        <v>15.833333333333334</v>
      </c>
      <c r="BL1208" s="9">
        <f>AVERAGE(keyword_stats[[#This Row],[Searches: Apr 2018]:[Searches: Mar 2019]])</f>
        <v>22.5</v>
      </c>
      <c r="BM1208" s="9">
        <f>SUM(keyword_stats[[#This Row],[Searches: Apr 2018]:[Searches: Mar 2019]])</f>
        <v>270</v>
      </c>
      <c r="BN1208" s="9">
        <f>keyword_stats[[#This Row],[R1]]-keyword_stats[[#This Row],[R4]]</f>
        <v>21.666666666666668</v>
      </c>
      <c r="BO1208" s="9" t="str">
        <f>INDEX('keyword-forecasts'!G:K,MATCH(keyword_stats[[#This Row],[Keyword]],'keyword-forecasts'!K:K,0),1)</f>
        <v>Częściowy</v>
      </c>
    </row>
    <row r="1209" spans="1:67" x14ac:dyDescent="0.25">
      <c r="A1209" t="s">
        <v>1319</v>
      </c>
      <c r="B1209" t="s">
        <v>15</v>
      </c>
      <c r="D1209" s="8">
        <v>10</v>
      </c>
      <c r="M1209">
        <v>10</v>
      </c>
      <c r="N1209">
        <v>10</v>
      </c>
      <c r="O1209">
        <v>10</v>
      </c>
      <c r="P1209">
        <v>10</v>
      </c>
      <c r="Q1209">
        <v>10</v>
      </c>
      <c r="R1209">
        <v>10</v>
      </c>
      <c r="S1209">
        <v>10</v>
      </c>
      <c r="T1209">
        <v>20</v>
      </c>
      <c r="U1209">
        <v>50</v>
      </c>
      <c r="V1209">
        <v>390</v>
      </c>
      <c r="W1209">
        <v>720</v>
      </c>
      <c r="X1209">
        <v>1300</v>
      </c>
      <c r="Y1209">
        <v>2400</v>
      </c>
      <c r="Z1209">
        <v>5400</v>
      </c>
      <c r="AA1209">
        <v>9900</v>
      </c>
      <c r="AB1209">
        <v>6600</v>
      </c>
      <c r="AC1209">
        <v>1000</v>
      </c>
      <c r="AD1209">
        <v>260</v>
      </c>
      <c r="AE1209">
        <v>210</v>
      </c>
      <c r="AF1209">
        <v>210</v>
      </c>
      <c r="AG1209">
        <v>110</v>
      </c>
      <c r="AH1209">
        <v>110</v>
      </c>
      <c r="AI1209">
        <v>110</v>
      </c>
      <c r="AJ1209">
        <v>40</v>
      </c>
      <c r="AK1209">
        <v>50</v>
      </c>
      <c r="AL1209">
        <v>50</v>
      </c>
      <c r="AM1209">
        <v>70</v>
      </c>
      <c r="AN1209">
        <v>40</v>
      </c>
      <c r="AO1209">
        <v>10</v>
      </c>
      <c r="AP1209">
        <v>10</v>
      </c>
      <c r="AQ1209">
        <v>10</v>
      </c>
      <c r="AR1209">
        <v>10</v>
      </c>
      <c r="AS1209">
        <v>10</v>
      </c>
      <c r="AT1209">
        <v>10</v>
      </c>
      <c r="AU1209">
        <v>10</v>
      </c>
      <c r="AV1209">
        <v>10</v>
      </c>
      <c r="AW1209">
        <v>10</v>
      </c>
      <c r="AX1209">
        <v>10</v>
      </c>
      <c r="AY1209">
        <v>10</v>
      </c>
      <c r="AZ1209">
        <v>10</v>
      </c>
      <c r="BA1209">
        <v>10</v>
      </c>
      <c r="BB1209">
        <v>0</v>
      </c>
      <c r="BC1209">
        <v>10</v>
      </c>
      <c r="BD1209">
        <v>0</v>
      </c>
      <c r="BE1209">
        <v>10</v>
      </c>
      <c r="BF1209">
        <v>10</v>
      </c>
      <c r="BG1209">
        <v>10</v>
      </c>
      <c r="BH1209">
        <v>0</v>
      </c>
      <c r="BI1209" s="9">
        <f>AVERAGE(keyword_stats[[#This Row],[Searches: Apr 2015]:[Searches: Mar 2016]])</f>
        <v>212.5</v>
      </c>
      <c r="BJ1209" s="9">
        <f>AVERAGE(keyword_stats[[#This Row],[Searches: Apr 2016]:[Searches: Mar 2017]])</f>
        <v>2195.8333333333335</v>
      </c>
      <c r="BK1209" s="9">
        <f>AVERAGE(keyword_stats[[#This Row],[Searches: Apr 2017]:[Searches: Mar 2018]])</f>
        <v>24.166666666666668</v>
      </c>
      <c r="BL1209" s="9">
        <f>AVERAGE(keyword_stats[[#This Row],[Searches: Apr 2018]:[Searches: Mar 2019]])</f>
        <v>7.5</v>
      </c>
      <c r="BM1209" s="9">
        <f>SUM(keyword_stats[[#This Row],[Searches: Apr 2018]:[Searches: Mar 2019]])</f>
        <v>90</v>
      </c>
      <c r="BN1209" s="9">
        <f>keyword_stats[[#This Row],[R1]]-keyword_stats[[#This Row],[R4]]</f>
        <v>-205</v>
      </c>
      <c r="BO1209" s="9" t="str">
        <f>INDEX('keyword-forecasts'!G:K,MATCH(keyword_stats[[#This Row],[Keyword]],'keyword-forecasts'!K:K,0),1)</f>
        <v>Strój Kąpielowy</v>
      </c>
    </row>
    <row r="1210" spans="1:67" x14ac:dyDescent="0.25">
      <c r="A1210" t="s">
        <v>1320</v>
      </c>
      <c r="B1210" t="s">
        <v>15</v>
      </c>
      <c r="D1210" s="8">
        <v>10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10</v>
      </c>
      <c r="V1210">
        <v>0</v>
      </c>
      <c r="W1210">
        <v>0</v>
      </c>
      <c r="X1210">
        <v>0</v>
      </c>
      <c r="Y1210">
        <v>0</v>
      </c>
      <c r="Z1210">
        <v>20</v>
      </c>
      <c r="AA1210">
        <v>170</v>
      </c>
      <c r="AB1210">
        <v>140</v>
      </c>
      <c r="AC1210">
        <v>10</v>
      </c>
      <c r="AD1210">
        <v>10</v>
      </c>
      <c r="AE1210">
        <v>10</v>
      </c>
      <c r="AF1210">
        <v>0</v>
      </c>
      <c r="AG1210">
        <v>10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10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v>0</v>
      </c>
      <c r="BH1210">
        <v>0</v>
      </c>
      <c r="BI1210" s="9">
        <f>AVERAGE(keyword_stats[[#This Row],[Searches: Apr 2015]:[Searches: Mar 2016]])</f>
        <v>0.83333333333333337</v>
      </c>
      <c r="BJ1210" s="9">
        <f>AVERAGE(keyword_stats[[#This Row],[Searches: Apr 2016]:[Searches: Mar 2017]])</f>
        <v>30.833333333333332</v>
      </c>
      <c r="BK1210" s="9">
        <f>AVERAGE(keyword_stats[[#This Row],[Searches: Apr 2017]:[Searches: Mar 2018]])</f>
        <v>0</v>
      </c>
      <c r="BL1210" s="9">
        <f>AVERAGE(keyword_stats[[#This Row],[Searches: Apr 2018]:[Searches: Mar 2019]])</f>
        <v>0.83333333333333337</v>
      </c>
      <c r="BM1210" s="9">
        <f>SUM(keyword_stats[[#This Row],[Searches: Apr 2018]:[Searches: Mar 2019]])</f>
        <v>10</v>
      </c>
      <c r="BN1210" s="9">
        <f>keyword_stats[[#This Row],[R1]]-keyword_stats[[#This Row],[R4]]</f>
        <v>0</v>
      </c>
      <c r="BO1210" s="9" t="str">
        <f>INDEX('keyword-forecasts'!G:K,MATCH(keyword_stats[[#This Row],[Keyword]],'keyword-forecasts'!K:K,0),1)</f>
        <v>Jednoczęściowy Strój Kapielowy</v>
      </c>
    </row>
    <row r="1211" spans="1:67" x14ac:dyDescent="0.25">
      <c r="A1211" t="s">
        <v>1321</v>
      </c>
      <c r="B1211" t="s">
        <v>15</v>
      </c>
      <c r="D1211" s="8">
        <v>50</v>
      </c>
      <c r="E1211" t="s">
        <v>17</v>
      </c>
      <c r="F1211">
        <v>100</v>
      </c>
      <c r="G1211">
        <v>0.25</v>
      </c>
      <c r="H1211">
        <v>1.05</v>
      </c>
      <c r="M1211">
        <v>20</v>
      </c>
      <c r="N1211">
        <v>30</v>
      </c>
      <c r="O1211">
        <v>30</v>
      </c>
      <c r="P1211">
        <v>50</v>
      </c>
      <c r="Q1211">
        <v>20</v>
      </c>
      <c r="R1211">
        <v>10</v>
      </c>
      <c r="S1211">
        <v>10</v>
      </c>
      <c r="T1211">
        <v>10</v>
      </c>
      <c r="U1211">
        <v>10</v>
      </c>
      <c r="V1211">
        <v>30</v>
      </c>
      <c r="W1211">
        <v>20</v>
      </c>
      <c r="X1211">
        <v>10</v>
      </c>
      <c r="Y1211">
        <v>40</v>
      </c>
      <c r="Z1211">
        <v>40</v>
      </c>
      <c r="AA1211">
        <v>50</v>
      </c>
      <c r="AB1211">
        <v>40</v>
      </c>
      <c r="AC1211">
        <v>20</v>
      </c>
      <c r="AD1211">
        <v>10</v>
      </c>
      <c r="AE1211">
        <v>10</v>
      </c>
      <c r="AF1211">
        <v>10</v>
      </c>
      <c r="AG1211">
        <v>10</v>
      </c>
      <c r="AH1211">
        <v>10</v>
      </c>
      <c r="AI1211">
        <v>10</v>
      </c>
      <c r="AJ1211">
        <v>20</v>
      </c>
      <c r="AK1211">
        <v>20</v>
      </c>
      <c r="AL1211">
        <v>40</v>
      </c>
      <c r="AM1211">
        <v>70</v>
      </c>
      <c r="AN1211">
        <v>50</v>
      </c>
      <c r="AO1211">
        <v>20</v>
      </c>
      <c r="AP1211">
        <v>10</v>
      </c>
      <c r="AQ1211">
        <v>10</v>
      </c>
      <c r="AR1211">
        <v>10</v>
      </c>
      <c r="AS1211">
        <v>10</v>
      </c>
      <c r="AT1211">
        <v>20</v>
      </c>
      <c r="AU1211">
        <v>20</v>
      </c>
      <c r="AV1211">
        <v>20</v>
      </c>
      <c r="AW1211">
        <v>30</v>
      </c>
      <c r="AX1211">
        <v>50</v>
      </c>
      <c r="AY1211">
        <v>110</v>
      </c>
      <c r="AZ1211">
        <v>140</v>
      </c>
      <c r="BA1211">
        <v>50</v>
      </c>
      <c r="BB1211">
        <v>20</v>
      </c>
      <c r="BC1211">
        <v>20</v>
      </c>
      <c r="BD1211">
        <v>20</v>
      </c>
      <c r="BE1211">
        <v>10</v>
      </c>
      <c r="BF1211">
        <v>20</v>
      </c>
      <c r="BG1211">
        <v>30</v>
      </c>
      <c r="BH1211">
        <v>40</v>
      </c>
      <c r="BI1211" s="9">
        <f>AVERAGE(keyword_stats[[#This Row],[Searches: Apr 2015]:[Searches: Mar 2016]])</f>
        <v>20.833333333333332</v>
      </c>
      <c r="BJ1211" s="9">
        <f>AVERAGE(keyword_stats[[#This Row],[Searches: Apr 2016]:[Searches: Mar 2017]])</f>
        <v>22.5</v>
      </c>
      <c r="BK1211" s="9">
        <f>AVERAGE(keyword_stats[[#This Row],[Searches: Apr 2017]:[Searches: Mar 2018]])</f>
        <v>25</v>
      </c>
      <c r="BL1211" s="9">
        <f>AVERAGE(keyword_stats[[#This Row],[Searches: Apr 2018]:[Searches: Mar 2019]])</f>
        <v>45</v>
      </c>
      <c r="BM1211" s="9">
        <f>SUM(keyword_stats[[#This Row],[Searches: Apr 2018]:[Searches: Mar 2019]])</f>
        <v>540</v>
      </c>
      <c r="BN1211" s="9">
        <f>keyword_stats[[#This Row],[R1]]-keyword_stats[[#This Row],[R4]]</f>
        <v>24.166666666666668</v>
      </c>
      <c r="BO1211" s="9" t="str">
        <f>INDEX('keyword-forecasts'!G:K,MATCH(keyword_stats[[#This Row],[Keyword]],'keyword-forecasts'!K:K,0),1)</f>
        <v>Częściowy</v>
      </c>
    </row>
    <row r="1212" spans="1:67" x14ac:dyDescent="0.25">
      <c r="A1212" t="s">
        <v>1322</v>
      </c>
      <c r="B1212" t="s">
        <v>15</v>
      </c>
      <c r="D1212" s="8">
        <v>10</v>
      </c>
      <c r="E1212" t="s">
        <v>17</v>
      </c>
      <c r="F1212">
        <v>100</v>
      </c>
      <c r="G1212">
        <v>0.35</v>
      </c>
      <c r="H1212">
        <v>1.46</v>
      </c>
      <c r="M1212">
        <v>10</v>
      </c>
      <c r="N1212">
        <v>10</v>
      </c>
      <c r="O1212">
        <v>10</v>
      </c>
      <c r="P1212">
        <v>20</v>
      </c>
      <c r="Q1212">
        <v>10</v>
      </c>
      <c r="R1212">
        <v>10</v>
      </c>
      <c r="S1212">
        <v>10</v>
      </c>
      <c r="T1212">
        <v>10</v>
      </c>
      <c r="U1212">
        <v>10</v>
      </c>
      <c r="V1212">
        <v>10</v>
      </c>
      <c r="W1212">
        <v>10</v>
      </c>
      <c r="X1212">
        <v>10</v>
      </c>
      <c r="Y1212">
        <v>10</v>
      </c>
      <c r="Z1212">
        <v>20</v>
      </c>
      <c r="AA1212">
        <v>10</v>
      </c>
      <c r="AB1212">
        <v>20</v>
      </c>
      <c r="AC1212">
        <v>10</v>
      </c>
      <c r="AD1212">
        <v>10</v>
      </c>
      <c r="AE1212">
        <v>10</v>
      </c>
      <c r="AF1212">
        <v>10</v>
      </c>
      <c r="AG1212">
        <v>10</v>
      </c>
      <c r="AH1212">
        <v>10</v>
      </c>
      <c r="AI1212">
        <v>10</v>
      </c>
      <c r="AJ1212">
        <v>10</v>
      </c>
      <c r="AK1212">
        <v>10</v>
      </c>
      <c r="AL1212">
        <v>10</v>
      </c>
      <c r="AM1212">
        <v>10</v>
      </c>
      <c r="AN1212">
        <v>10</v>
      </c>
      <c r="AO1212">
        <v>10</v>
      </c>
      <c r="AP1212">
        <v>10</v>
      </c>
      <c r="AQ1212">
        <v>10</v>
      </c>
      <c r="AR1212">
        <v>10</v>
      </c>
      <c r="AS1212">
        <v>10</v>
      </c>
      <c r="AT1212">
        <v>10</v>
      </c>
      <c r="AU1212">
        <v>10</v>
      </c>
      <c r="AV1212">
        <v>10</v>
      </c>
      <c r="AW1212">
        <v>10</v>
      </c>
      <c r="AX1212">
        <v>20</v>
      </c>
      <c r="AY1212">
        <v>20</v>
      </c>
      <c r="AZ1212">
        <v>20</v>
      </c>
      <c r="BA1212">
        <v>10</v>
      </c>
      <c r="BB1212">
        <v>10</v>
      </c>
      <c r="BC1212">
        <v>10</v>
      </c>
      <c r="BD1212">
        <v>10</v>
      </c>
      <c r="BE1212">
        <v>10</v>
      </c>
      <c r="BF1212">
        <v>10</v>
      </c>
      <c r="BG1212">
        <v>10</v>
      </c>
      <c r="BH1212">
        <v>10</v>
      </c>
      <c r="BI1212" s="9">
        <f>AVERAGE(keyword_stats[[#This Row],[Searches: Apr 2015]:[Searches: Mar 2016]])</f>
        <v>10.833333333333334</v>
      </c>
      <c r="BJ1212" s="9">
        <f>AVERAGE(keyword_stats[[#This Row],[Searches: Apr 2016]:[Searches: Mar 2017]])</f>
        <v>11.666666666666666</v>
      </c>
      <c r="BK1212" s="9">
        <f>AVERAGE(keyword_stats[[#This Row],[Searches: Apr 2017]:[Searches: Mar 2018]])</f>
        <v>10</v>
      </c>
      <c r="BL1212" s="9">
        <f>AVERAGE(keyword_stats[[#This Row],[Searches: Apr 2018]:[Searches: Mar 2019]])</f>
        <v>12.5</v>
      </c>
      <c r="BM1212" s="9">
        <f>SUM(keyword_stats[[#This Row],[Searches: Apr 2018]:[Searches: Mar 2019]])</f>
        <v>150</v>
      </c>
      <c r="BN1212" s="9">
        <f>keyword_stats[[#This Row],[R1]]-keyword_stats[[#This Row],[R4]]</f>
        <v>1.6666666666666661</v>
      </c>
      <c r="BO1212" s="9" t="str">
        <f>INDEX('keyword-forecasts'!G:K,MATCH(keyword_stats[[#This Row],[Keyword]],'keyword-forecasts'!K:K,0),1)</f>
        <v>Strój Kąpielowy</v>
      </c>
    </row>
    <row r="1213" spans="1:67" x14ac:dyDescent="0.25">
      <c r="A1213" t="s">
        <v>1323</v>
      </c>
      <c r="B1213" t="s">
        <v>15</v>
      </c>
      <c r="D1213" s="8">
        <v>50</v>
      </c>
      <c r="E1213" t="s">
        <v>17</v>
      </c>
      <c r="F1213">
        <v>100</v>
      </c>
      <c r="G1213">
        <v>0.37</v>
      </c>
      <c r="H1213">
        <v>1.44</v>
      </c>
      <c r="M1213">
        <v>10</v>
      </c>
      <c r="N1213">
        <v>20</v>
      </c>
      <c r="O1213">
        <v>40</v>
      </c>
      <c r="P1213">
        <v>40</v>
      </c>
      <c r="Q1213">
        <v>20</v>
      </c>
      <c r="R1213">
        <v>10</v>
      </c>
      <c r="S1213">
        <v>10</v>
      </c>
      <c r="T1213">
        <v>0</v>
      </c>
      <c r="U1213">
        <v>10</v>
      </c>
      <c r="V1213">
        <v>10</v>
      </c>
      <c r="W1213">
        <v>10</v>
      </c>
      <c r="X1213">
        <v>10</v>
      </c>
      <c r="Y1213">
        <v>10</v>
      </c>
      <c r="Z1213">
        <v>20</v>
      </c>
      <c r="AA1213">
        <v>40</v>
      </c>
      <c r="AB1213">
        <v>50</v>
      </c>
      <c r="AC1213">
        <v>10</v>
      </c>
      <c r="AD1213">
        <v>10</v>
      </c>
      <c r="AE1213">
        <v>10</v>
      </c>
      <c r="AF1213">
        <v>10</v>
      </c>
      <c r="AG1213">
        <v>10</v>
      </c>
      <c r="AH1213">
        <v>10</v>
      </c>
      <c r="AI1213">
        <v>10</v>
      </c>
      <c r="AJ1213">
        <v>20</v>
      </c>
      <c r="AK1213">
        <v>20</v>
      </c>
      <c r="AL1213">
        <v>40</v>
      </c>
      <c r="AM1213">
        <v>50</v>
      </c>
      <c r="AN1213">
        <v>70</v>
      </c>
      <c r="AO1213">
        <v>30</v>
      </c>
      <c r="AP1213">
        <v>10</v>
      </c>
      <c r="AQ1213">
        <v>10</v>
      </c>
      <c r="AR1213">
        <v>10</v>
      </c>
      <c r="AS1213">
        <v>10</v>
      </c>
      <c r="AT1213">
        <v>20</v>
      </c>
      <c r="AU1213">
        <v>20</v>
      </c>
      <c r="AV1213">
        <v>20</v>
      </c>
      <c r="AW1213">
        <v>50</v>
      </c>
      <c r="AX1213">
        <v>70</v>
      </c>
      <c r="AY1213">
        <v>140</v>
      </c>
      <c r="AZ1213">
        <v>90</v>
      </c>
      <c r="BA1213">
        <v>70</v>
      </c>
      <c r="BB1213">
        <v>10</v>
      </c>
      <c r="BC1213">
        <v>10</v>
      </c>
      <c r="BD1213">
        <v>10</v>
      </c>
      <c r="BE1213">
        <v>30</v>
      </c>
      <c r="BF1213">
        <v>70</v>
      </c>
      <c r="BG1213">
        <v>40</v>
      </c>
      <c r="BH1213">
        <v>50</v>
      </c>
      <c r="BI1213" s="9">
        <f>AVERAGE(keyword_stats[[#This Row],[Searches: Apr 2015]:[Searches: Mar 2016]])</f>
        <v>15.833333333333334</v>
      </c>
      <c r="BJ1213" s="9">
        <f>AVERAGE(keyword_stats[[#This Row],[Searches: Apr 2016]:[Searches: Mar 2017]])</f>
        <v>17.5</v>
      </c>
      <c r="BK1213" s="9">
        <f>AVERAGE(keyword_stats[[#This Row],[Searches: Apr 2017]:[Searches: Mar 2018]])</f>
        <v>25.833333333333332</v>
      </c>
      <c r="BL1213" s="9">
        <f>AVERAGE(keyword_stats[[#This Row],[Searches: Apr 2018]:[Searches: Mar 2019]])</f>
        <v>53.333333333333336</v>
      </c>
      <c r="BM1213" s="9">
        <f>SUM(keyword_stats[[#This Row],[Searches: Apr 2018]:[Searches: Mar 2019]])</f>
        <v>640</v>
      </c>
      <c r="BN1213" s="9">
        <f>keyword_stats[[#This Row],[R1]]-keyword_stats[[#This Row],[R4]]</f>
        <v>37.5</v>
      </c>
      <c r="BO1213" s="9" t="str">
        <f>INDEX('keyword-forecasts'!G:K,MATCH(keyword_stats[[#This Row],[Keyword]],'keyword-forecasts'!K:K,0),1)</f>
        <v>Strój Kąpielowy</v>
      </c>
    </row>
    <row r="1214" spans="1:67" x14ac:dyDescent="0.25">
      <c r="A1214" t="s">
        <v>1324</v>
      </c>
      <c r="B1214" t="s">
        <v>15</v>
      </c>
      <c r="D1214" s="8">
        <v>90</v>
      </c>
      <c r="E1214" t="s">
        <v>17</v>
      </c>
      <c r="F1214">
        <v>100</v>
      </c>
      <c r="G1214">
        <v>0.5</v>
      </c>
      <c r="H1214">
        <v>1.93</v>
      </c>
      <c r="M1214">
        <v>10</v>
      </c>
      <c r="N1214">
        <v>30</v>
      </c>
      <c r="O1214">
        <v>50</v>
      </c>
      <c r="P1214">
        <v>70</v>
      </c>
      <c r="Q1214">
        <v>40</v>
      </c>
      <c r="R1214">
        <v>10</v>
      </c>
      <c r="S1214">
        <v>10</v>
      </c>
      <c r="T1214">
        <v>10</v>
      </c>
      <c r="U1214">
        <v>10</v>
      </c>
      <c r="V1214">
        <v>10</v>
      </c>
      <c r="W1214">
        <v>20</v>
      </c>
      <c r="X1214">
        <v>10</v>
      </c>
      <c r="Y1214">
        <v>30</v>
      </c>
      <c r="Z1214">
        <v>50</v>
      </c>
      <c r="AA1214">
        <v>70</v>
      </c>
      <c r="AB1214">
        <v>70</v>
      </c>
      <c r="AC1214">
        <v>40</v>
      </c>
      <c r="AD1214">
        <v>10</v>
      </c>
      <c r="AE1214">
        <v>20</v>
      </c>
      <c r="AF1214">
        <v>10</v>
      </c>
      <c r="AG1214">
        <v>10</v>
      </c>
      <c r="AH1214">
        <v>10</v>
      </c>
      <c r="AI1214">
        <v>20</v>
      </c>
      <c r="AJ1214">
        <v>30</v>
      </c>
      <c r="AK1214">
        <v>30</v>
      </c>
      <c r="AL1214">
        <v>50</v>
      </c>
      <c r="AM1214">
        <v>110</v>
      </c>
      <c r="AN1214">
        <v>110</v>
      </c>
      <c r="AO1214">
        <v>40</v>
      </c>
      <c r="AP1214">
        <v>20</v>
      </c>
      <c r="AQ1214">
        <v>10</v>
      </c>
      <c r="AR1214">
        <v>30</v>
      </c>
      <c r="AS1214">
        <v>10</v>
      </c>
      <c r="AT1214">
        <v>40</v>
      </c>
      <c r="AU1214">
        <v>40</v>
      </c>
      <c r="AV1214">
        <v>30</v>
      </c>
      <c r="AW1214">
        <v>70</v>
      </c>
      <c r="AX1214">
        <v>140</v>
      </c>
      <c r="AY1214">
        <v>210</v>
      </c>
      <c r="AZ1214">
        <v>320</v>
      </c>
      <c r="BA1214">
        <v>140</v>
      </c>
      <c r="BB1214">
        <v>20</v>
      </c>
      <c r="BC1214">
        <v>20</v>
      </c>
      <c r="BD1214">
        <v>30</v>
      </c>
      <c r="BE1214">
        <v>20</v>
      </c>
      <c r="BF1214">
        <v>90</v>
      </c>
      <c r="BG1214">
        <v>90</v>
      </c>
      <c r="BH1214">
        <v>70</v>
      </c>
      <c r="BI1214" s="9">
        <f>AVERAGE(keyword_stats[[#This Row],[Searches: Apr 2015]:[Searches: Mar 2016]])</f>
        <v>23.333333333333332</v>
      </c>
      <c r="BJ1214" s="9">
        <f>AVERAGE(keyword_stats[[#This Row],[Searches: Apr 2016]:[Searches: Mar 2017]])</f>
        <v>30.833333333333332</v>
      </c>
      <c r="BK1214" s="9">
        <f>AVERAGE(keyword_stats[[#This Row],[Searches: Apr 2017]:[Searches: Mar 2018]])</f>
        <v>43.333333333333336</v>
      </c>
      <c r="BL1214" s="9">
        <f>AVERAGE(keyword_stats[[#This Row],[Searches: Apr 2018]:[Searches: Mar 2019]])</f>
        <v>101.66666666666667</v>
      </c>
      <c r="BM1214" s="9">
        <f>SUM(keyword_stats[[#This Row],[Searches: Apr 2018]:[Searches: Mar 2019]])</f>
        <v>1220</v>
      </c>
      <c r="BN1214" s="9">
        <f>keyword_stats[[#This Row],[R1]]-keyword_stats[[#This Row],[R4]]</f>
        <v>78.333333333333343</v>
      </c>
      <c r="BO1214" s="9" t="str">
        <f>INDEX('keyword-forecasts'!G:K,MATCH(keyword_stats[[#This Row],[Keyword]],'keyword-forecasts'!K:K,0),1)</f>
        <v>Strój Kąpielowy</v>
      </c>
    </row>
    <row r="1215" spans="1:67" x14ac:dyDescent="0.25">
      <c r="A1215" t="s">
        <v>1325</v>
      </c>
      <c r="B1215" t="s">
        <v>15</v>
      </c>
      <c r="D1215" s="8">
        <v>50</v>
      </c>
      <c r="E1215" t="s">
        <v>17</v>
      </c>
      <c r="F1215">
        <v>100</v>
      </c>
      <c r="G1215">
        <v>0.61</v>
      </c>
      <c r="H1215">
        <v>3.43</v>
      </c>
      <c r="M1215">
        <v>10</v>
      </c>
      <c r="N1215">
        <v>20</v>
      </c>
      <c r="O1215">
        <v>40</v>
      </c>
      <c r="P1215">
        <v>50</v>
      </c>
      <c r="Q1215">
        <v>30</v>
      </c>
      <c r="R1215">
        <v>10</v>
      </c>
      <c r="S1215">
        <v>10</v>
      </c>
      <c r="T1215">
        <v>10</v>
      </c>
      <c r="U1215">
        <v>10</v>
      </c>
      <c r="V1215">
        <v>10</v>
      </c>
      <c r="W1215">
        <v>10</v>
      </c>
      <c r="X1215">
        <v>10</v>
      </c>
      <c r="Y1215">
        <v>20</v>
      </c>
      <c r="Z1215">
        <v>20</v>
      </c>
      <c r="AA1215">
        <v>50</v>
      </c>
      <c r="AB1215">
        <v>50</v>
      </c>
      <c r="AC1215">
        <v>20</v>
      </c>
      <c r="AD1215">
        <v>10</v>
      </c>
      <c r="AE1215">
        <v>10</v>
      </c>
      <c r="AF1215">
        <v>10</v>
      </c>
      <c r="AG1215">
        <v>10</v>
      </c>
      <c r="AH1215">
        <v>10</v>
      </c>
      <c r="AI1215">
        <v>10</v>
      </c>
      <c r="AJ1215">
        <v>10</v>
      </c>
      <c r="AK1215">
        <v>20</v>
      </c>
      <c r="AL1215">
        <v>30</v>
      </c>
      <c r="AM1215">
        <v>50</v>
      </c>
      <c r="AN1215">
        <v>70</v>
      </c>
      <c r="AO1215">
        <v>50</v>
      </c>
      <c r="AP1215">
        <v>10</v>
      </c>
      <c r="AQ1215">
        <v>10</v>
      </c>
      <c r="AR1215">
        <v>10</v>
      </c>
      <c r="AS1215">
        <v>20</v>
      </c>
      <c r="AT1215">
        <v>30</v>
      </c>
      <c r="AU1215">
        <v>30</v>
      </c>
      <c r="AV1215">
        <v>20</v>
      </c>
      <c r="AW1215">
        <v>40</v>
      </c>
      <c r="AX1215">
        <v>50</v>
      </c>
      <c r="AY1215">
        <v>110</v>
      </c>
      <c r="AZ1215">
        <v>140</v>
      </c>
      <c r="BA1215">
        <v>70</v>
      </c>
      <c r="BB1215">
        <v>20</v>
      </c>
      <c r="BC1215">
        <v>10</v>
      </c>
      <c r="BD1215">
        <v>10</v>
      </c>
      <c r="BE1215">
        <v>20</v>
      </c>
      <c r="BF1215">
        <v>40</v>
      </c>
      <c r="BG1215">
        <v>40</v>
      </c>
      <c r="BH1215">
        <v>40</v>
      </c>
      <c r="BI1215" s="9">
        <f>AVERAGE(keyword_stats[[#This Row],[Searches: Apr 2015]:[Searches: Mar 2016]])</f>
        <v>18.333333333333332</v>
      </c>
      <c r="BJ1215" s="9">
        <f>AVERAGE(keyword_stats[[#This Row],[Searches: Apr 2016]:[Searches: Mar 2017]])</f>
        <v>19.166666666666668</v>
      </c>
      <c r="BK1215" s="9">
        <f>AVERAGE(keyword_stats[[#This Row],[Searches: Apr 2017]:[Searches: Mar 2018]])</f>
        <v>29.166666666666668</v>
      </c>
      <c r="BL1215" s="9">
        <f>AVERAGE(keyword_stats[[#This Row],[Searches: Apr 2018]:[Searches: Mar 2019]])</f>
        <v>49.166666666666664</v>
      </c>
      <c r="BM1215" s="9">
        <f>SUM(keyword_stats[[#This Row],[Searches: Apr 2018]:[Searches: Mar 2019]])</f>
        <v>590</v>
      </c>
      <c r="BN1215" s="9">
        <f>keyword_stats[[#This Row],[R1]]-keyword_stats[[#This Row],[R4]]</f>
        <v>30.833333333333332</v>
      </c>
      <c r="BO1215" s="9" t="str">
        <f>INDEX('keyword-forecasts'!G:K,MATCH(keyword_stats[[#This Row],[Keyword]],'keyword-forecasts'!K:K,0),1)</f>
        <v>Strój Kąpielowy</v>
      </c>
    </row>
    <row r="1216" spans="1:67" x14ac:dyDescent="0.25">
      <c r="A1216" t="s">
        <v>1326</v>
      </c>
      <c r="B1216" t="s">
        <v>15</v>
      </c>
      <c r="D1216" s="8">
        <v>20</v>
      </c>
      <c r="E1216" t="s">
        <v>17</v>
      </c>
      <c r="F1216">
        <v>100</v>
      </c>
      <c r="G1216">
        <v>0.36</v>
      </c>
      <c r="H1216">
        <v>1.39</v>
      </c>
      <c r="M1216">
        <v>10</v>
      </c>
      <c r="N1216">
        <v>20</v>
      </c>
      <c r="O1216">
        <v>10</v>
      </c>
      <c r="P1216">
        <v>20</v>
      </c>
      <c r="Q1216">
        <v>20</v>
      </c>
      <c r="R1216">
        <v>10</v>
      </c>
      <c r="S1216">
        <v>10</v>
      </c>
      <c r="T1216">
        <v>0</v>
      </c>
      <c r="U1216">
        <v>10</v>
      </c>
      <c r="V1216">
        <v>10</v>
      </c>
      <c r="W1216">
        <v>10</v>
      </c>
      <c r="X1216">
        <v>10</v>
      </c>
      <c r="Y1216">
        <v>10</v>
      </c>
      <c r="Z1216">
        <v>10</v>
      </c>
      <c r="AA1216">
        <v>20</v>
      </c>
      <c r="AB1216">
        <v>20</v>
      </c>
      <c r="AC1216">
        <v>10</v>
      </c>
      <c r="AD1216">
        <v>10</v>
      </c>
      <c r="AE1216">
        <v>10</v>
      </c>
      <c r="AF1216">
        <v>10</v>
      </c>
      <c r="AG1216">
        <v>0</v>
      </c>
      <c r="AH1216">
        <v>10</v>
      </c>
      <c r="AI1216">
        <v>10</v>
      </c>
      <c r="AJ1216">
        <v>10</v>
      </c>
      <c r="AK1216">
        <v>10</v>
      </c>
      <c r="AL1216">
        <v>10</v>
      </c>
      <c r="AM1216">
        <v>30</v>
      </c>
      <c r="AN1216">
        <v>20</v>
      </c>
      <c r="AO1216">
        <v>10</v>
      </c>
      <c r="AP1216">
        <v>10</v>
      </c>
      <c r="AQ1216">
        <v>10</v>
      </c>
      <c r="AR1216">
        <v>10</v>
      </c>
      <c r="AS1216">
        <v>10</v>
      </c>
      <c r="AT1216">
        <v>10</v>
      </c>
      <c r="AU1216">
        <v>20</v>
      </c>
      <c r="AV1216">
        <v>10</v>
      </c>
      <c r="AW1216">
        <v>20</v>
      </c>
      <c r="AX1216">
        <v>10</v>
      </c>
      <c r="AY1216">
        <v>50</v>
      </c>
      <c r="AZ1216">
        <v>50</v>
      </c>
      <c r="BA1216">
        <v>30</v>
      </c>
      <c r="BB1216">
        <v>10</v>
      </c>
      <c r="BC1216">
        <v>10</v>
      </c>
      <c r="BD1216">
        <v>10</v>
      </c>
      <c r="BE1216">
        <v>10</v>
      </c>
      <c r="BF1216">
        <v>30</v>
      </c>
      <c r="BG1216">
        <v>10</v>
      </c>
      <c r="BH1216">
        <v>30</v>
      </c>
      <c r="BI1216" s="9">
        <f>AVERAGE(keyword_stats[[#This Row],[Searches: Apr 2015]:[Searches: Mar 2016]])</f>
        <v>11.666666666666666</v>
      </c>
      <c r="BJ1216" s="9">
        <f>AVERAGE(keyword_stats[[#This Row],[Searches: Apr 2016]:[Searches: Mar 2017]])</f>
        <v>10.833333333333334</v>
      </c>
      <c r="BK1216" s="9">
        <f>AVERAGE(keyword_stats[[#This Row],[Searches: Apr 2017]:[Searches: Mar 2018]])</f>
        <v>13.333333333333334</v>
      </c>
      <c r="BL1216" s="9">
        <f>AVERAGE(keyword_stats[[#This Row],[Searches: Apr 2018]:[Searches: Mar 2019]])</f>
        <v>22.5</v>
      </c>
      <c r="BM1216" s="9">
        <f>SUM(keyword_stats[[#This Row],[Searches: Apr 2018]:[Searches: Mar 2019]])</f>
        <v>270</v>
      </c>
      <c r="BN1216" s="9">
        <f>keyword_stats[[#This Row],[R1]]-keyword_stats[[#This Row],[R4]]</f>
        <v>10.833333333333334</v>
      </c>
      <c r="BO1216" s="9" t="str">
        <f>INDEX('keyword-forecasts'!G:K,MATCH(keyword_stats[[#This Row],[Keyword]],'keyword-forecasts'!K:K,0),1)</f>
        <v>Strój Kąpielowy</v>
      </c>
    </row>
    <row r="1217" spans="1:67" x14ac:dyDescent="0.25">
      <c r="A1217" t="s">
        <v>1327</v>
      </c>
      <c r="B1217" t="s">
        <v>15</v>
      </c>
      <c r="D1217" s="8">
        <v>10</v>
      </c>
      <c r="E1217" t="s">
        <v>17</v>
      </c>
      <c r="F1217">
        <v>100</v>
      </c>
      <c r="G1217">
        <v>0.3</v>
      </c>
      <c r="H1217">
        <v>0.68</v>
      </c>
      <c r="M1217">
        <v>10</v>
      </c>
      <c r="N1217">
        <v>10</v>
      </c>
      <c r="O1217">
        <v>10</v>
      </c>
      <c r="P1217">
        <v>20</v>
      </c>
      <c r="Q1217">
        <v>10</v>
      </c>
      <c r="R1217">
        <v>10</v>
      </c>
      <c r="S1217">
        <v>0</v>
      </c>
      <c r="T1217">
        <v>10</v>
      </c>
      <c r="U1217">
        <v>10</v>
      </c>
      <c r="V1217">
        <v>10</v>
      </c>
      <c r="W1217">
        <v>10</v>
      </c>
      <c r="X1217">
        <v>10</v>
      </c>
      <c r="Y1217">
        <v>10</v>
      </c>
      <c r="Z1217">
        <v>10</v>
      </c>
      <c r="AA1217">
        <v>20</v>
      </c>
      <c r="AB1217">
        <v>20</v>
      </c>
      <c r="AC1217">
        <v>10</v>
      </c>
      <c r="AD1217">
        <v>10</v>
      </c>
      <c r="AE1217">
        <v>10</v>
      </c>
      <c r="AF1217">
        <v>10</v>
      </c>
      <c r="AG1217">
        <v>0</v>
      </c>
      <c r="AH1217">
        <v>10</v>
      </c>
      <c r="AI1217">
        <v>10</v>
      </c>
      <c r="AJ1217">
        <v>10</v>
      </c>
      <c r="AK1217">
        <v>10</v>
      </c>
      <c r="AL1217">
        <v>10</v>
      </c>
      <c r="AM1217">
        <v>20</v>
      </c>
      <c r="AN1217">
        <v>20</v>
      </c>
      <c r="AO1217">
        <v>10</v>
      </c>
      <c r="AP1217">
        <v>10</v>
      </c>
      <c r="AQ1217">
        <v>10</v>
      </c>
      <c r="AR1217">
        <v>0</v>
      </c>
      <c r="AS1217">
        <v>0</v>
      </c>
      <c r="AT1217">
        <v>10</v>
      </c>
      <c r="AU1217">
        <v>10</v>
      </c>
      <c r="AV1217">
        <v>10</v>
      </c>
      <c r="AW1217">
        <v>10</v>
      </c>
      <c r="AX1217">
        <v>10</v>
      </c>
      <c r="AY1217">
        <v>30</v>
      </c>
      <c r="AZ1217">
        <v>30</v>
      </c>
      <c r="BA1217">
        <v>10</v>
      </c>
      <c r="BB1217">
        <v>10</v>
      </c>
      <c r="BC1217">
        <v>0</v>
      </c>
      <c r="BD1217">
        <v>10</v>
      </c>
      <c r="BE1217">
        <v>10</v>
      </c>
      <c r="BF1217">
        <v>10</v>
      </c>
      <c r="BG1217">
        <v>10</v>
      </c>
      <c r="BH1217">
        <v>10</v>
      </c>
      <c r="BI1217" s="9">
        <f>AVERAGE(keyword_stats[[#This Row],[Searches: Apr 2015]:[Searches: Mar 2016]])</f>
        <v>10</v>
      </c>
      <c r="BJ1217" s="9">
        <f>AVERAGE(keyword_stats[[#This Row],[Searches: Apr 2016]:[Searches: Mar 2017]])</f>
        <v>10.833333333333334</v>
      </c>
      <c r="BK1217" s="9">
        <f>AVERAGE(keyword_stats[[#This Row],[Searches: Apr 2017]:[Searches: Mar 2018]])</f>
        <v>10</v>
      </c>
      <c r="BL1217" s="9">
        <f>AVERAGE(keyword_stats[[#This Row],[Searches: Apr 2018]:[Searches: Mar 2019]])</f>
        <v>12.5</v>
      </c>
      <c r="BM1217" s="9">
        <f>SUM(keyword_stats[[#This Row],[Searches: Apr 2018]:[Searches: Mar 2019]])</f>
        <v>150</v>
      </c>
      <c r="BN1217" s="9">
        <f>keyword_stats[[#This Row],[R1]]-keyword_stats[[#This Row],[R4]]</f>
        <v>2.5</v>
      </c>
      <c r="BO1217" s="9" t="str">
        <f>INDEX('keyword-forecasts'!G:K,MATCH(keyword_stats[[#This Row],[Keyword]],'keyword-forecasts'!K:K,0),1)</f>
        <v>Strój Kąpielowy</v>
      </c>
    </row>
    <row r="1218" spans="1:67" x14ac:dyDescent="0.25">
      <c r="A1218" t="s">
        <v>1328</v>
      </c>
      <c r="B1218" t="s">
        <v>15</v>
      </c>
      <c r="D1218" s="8">
        <v>50</v>
      </c>
      <c r="E1218" t="s">
        <v>17</v>
      </c>
      <c r="F1218">
        <v>100</v>
      </c>
      <c r="G1218">
        <v>0.33</v>
      </c>
      <c r="H1218">
        <v>1.22</v>
      </c>
      <c r="M1218">
        <v>20</v>
      </c>
      <c r="N1218">
        <v>50</v>
      </c>
      <c r="O1218">
        <v>90</v>
      </c>
      <c r="P1218">
        <v>110</v>
      </c>
      <c r="Q1218">
        <v>70</v>
      </c>
      <c r="R1218">
        <v>10</v>
      </c>
      <c r="S1218">
        <v>0</v>
      </c>
      <c r="T1218">
        <v>10</v>
      </c>
      <c r="U1218">
        <v>20</v>
      </c>
      <c r="V1218">
        <v>10</v>
      </c>
      <c r="W1218">
        <v>10</v>
      </c>
      <c r="X1218">
        <v>20</v>
      </c>
      <c r="Y1218">
        <v>30</v>
      </c>
      <c r="Z1218">
        <v>50</v>
      </c>
      <c r="AA1218">
        <v>90</v>
      </c>
      <c r="AB1218">
        <v>90</v>
      </c>
      <c r="AC1218">
        <v>40</v>
      </c>
      <c r="AD1218">
        <v>30</v>
      </c>
      <c r="AE1218">
        <v>10</v>
      </c>
      <c r="AF1218">
        <v>10</v>
      </c>
      <c r="AG1218">
        <v>10</v>
      </c>
      <c r="AH1218">
        <v>30</v>
      </c>
      <c r="AI1218">
        <v>20</v>
      </c>
      <c r="AJ1218">
        <v>20</v>
      </c>
      <c r="AK1218">
        <v>30</v>
      </c>
      <c r="AL1218">
        <v>70</v>
      </c>
      <c r="AM1218">
        <v>70</v>
      </c>
      <c r="AN1218">
        <v>140</v>
      </c>
      <c r="AO1218">
        <v>50</v>
      </c>
      <c r="AP1218">
        <v>20</v>
      </c>
      <c r="AQ1218">
        <v>10</v>
      </c>
      <c r="AR1218">
        <v>10</v>
      </c>
      <c r="AS1218">
        <v>10</v>
      </c>
      <c r="AT1218">
        <v>20</v>
      </c>
      <c r="AU1218">
        <v>20</v>
      </c>
      <c r="AV1218">
        <v>20</v>
      </c>
      <c r="AW1218">
        <v>40</v>
      </c>
      <c r="AX1218">
        <v>90</v>
      </c>
      <c r="AY1218">
        <v>110</v>
      </c>
      <c r="AZ1218">
        <v>140</v>
      </c>
      <c r="BA1218">
        <v>90</v>
      </c>
      <c r="BB1218">
        <v>10</v>
      </c>
      <c r="BC1218">
        <v>20</v>
      </c>
      <c r="BD1218">
        <v>10</v>
      </c>
      <c r="BE1218">
        <v>10</v>
      </c>
      <c r="BF1218">
        <v>50</v>
      </c>
      <c r="BG1218">
        <v>70</v>
      </c>
      <c r="BH1218">
        <v>50</v>
      </c>
      <c r="BI1218" s="9">
        <f>AVERAGE(keyword_stats[[#This Row],[Searches: Apr 2015]:[Searches: Mar 2016]])</f>
        <v>35</v>
      </c>
      <c r="BJ1218" s="9">
        <f>AVERAGE(keyword_stats[[#This Row],[Searches: Apr 2016]:[Searches: Mar 2017]])</f>
        <v>35.833333333333336</v>
      </c>
      <c r="BK1218" s="9">
        <f>AVERAGE(keyword_stats[[#This Row],[Searches: Apr 2017]:[Searches: Mar 2018]])</f>
        <v>39.166666666666664</v>
      </c>
      <c r="BL1218" s="9">
        <f>AVERAGE(keyword_stats[[#This Row],[Searches: Apr 2018]:[Searches: Mar 2019]])</f>
        <v>57.5</v>
      </c>
      <c r="BM1218" s="9">
        <f>SUM(keyword_stats[[#This Row],[Searches: Apr 2018]:[Searches: Mar 2019]])</f>
        <v>690</v>
      </c>
      <c r="BN1218" s="9">
        <f>keyword_stats[[#This Row],[R1]]-keyword_stats[[#This Row],[R4]]</f>
        <v>22.5</v>
      </c>
      <c r="BO1218" s="9" t="str">
        <f>INDEX('keyword-forecasts'!G:K,MATCH(keyword_stats[[#This Row],[Keyword]],'keyword-forecasts'!K:K,0),1)</f>
        <v>Strój Kąpielowy</v>
      </c>
    </row>
    <row r="1219" spans="1:67" x14ac:dyDescent="0.25">
      <c r="A1219" t="s">
        <v>1329</v>
      </c>
      <c r="B1219" t="s">
        <v>15</v>
      </c>
      <c r="D1219" s="8">
        <v>110</v>
      </c>
      <c r="E1219" t="s">
        <v>17</v>
      </c>
      <c r="F1219">
        <v>100</v>
      </c>
      <c r="G1219">
        <v>0.35</v>
      </c>
      <c r="H1219">
        <v>1.51</v>
      </c>
      <c r="M1219">
        <v>30</v>
      </c>
      <c r="N1219">
        <v>20</v>
      </c>
      <c r="O1219">
        <v>70</v>
      </c>
      <c r="P1219">
        <v>90</v>
      </c>
      <c r="Q1219">
        <v>40</v>
      </c>
      <c r="R1219">
        <v>10</v>
      </c>
      <c r="S1219">
        <v>10</v>
      </c>
      <c r="T1219">
        <v>10</v>
      </c>
      <c r="U1219">
        <v>10</v>
      </c>
      <c r="V1219">
        <v>10</v>
      </c>
      <c r="W1219">
        <v>10</v>
      </c>
      <c r="X1219">
        <v>10</v>
      </c>
      <c r="Y1219">
        <v>40</v>
      </c>
      <c r="Z1219">
        <v>40</v>
      </c>
      <c r="AA1219">
        <v>110</v>
      </c>
      <c r="AB1219">
        <v>140</v>
      </c>
      <c r="AC1219">
        <v>40</v>
      </c>
      <c r="AD1219">
        <v>10</v>
      </c>
      <c r="AE1219">
        <v>10</v>
      </c>
      <c r="AF1219">
        <v>20</v>
      </c>
      <c r="AG1219">
        <v>10</v>
      </c>
      <c r="AH1219">
        <v>20</v>
      </c>
      <c r="AI1219">
        <v>10</v>
      </c>
      <c r="AJ1219">
        <v>20</v>
      </c>
      <c r="AK1219">
        <v>40</v>
      </c>
      <c r="AL1219">
        <v>90</v>
      </c>
      <c r="AM1219">
        <v>140</v>
      </c>
      <c r="AN1219">
        <v>140</v>
      </c>
      <c r="AO1219">
        <v>70</v>
      </c>
      <c r="AP1219">
        <v>10</v>
      </c>
      <c r="AQ1219">
        <v>10</v>
      </c>
      <c r="AR1219">
        <v>10</v>
      </c>
      <c r="AS1219">
        <v>10</v>
      </c>
      <c r="AT1219">
        <v>30</v>
      </c>
      <c r="AU1219">
        <v>40</v>
      </c>
      <c r="AV1219">
        <v>50</v>
      </c>
      <c r="AW1219">
        <v>70</v>
      </c>
      <c r="AX1219">
        <v>170</v>
      </c>
      <c r="AY1219">
        <v>260</v>
      </c>
      <c r="AZ1219">
        <v>260</v>
      </c>
      <c r="BA1219">
        <v>140</v>
      </c>
      <c r="BB1219">
        <v>40</v>
      </c>
      <c r="BC1219">
        <v>30</v>
      </c>
      <c r="BD1219">
        <v>40</v>
      </c>
      <c r="BE1219">
        <v>20</v>
      </c>
      <c r="BF1219">
        <v>70</v>
      </c>
      <c r="BG1219">
        <v>70</v>
      </c>
      <c r="BH1219">
        <v>90</v>
      </c>
      <c r="BI1219" s="9">
        <f>AVERAGE(keyword_stats[[#This Row],[Searches: Apr 2015]:[Searches: Mar 2016]])</f>
        <v>26.666666666666668</v>
      </c>
      <c r="BJ1219" s="9">
        <f>AVERAGE(keyword_stats[[#This Row],[Searches: Apr 2016]:[Searches: Mar 2017]])</f>
        <v>39.166666666666664</v>
      </c>
      <c r="BK1219" s="9">
        <f>AVERAGE(keyword_stats[[#This Row],[Searches: Apr 2017]:[Searches: Mar 2018]])</f>
        <v>53.333333333333336</v>
      </c>
      <c r="BL1219" s="9">
        <f>AVERAGE(keyword_stats[[#This Row],[Searches: Apr 2018]:[Searches: Mar 2019]])</f>
        <v>105</v>
      </c>
      <c r="BM1219" s="9">
        <f>SUM(keyword_stats[[#This Row],[Searches: Apr 2018]:[Searches: Mar 2019]])</f>
        <v>1260</v>
      </c>
      <c r="BN1219" s="9">
        <f>keyword_stats[[#This Row],[R1]]-keyword_stats[[#This Row],[R4]]</f>
        <v>78.333333333333329</v>
      </c>
      <c r="BO1219" s="9" t="str">
        <f>INDEX('keyword-forecasts'!G:K,MATCH(keyword_stats[[#This Row],[Keyword]],'keyword-forecasts'!K:K,0),1)</f>
        <v>Strój Kąpielowy</v>
      </c>
    </row>
    <row r="1220" spans="1:67" x14ac:dyDescent="0.25">
      <c r="A1220" t="s">
        <v>1330</v>
      </c>
      <c r="B1220" t="s">
        <v>15</v>
      </c>
      <c r="D1220" s="8">
        <v>1300</v>
      </c>
      <c r="E1220" t="s">
        <v>17</v>
      </c>
      <c r="F1220">
        <v>100</v>
      </c>
      <c r="G1220">
        <v>0.95</v>
      </c>
      <c r="H1220">
        <v>2.7</v>
      </c>
      <c r="M1220">
        <v>390</v>
      </c>
      <c r="N1220">
        <v>390</v>
      </c>
      <c r="O1220">
        <v>480</v>
      </c>
      <c r="P1220">
        <v>480</v>
      </c>
      <c r="Q1220">
        <v>390</v>
      </c>
      <c r="R1220">
        <v>210</v>
      </c>
      <c r="S1220">
        <v>210</v>
      </c>
      <c r="T1220">
        <v>320</v>
      </c>
      <c r="U1220">
        <v>260</v>
      </c>
      <c r="V1220">
        <v>590</v>
      </c>
      <c r="W1220">
        <v>720</v>
      </c>
      <c r="X1220">
        <v>590</v>
      </c>
      <c r="Y1220">
        <v>590</v>
      </c>
      <c r="Z1220">
        <v>720</v>
      </c>
      <c r="AA1220">
        <v>880</v>
      </c>
      <c r="AB1220">
        <v>720</v>
      </c>
      <c r="AC1220">
        <v>480</v>
      </c>
      <c r="AD1220">
        <v>480</v>
      </c>
      <c r="AE1220">
        <v>480</v>
      </c>
      <c r="AF1220">
        <v>720</v>
      </c>
      <c r="AG1220">
        <v>720</v>
      </c>
      <c r="AH1220">
        <v>1600</v>
      </c>
      <c r="AI1220">
        <v>1300</v>
      </c>
      <c r="AJ1220">
        <v>1000</v>
      </c>
      <c r="AK1220">
        <v>1000</v>
      </c>
      <c r="AL1220">
        <v>880</v>
      </c>
      <c r="AM1220">
        <v>1000</v>
      </c>
      <c r="AN1220">
        <v>1000</v>
      </c>
      <c r="AO1220">
        <v>880</v>
      </c>
      <c r="AP1220">
        <v>480</v>
      </c>
      <c r="AQ1220">
        <v>480</v>
      </c>
      <c r="AR1220">
        <v>590</v>
      </c>
      <c r="AS1220">
        <v>590</v>
      </c>
      <c r="AT1220">
        <v>1000</v>
      </c>
      <c r="AU1220">
        <v>1000</v>
      </c>
      <c r="AV1220">
        <v>880</v>
      </c>
      <c r="AW1220">
        <v>1000</v>
      </c>
      <c r="AX1220">
        <v>1300</v>
      </c>
      <c r="AY1220">
        <v>1900</v>
      </c>
      <c r="AZ1220">
        <v>1900</v>
      </c>
      <c r="BA1220">
        <v>1300</v>
      </c>
      <c r="BB1220">
        <v>720</v>
      </c>
      <c r="BC1220">
        <v>720</v>
      </c>
      <c r="BD1220">
        <v>880</v>
      </c>
      <c r="BE1220">
        <v>880</v>
      </c>
      <c r="BF1220">
        <v>2400</v>
      </c>
      <c r="BG1220">
        <v>1900</v>
      </c>
      <c r="BH1220">
        <v>1900</v>
      </c>
      <c r="BI1220" s="9">
        <f>AVERAGE(keyword_stats[[#This Row],[Searches: Apr 2015]:[Searches: Mar 2016]])</f>
        <v>419.16666666666669</v>
      </c>
      <c r="BJ1220" s="9">
        <f>AVERAGE(keyword_stats[[#This Row],[Searches: Apr 2016]:[Searches: Mar 2017]])</f>
        <v>807.5</v>
      </c>
      <c r="BK1220" s="9">
        <f>AVERAGE(keyword_stats[[#This Row],[Searches: Apr 2017]:[Searches: Mar 2018]])</f>
        <v>815</v>
      </c>
      <c r="BL1220" s="9">
        <f>AVERAGE(keyword_stats[[#This Row],[Searches: Apr 2018]:[Searches: Mar 2019]])</f>
        <v>1400</v>
      </c>
      <c r="BM1220" s="9">
        <f>SUM(keyword_stats[[#This Row],[Searches: Apr 2018]:[Searches: Mar 2019]])</f>
        <v>16800</v>
      </c>
      <c r="BN1220" s="9">
        <f>keyword_stats[[#This Row],[R1]]-keyword_stats[[#This Row],[R4]]</f>
        <v>980.83333333333326</v>
      </c>
      <c r="BO1220" s="9" t="str">
        <f>INDEX('keyword-forecasts'!G:K,MATCH(keyword_stats[[#This Row],[Keyword]],'keyword-forecasts'!K:K,0),1)</f>
        <v>Strój Kąpielowy</v>
      </c>
    </row>
    <row r="1221" spans="1:67" x14ac:dyDescent="0.25">
      <c r="A1221" t="s">
        <v>1331</v>
      </c>
      <c r="B1221" t="s">
        <v>15</v>
      </c>
      <c r="D1221" s="8">
        <v>210</v>
      </c>
      <c r="E1221" t="s">
        <v>17</v>
      </c>
      <c r="F1221">
        <v>100</v>
      </c>
      <c r="G1221">
        <v>0.19</v>
      </c>
      <c r="H1221">
        <v>0.53</v>
      </c>
      <c r="M1221">
        <v>110</v>
      </c>
      <c r="N1221">
        <v>70</v>
      </c>
      <c r="O1221">
        <v>110</v>
      </c>
      <c r="P1221">
        <v>110</v>
      </c>
      <c r="Q1221">
        <v>140</v>
      </c>
      <c r="R1221">
        <v>90</v>
      </c>
      <c r="S1221">
        <v>110</v>
      </c>
      <c r="T1221">
        <v>140</v>
      </c>
      <c r="U1221">
        <v>140</v>
      </c>
      <c r="V1221">
        <v>210</v>
      </c>
      <c r="W1221">
        <v>210</v>
      </c>
      <c r="X1221">
        <v>140</v>
      </c>
      <c r="Y1221">
        <v>90</v>
      </c>
      <c r="Z1221">
        <v>140</v>
      </c>
      <c r="AA1221">
        <v>140</v>
      </c>
      <c r="AB1221">
        <v>140</v>
      </c>
      <c r="AC1221">
        <v>140</v>
      </c>
      <c r="AD1221">
        <v>170</v>
      </c>
      <c r="AE1221">
        <v>170</v>
      </c>
      <c r="AF1221">
        <v>170</v>
      </c>
      <c r="AG1221">
        <v>210</v>
      </c>
      <c r="AH1221">
        <v>210</v>
      </c>
      <c r="AI1221">
        <v>210</v>
      </c>
      <c r="AJ1221">
        <v>210</v>
      </c>
      <c r="AK1221">
        <v>140</v>
      </c>
      <c r="AL1221">
        <v>140</v>
      </c>
      <c r="AM1221">
        <v>170</v>
      </c>
      <c r="AN1221">
        <v>140</v>
      </c>
      <c r="AO1221">
        <v>210</v>
      </c>
      <c r="AP1221">
        <v>140</v>
      </c>
      <c r="AQ1221">
        <v>170</v>
      </c>
      <c r="AR1221">
        <v>170</v>
      </c>
      <c r="AS1221">
        <v>170</v>
      </c>
      <c r="AT1221">
        <v>210</v>
      </c>
      <c r="AU1221">
        <v>170</v>
      </c>
      <c r="AV1221">
        <v>170</v>
      </c>
      <c r="AW1221">
        <v>110</v>
      </c>
      <c r="AX1221">
        <v>170</v>
      </c>
      <c r="AY1221">
        <v>170</v>
      </c>
      <c r="AZ1221">
        <v>170</v>
      </c>
      <c r="BA1221">
        <v>210</v>
      </c>
      <c r="BB1221">
        <v>170</v>
      </c>
      <c r="BC1221">
        <v>170</v>
      </c>
      <c r="BD1221">
        <v>210</v>
      </c>
      <c r="BE1221">
        <v>210</v>
      </c>
      <c r="BF1221">
        <v>320</v>
      </c>
      <c r="BG1221">
        <v>260</v>
      </c>
      <c r="BH1221">
        <v>320</v>
      </c>
      <c r="BI1221" s="9">
        <f>AVERAGE(keyword_stats[[#This Row],[Searches: Apr 2015]:[Searches: Mar 2016]])</f>
        <v>131.66666666666666</v>
      </c>
      <c r="BJ1221" s="9">
        <f>AVERAGE(keyword_stats[[#This Row],[Searches: Apr 2016]:[Searches: Mar 2017]])</f>
        <v>166.66666666666666</v>
      </c>
      <c r="BK1221" s="9">
        <f>AVERAGE(keyword_stats[[#This Row],[Searches: Apr 2017]:[Searches: Mar 2018]])</f>
        <v>166.66666666666666</v>
      </c>
      <c r="BL1221" s="9">
        <f>AVERAGE(keyword_stats[[#This Row],[Searches: Apr 2018]:[Searches: Mar 2019]])</f>
        <v>207.5</v>
      </c>
      <c r="BM1221" s="9">
        <f>SUM(keyword_stats[[#This Row],[Searches: Apr 2018]:[Searches: Mar 2019]])</f>
        <v>2490</v>
      </c>
      <c r="BN1221" s="9">
        <f>keyword_stats[[#This Row],[R1]]-keyword_stats[[#This Row],[R4]]</f>
        <v>75.833333333333343</v>
      </c>
      <c r="BO1221" s="9" t="str">
        <f>INDEX('keyword-forecasts'!G:K,MATCH(keyword_stats[[#This Row],[Keyword]],'keyword-forecasts'!K:K,0),1)</f>
        <v>Strój Kąpielowy</v>
      </c>
    </row>
    <row r="1222" spans="1:67" x14ac:dyDescent="0.25">
      <c r="A1222" t="s">
        <v>1332</v>
      </c>
      <c r="B1222" t="s">
        <v>15</v>
      </c>
      <c r="D1222" s="8">
        <v>30</v>
      </c>
      <c r="E1222" t="s">
        <v>17</v>
      </c>
      <c r="F1222">
        <v>100</v>
      </c>
      <c r="G1222">
        <v>0.18</v>
      </c>
      <c r="H1222">
        <v>0.73</v>
      </c>
      <c r="M1222">
        <v>50</v>
      </c>
      <c r="N1222">
        <v>70</v>
      </c>
      <c r="O1222">
        <v>140</v>
      </c>
      <c r="P1222">
        <v>140</v>
      </c>
      <c r="Q1222">
        <v>90</v>
      </c>
      <c r="R1222">
        <v>10</v>
      </c>
      <c r="S1222">
        <v>20</v>
      </c>
      <c r="T1222">
        <v>10</v>
      </c>
      <c r="U1222">
        <v>10</v>
      </c>
      <c r="V1222">
        <v>30</v>
      </c>
      <c r="W1222">
        <v>30</v>
      </c>
      <c r="X1222">
        <v>30</v>
      </c>
      <c r="Y1222">
        <v>30</v>
      </c>
      <c r="Z1222">
        <v>50</v>
      </c>
      <c r="AA1222">
        <v>110</v>
      </c>
      <c r="AB1222">
        <v>110</v>
      </c>
      <c r="AC1222">
        <v>50</v>
      </c>
      <c r="AD1222">
        <v>20</v>
      </c>
      <c r="AE1222">
        <v>10</v>
      </c>
      <c r="AF1222">
        <v>20</v>
      </c>
      <c r="AG1222">
        <v>10</v>
      </c>
      <c r="AH1222">
        <v>30</v>
      </c>
      <c r="AI1222">
        <v>20</v>
      </c>
      <c r="AJ1222">
        <v>20</v>
      </c>
      <c r="AK1222">
        <v>30</v>
      </c>
      <c r="AL1222">
        <v>70</v>
      </c>
      <c r="AM1222">
        <v>70</v>
      </c>
      <c r="AN1222">
        <v>90</v>
      </c>
      <c r="AO1222">
        <v>50</v>
      </c>
      <c r="AP1222">
        <v>10</v>
      </c>
      <c r="AQ1222">
        <v>20</v>
      </c>
      <c r="AR1222">
        <v>10</v>
      </c>
      <c r="AS1222">
        <v>10</v>
      </c>
      <c r="AT1222">
        <v>20</v>
      </c>
      <c r="AU1222">
        <v>20</v>
      </c>
      <c r="AV1222">
        <v>30</v>
      </c>
      <c r="AW1222">
        <v>30</v>
      </c>
      <c r="AX1222">
        <v>50</v>
      </c>
      <c r="AY1222">
        <v>70</v>
      </c>
      <c r="AZ1222">
        <v>90</v>
      </c>
      <c r="BA1222">
        <v>50</v>
      </c>
      <c r="BB1222">
        <v>10</v>
      </c>
      <c r="BC1222">
        <v>10</v>
      </c>
      <c r="BD1222">
        <v>10</v>
      </c>
      <c r="BE1222">
        <v>10</v>
      </c>
      <c r="BF1222">
        <v>30</v>
      </c>
      <c r="BG1222">
        <v>40</v>
      </c>
      <c r="BH1222">
        <v>20</v>
      </c>
      <c r="BI1222" s="9">
        <f>AVERAGE(keyword_stats[[#This Row],[Searches: Apr 2015]:[Searches: Mar 2016]])</f>
        <v>52.5</v>
      </c>
      <c r="BJ1222" s="9">
        <f>AVERAGE(keyword_stats[[#This Row],[Searches: Apr 2016]:[Searches: Mar 2017]])</f>
        <v>40</v>
      </c>
      <c r="BK1222" s="9">
        <f>AVERAGE(keyword_stats[[#This Row],[Searches: Apr 2017]:[Searches: Mar 2018]])</f>
        <v>35.833333333333336</v>
      </c>
      <c r="BL1222" s="9">
        <f>AVERAGE(keyword_stats[[#This Row],[Searches: Apr 2018]:[Searches: Mar 2019]])</f>
        <v>35</v>
      </c>
      <c r="BM1222" s="9">
        <f>SUM(keyword_stats[[#This Row],[Searches: Apr 2018]:[Searches: Mar 2019]])</f>
        <v>420</v>
      </c>
      <c r="BN1222" s="9">
        <f>keyword_stats[[#This Row],[R1]]-keyword_stats[[#This Row],[R4]]</f>
        <v>-17.5</v>
      </c>
      <c r="BO1222" s="9" t="str">
        <f>INDEX('keyword-forecasts'!G:K,MATCH(keyword_stats[[#This Row],[Keyword]],'keyword-forecasts'!K:K,0),1)</f>
        <v>Atlantic</v>
      </c>
    </row>
    <row r="1223" spans="1:67" x14ac:dyDescent="0.25">
      <c r="A1223" t="s">
        <v>1333</v>
      </c>
      <c r="B1223" t="s">
        <v>15</v>
      </c>
      <c r="D1223" s="8">
        <v>170</v>
      </c>
      <c r="E1223" t="s">
        <v>17</v>
      </c>
      <c r="F1223">
        <v>99</v>
      </c>
      <c r="G1223">
        <v>0.22</v>
      </c>
      <c r="H1223">
        <v>1.02</v>
      </c>
      <c r="M1223">
        <v>170</v>
      </c>
      <c r="N1223">
        <v>170</v>
      </c>
      <c r="O1223">
        <v>320</v>
      </c>
      <c r="P1223">
        <v>320</v>
      </c>
      <c r="Q1223">
        <v>170</v>
      </c>
      <c r="R1223">
        <v>30</v>
      </c>
      <c r="S1223">
        <v>20</v>
      </c>
      <c r="T1223">
        <v>30</v>
      </c>
      <c r="U1223">
        <v>10</v>
      </c>
      <c r="V1223">
        <v>50</v>
      </c>
      <c r="W1223">
        <v>70</v>
      </c>
      <c r="X1223">
        <v>70</v>
      </c>
      <c r="Y1223">
        <v>140</v>
      </c>
      <c r="Z1223">
        <v>170</v>
      </c>
      <c r="AA1223">
        <v>260</v>
      </c>
      <c r="AB1223">
        <v>260</v>
      </c>
      <c r="AC1223">
        <v>90</v>
      </c>
      <c r="AD1223">
        <v>30</v>
      </c>
      <c r="AE1223">
        <v>10</v>
      </c>
      <c r="AF1223">
        <v>20</v>
      </c>
      <c r="AG1223">
        <v>20</v>
      </c>
      <c r="AH1223">
        <v>30</v>
      </c>
      <c r="AI1223">
        <v>70</v>
      </c>
      <c r="AJ1223">
        <v>90</v>
      </c>
      <c r="AK1223">
        <v>90</v>
      </c>
      <c r="AL1223">
        <v>170</v>
      </c>
      <c r="AM1223">
        <v>260</v>
      </c>
      <c r="AN1223">
        <v>260</v>
      </c>
      <c r="AO1223">
        <v>170</v>
      </c>
      <c r="AP1223">
        <v>50</v>
      </c>
      <c r="AQ1223">
        <v>10</v>
      </c>
      <c r="AR1223">
        <v>10</v>
      </c>
      <c r="AS1223">
        <v>30</v>
      </c>
      <c r="AT1223">
        <v>70</v>
      </c>
      <c r="AU1223">
        <v>50</v>
      </c>
      <c r="AV1223">
        <v>90</v>
      </c>
      <c r="AW1223">
        <v>110</v>
      </c>
      <c r="AX1223">
        <v>260</v>
      </c>
      <c r="AY1223">
        <v>390</v>
      </c>
      <c r="AZ1223">
        <v>390</v>
      </c>
      <c r="BA1223">
        <v>260</v>
      </c>
      <c r="BB1223">
        <v>50</v>
      </c>
      <c r="BC1223">
        <v>20</v>
      </c>
      <c r="BD1223">
        <v>30</v>
      </c>
      <c r="BE1223">
        <v>30</v>
      </c>
      <c r="BF1223">
        <v>110</v>
      </c>
      <c r="BG1223">
        <v>90</v>
      </c>
      <c r="BH1223">
        <v>90</v>
      </c>
      <c r="BI1223" s="9">
        <f>AVERAGE(keyword_stats[[#This Row],[Searches: Apr 2015]:[Searches: Mar 2016]])</f>
        <v>119.16666666666667</v>
      </c>
      <c r="BJ1223" s="9">
        <f>AVERAGE(keyword_stats[[#This Row],[Searches: Apr 2016]:[Searches: Mar 2017]])</f>
        <v>99.166666666666671</v>
      </c>
      <c r="BK1223" s="9">
        <f>AVERAGE(keyword_stats[[#This Row],[Searches: Apr 2017]:[Searches: Mar 2018]])</f>
        <v>105</v>
      </c>
      <c r="BL1223" s="9">
        <f>AVERAGE(keyword_stats[[#This Row],[Searches: Apr 2018]:[Searches: Mar 2019]])</f>
        <v>152.5</v>
      </c>
      <c r="BM1223" s="9">
        <f>SUM(keyword_stats[[#This Row],[Searches: Apr 2018]:[Searches: Mar 2019]])</f>
        <v>1830</v>
      </c>
      <c r="BN1223" s="9">
        <f>keyword_stats[[#This Row],[R1]]-keyword_stats[[#This Row],[R4]]</f>
        <v>33.333333333333329</v>
      </c>
      <c r="BO1223" s="9" t="str">
        <f>INDEX('keyword-forecasts'!G:K,MATCH(keyword_stats[[#This Row],[Keyword]],'keyword-forecasts'!K:K,0),1)</f>
        <v>Strój Kąpielowy</v>
      </c>
    </row>
    <row r="1224" spans="1:67" x14ac:dyDescent="0.25">
      <c r="A1224" t="s">
        <v>1334</v>
      </c>
      <c r="B1224" t="s">
        <v>15</v>
      </c>
      <c r="D1224" s="8">
        <v>210</v>
      </c>
      <c r="E1224" t="s">
        <v>17</v>
      </c>
      <c r="F1224">
        <v>100</v>
      </c>
      <c r="G1224">
        <v>0.17</v>
      </c>
      <c r="H1224">
        <v>1.32</v>
      </c>
      <c r="M1224">
        <v>70</v>
      </c>
      <c r="N1224">
        <v>90</v>
      </c>
      <c r="O1224">
        <v>170</v>
      </c>
      <c r="P1224">
        <v>260</v>
      </c>
      <c r="Q1224">
        <v>170</v>
      </c>
      <c r="R1224">
        <v>10</v>
      </c>
      <c r="S1224">
        <v>10</v>
      </c>
      <c r="T1224">
        <v>20</v>
      </c>
      <c r="U1224">
        <v>20</v>
      </c>
      <c r="V1224">
        <v>50</v>
      </c>
      <c r="W1224">
        <v>70</v>
      </c>
      <c r="X1224">
        <v>50</v>
      </c>
      <c r="Y1224">
        <v>90</v>
      </c>
      <c r="Z1224">
        <v>110</v>
      </c>
      <c r="AA1224">
        <v>170</v>
      </c>
      <c r="AB1224">
        <v>210</v>
      </c>
      <c r="AC1224">
        <v>70</v>
      </c>
      <c r="AD1224">
        <v>30</v>
      </c>
      <c r="AE1224">
        <v>20</v>
      </c>
      <c r="AF1224">
        <v>20</v>
      </c>
      <c r="AG1224">
        <v>10</v>
      </c>
      <c r="AH1224">
        <v>30</v>
      </c>
      <c r="AI1224">
        <v>50</v>
      </c>
      <c r="AJ1224">
        <v>50</v>
      </c>
      <c r="AK1224">
        <v>70</v>
      </c>
      <c r="AL1224">
        <v>110</v>
      </c>
      <c r="AM1224">
        <v>210</v>
      </c>
      <c r="AN1224">
        <v>210</v>
      </c>
      <c r="AO1224">
        <v>170</v>
      </c>
      <c r="AP1224">
        <v>30</v>
      </c>
      <c r="AQ1224">
        <v>10</v>
      </c>
      <c r="AR1224">
        <v>20</v>
      </c>
      <c r="AS1224">
        <v>40</v>
      </c>
      <c r="AT1224">
        <v>70</v>
      </c>
      <c r="AU1224">
        <v>70</v>
      </c>
      <c r="AV1224">
        <v>90</v>
      </c>
      <c r="AW1224">
        <v>110</v>
      </c>
      <c r="AX1224">
        <v>320</v>
      </c>
      <c r="AY1224">
        <v>480</v>
      </c>
      <c r="AZ1224">
        <v>590</v>
      </c>
      <c r="BA1224">
        <v>480</v>
      </c>
      <c r="BB1224">
        <v>40</v>
      </c>
      <c r="BC1224">
        <v>40</v>
      </c>
      <c r="BD1224">
        <v>40</v>
      </c>
      <c r="BE1224">
        <v>50</v>
      </c>
      <c r="BF1224">
        <v>140</v>
      </c>
      <c r="BG1224">
        <v>110</v>
      </c>
      <c r="BH1224">
        <v>170</v>
      </c>
      <c r="BI1224" s="9">
        <f>AVERAGE(keyword_stats[[#This Row],[Searches: Apr 2015]:[Searches: Mar 2016]])</f>
        <v>82.5</v>
      </c>
      <c r="BJ1224" s="9">
        <f>AVERAGE(keyword_stats[[#This Row],[Searches: Apr 2016]:[Searches: Mar 2017]])</f>
        <v>71.666666666666671</v>
      </c>
      <c r="BK1224" s="9">
        <f>AVERAGE(keyword_stats[[#This Row],[Searches: Apr 2017]:[Searches: Mar 2018]])</f>
        <v>91.666666666666671</v>
      </c>
      <c r="BL1224" s="9">
        <f>AVERAGE(keyword_stats[[#This Row],[Searches: Apr 2018]:[Searches: Mar 2019]])</f>
        <v>214.16666666666666</v>
      </c>
      <c r="BM1224" s="9">
        <f>SUM(keyword_stats[[#This Row],[Searches: Apr 2018]:[Searches: Mar 2019]])</f>
        <v>2570</v>
      </c>
      <c r="BN1224" s="9">
        <f>keyword_stats[[#This Row],[R1]]-keyword_stats[[#This Row],[R4]]</f>
        <v>131.66666666666666</v>
      </c>
      <c r="BO1224" s="9" t="str">
        <f>INDEX('keyword-forecasts'!G:K,MATCH(keyword_stats[[#This Row],[Keyword]],'keyword-forecasts'!K:K,0),1)</f>
        <v>Bez Ramiączek</v>
      </c>
    </row>
    <row r="1225" spans="1:67" x14ac:dyDescent="0.25">
      <c r="A1225" t="s">
        <v>1335</v>
      </c>
      <c r="B1225" t="s">
        <v>15</v>
      </c>
      <c r="D1225" s="8">
        <v>320</v>
      </c>
      <c r="E1225" t="s">
        <v>17</v>
      </c>
      <c r="F1225">
        <v>100</v>
      </c>
      <c r="G1225">
        <v>0.28999999999999998</v>
      </c>
      <c r="H1225">
        <v>0.99</v>
      </c>
      <c r="M1225">
        <v>70</v>
      </c>
      <c r="N1225">
        <v>110</v>
      </c>
      <c r="O1225">
        <v>140</v>
      </c>
      <c r="P1225">
        <v>170</v>
      </c>
      <c r="Q1225">
        <v>110</v>
      </c>
      <c r="R1225">
        <v>30</v>
      </c>
      <c r="S1225">
        <v>20</v>
      </c>
      <c r="T1225">
        <v>20</v>
      </c>
      <c r="U1225">
        <v>30</v>
      </c>
      <c r="V1225">
        <v>50</v>
      </c>
      <c r="W1225">
        <v>70</v>
      </c>
      <c r="X1225">
        <v>70</v>
      </c>
      <c r="Y1225">
        <v>90</v>
      </c>
      <c r="Z1225">
        <v>140</v>
      </c>
      <c r="AA1225">
        <v>210</v>
      </c>
      <c r="AB1225">
        <v>210</v>
      </c>
      <c r="AC1225">
        <v>90</v>
      </c>
      <c r="AD1225">
        <v>50</v>
      </c>
      <c r="AE1225">
        <v>20</v>
      </c>
      <c r="AF1225">
        <v>30</v>
      </c>
      <c r="AG1225">
        <v>40</v>
      </c>
      <c r="AH1225">
        <v>110</v>
      </c>
      <c r="AI1225">
        <v>110</v>
      </c>
      <c r="AJ1225">
        <v>110</v>
      </c>
      <c r="AK1225">
        <v>170</v>
      </c>
      <c r="AL1225">
        <v>210</v>
      </c>
      <c r="AM1225">
        <v>320</v>
      </c>
      <c r="AN1225">
        <v>320</v>
      </c>
      <c r="AO1225">
        <v>210</v>
      </c>
      <c r="AP1225">
        <v>50</v>
      </c>
      <c r="AQ1225">
        <v>50</v>
      </c>
      <c r="AR1225">
        <v>70</v>
      </c>
      <c r="AS1225">
        <v>50</v>
      </c>
      <c r="AT1225">
        <v>140</v>
      </c>
      <c r="AU1225">
        <v>110</v>
      </c>
      <c r="AV1225">
        <v>140</v>
      </c>
      <c r="AW1225">
        <v>170</v>
      </c>
      <c r="AX1225">
        <v>320</v>
      </c>
      <c r="AY1225">
        <v>480</v>
      </c>
      <c r="AZ1225">
        <v>720</v>
      </c>
      <c r="BA1225">
        <v>590</v>
      </c>
      <c r="BB1225">
        <v>140</v>
      </c>
      <c r="BC1225">
        <v>110</v>
      </c>
      <c r="BD1225">
        <v>110</v>
      </c>
      <c r="BE1225">
        <v>110</v>
      </c>
      <c r="BF1225">
        <v>260</v>
      </c>
      <c r="BG1225">
        <v>260</v>
      </c>
      <c r="BH1225">
        <v>320</v>
      </c>
      <c r="BI1225" s="9">
        <f>AVERAGE(keyword_stats[[#This Row],[Searches: Apr 2015]:[Searches: Mar 2016]])</f>
        <v>74.166666666666671</v>
      </c>
      <c r="BJ1225" s="9">
        <f>AVERAGE(keyword_stats[[#This Row],[Searches: Apr 2016]:[Searches: Mar 2017]])</f>
        <v>100.83333333333333</v>
      </c>
      <c r="BK1225" s="9">
        <f>AVERAGE(keyword_stats[[#This Row],[Searches: Apr 2017]:[Searches: Mar 2018]])</f>
        <v>153.33333333333334</v>
      </c>
      <c r="BL1225" s="9">
        <f>AVERAGE(keyword_stats[[#This Row],[Searches: Apr 2018]:[Searches: Mar 2019]])</f>
        <v>299.16666666666669</v>
      </c>
      <c r="BM1225" s="9">
        <f>SUM(keyword_stats[[#This Row],[Searches: Apr 2018]:[Searches: Mar 2019]])</f>
        <v>3590</v>
      </c>
      <c r="BN1225" s="9">
        <f>keyword_stats[[#This Row],[R1]]-keyword_stats[[#This Row],[R4]]</f>
        <v>225</v>
      </c>
      <c r="BO1225" s="9" t="str">
        <f>INDEX('keyword-forecasts'!G:K,MATCH(keyword_stats[[#This Row],[Keyword]],'keyword-forecasts'!K:K,0),1)</f>
        <v>Kąpielowy Biały</v>
      </c>
    </row>
    <row r="1226" spans="1:67" x14ac:dyDescent="0.25">
      <c r="A1226" t="s">
        <v>1336</v>
      </c>
      <c r="B1226" t="s">
        <v>15</v>
      </c>
      <c r="D1226" s="8">
        <v>30</v>
      </c>
      <c r="E1226" t="s">
        <v>17</v>
      </c>
      <c r="F1226">
        <v>100</v>
      </c>
      <c r="G1226">
        <v>0.27</v>
      </c>
      <c r="H1226">
        <v>1.0900000000000001</v>
      </c>
      <c r="M1226">
        <v>10</v>
      </c>
      <c r="N1226">
        <v>10</v>
      </c>
      <c r="O1226">
        <v>20</v>
      </c>
      <c r="P1226">
        <v>20</v>
      </c>
      <c r="Q1226">
        <v>20</v>
      </c>
      <c r="R1226">
        <v>10</v>
      </c>
      <c r="S1226">
        <v>10</v>
      </c>
      <c r="T1226">
        <v>10</v>
      </c>
      <c r="U1226">
        <v>10</v>
      </c>
      <c r="V1226">
        <v>10</v>
      </c>
      <c r="W1226">
        <v>10</v>
      </c>
      <c r="X1226">
        <v>10</v>
      </c>
      <c r="Y1226">
        <v>10</v>
      </c>
      <c r="Z1226">
        <v>10</v>
      </c>
      <c r="AA1226">
        <v>30</v>
      </c>
      <c r="AB1226">
        <v>40</v>
      </c>
      <c r="AC1226">
        <v>20</v>
      </c>
      <c r="AD1226">
        <v>10</v>
      </c>
      <c r="AE1226">
        <v>10</v>
      </c>
      <c r="AF1226">
        <v>10</v>
      </c>
      <c r="AG1226">
        <v>10</v>
      </c>
      <c r="AH1226">
        <v>10</v>
      </c>
      <c r="AI1226">
        <v>10</v>
      </c>
      <c r="AJ1226">
        <v>10</v>
      </c>
      <c r="AK1226">
        <v>20</v>
      </c>
      <c r="AL1226">
        <v>20</v>
      </c>
      <c r="AM1226">
        <v>30</v>
      </c>
      <c r="AN1226">
        <v>30</v>
      </c>
      <c r="AO1226">
        <v>20</v>
      </c>
      <c r="AP1226">
        <v>10</v>
      </c>
      <c r="AQ1226">
        <v>10</v>
      </c>
      <c r="AR1226">
        <v>10</v>
      </c>
      <c r="AS1226">
        <v>10</v>
      </c>
      <c r="AT1226">
        <v>30</v>
      </c>
      <c r="AU1226">
        <v>10</v>
      </c>
      <c r="AV1226">
        <v>20</v>
      </c>
      <c r="AW1226">
        <v>20</v>
      </c>
      <c r="AX1226">
        <v>40</v>
      </c>
      <c r="AY1226">
        <v>70</v>
      </c>
      <c r="AZ1226">
        <v>70</v>
      </c>
      <c r="BA1226">
        <v>50</v>
      </c>
      <c r="BB1226">
        <v>10</v>
      </c>
      <c r="BC1226">
        <v>10</v>
      </c>
      <c r="BD1226">
        <v>10</v>
      </c>
      <c r="BE1226">
        <v>10</v>
      </c>
      <c r="BF1226">
        <v>20</v>
      </c>
      <c r="BG1226">
        <v>40</v>
      </c>
      <c r="BH1226">
        <v>20</v>
      </c>
      <c r="BI1226" s="9">
        <f>AVERAGE(keyword_stats[[#This Row],[Searches: Apr 2015]:[Searches: Mar 2016]])</f>
        <v>12.5</v>
      </c>
      <c r="BJ1226" s="9">
        <f>AVERAGE(keyword_stats[[#This Row],[Searches: Apr 2016]:[Searches: Mar 2017]])</f>
        <v>15</v>
      </c>
      <c r="BK1226" s="9">
        <f>AVERAGE(keyword_stats[[#This Row],[Searches: Apr 2017]:[Searches: Mar 2018]])</f>
        <v>18.333333333333332</v>
      </c>
      <c r="BL1226" s="9">
        <f>AVERAGE(keyword_stats[[#This Row],[Searches: Apr 2018]:[Searches: Mar 2019]])</f>
        <v>30.833333333333332</v>
      </c>
      <c r="BM1226" s="9">
        <f>SUM(keyword_stats[[#This Row],[Searches: Apr 2018]:[Searches: Mar 2019]])</f>
        <v>370</v>
      </c>
      <c r="BN1226" s="9">
        <f>keyword_stats[[#This Row],[R1]]-keyword_stats[[#This Row],[R4]]</f>
        <v>18.333333333333332</v>
      </c>
      <c r="BO1226" s="9" t="str">
        <f>INDEX('keyword-forecasts'!G:K,MATCH(keyword_stats[[#This Row],[Keyword]],'keyword-forecasts'!K:K,0),1)</f>
        <v>Kąpielowy Biały</v>
      </c>
    </row>
    <row r="1227" spans="1:67" x14ac:dyDescent="0.25">
      <c r="A1227" t="s">
        <v>1337</v>
      </c>
      <c r="B1227" t="s">
        <v>15</v>
      </c>
      <c r="D1227" s="8">
        <v>260</v>
      </c>
      <c r="E1227" t="s">
        <v>17</v>
      </c>
      <c r="F1227">
        <v>100</v>
      </c>
      <c r="G1227">
        <v>0.39</v>
      </c>
      <c r="H1227">
        <v>1.21</v>
      </c>
      <c r="M1227">
        <v>90</v>
      </c>
      <c r="N1227">
        <v>90</v>
      </c>
      <c r="O1227">
        <v>140</v>
      </c>
      <c r="P1227">
        <v>170</v>
      </c>
      <c r="Q1227">
        <v>90</v>
      </c>
      <c r="R1227">
        <v>20</v>
      </c>
      <c r="S1227">
        <v>20</v>
      </c>
      <c r="T1227">
        <v>20</v>
      </c>
      <c r="U1227">
        <v>30</v>
      </c>
      <c r="V1227">
        <v>50</v>
      </c>
      <c r="W1227">
        <v>70</v>
      </c>
      <c r="X1227">
        <v>90</v>
      </c>
      <c r="Y1227">
        <v>140</v>
      </c>
      <c r="Z1227">
        <v>140</v>
      </c>
      <c r="AA1227">
        <v>170</v>
      </c>
      <c r="AB1227">
        <v>170</v>
      </c>
      <c r="AC1227">
        <v>110</v>
      </c>
      <c r="AD1227">
        <v>50</v>
      </c>
      <c r="AE1227">
        <v>50</v>
      </c>
      <c r="AF1227">
        <v>70</v>
      </c>
      <c r="AG1227">
        <v>90</v>
      </c>
      <c r="AH1227">
        <v>90</v>
      </c>
      <c r="AI1227">
        <v>110</v>
      </c>
      <c r="AJ1227">
        <v>110</v>
      </c>
      <c r="AK1227">
        <v>170</v>
      </c>
      <c r="AL1227">
        <v>210</v>
      </c>
      <c r="AM1227">
        <v>210</v>
      </c>
      <c r="AN1227">
        <v>260</v>
      </c>
      <c r="AO1227">
        <v>170</v>
      </c>
      <c r="AP1227">
        <v>90</v>
      </c>
      <c r="AQ1227">
        <v>70</v>
      </c>
      <c r="AR1227">
        <v>50</v>
      </c>
      <c r="AS1227">
        <v>50</v>
      </c>
      <c r="AT1227">
        <v>170</v>
      </c>
      <c r="AU1227">
        <v>170</v>
      </c>
      <c r="AV1227">
        <v>210</v>
      </c>
      <c r="AW1227">
        <v>210</v>
      </c>
      <c r="AX1227">
        <v>260</v>
      </c>
      <c r="AY1227">
        <v>480</v>
      </c>
      <c r="AZ1227">
        <v>480</v>
      </c>
      <c r="BA1227">
        <v>320</v>
      </c>
      <c r="BB1227">
        <v>140</v>
      </c>
      <c r="BC1227">
        <v>90</v>
      </c>
      <c r="BD1227">
        <v>90</v>
      </c>
      <c r="BE1227">
        <v>110</v>
      </c>
      <c r="BF1227">
        <v>260</v>
      </c>
      <c r="BG1227">
        <v>210</v>
      </c>
      <c r="BH1227">
        <v>260</v>
      </c>
      <c r="BI1227" s="9">
        <f>AVERAGE(keyword_stats[[#This Row],[Searches: Apr 2015]:[Searches: Mar 2016]])</f>
        <v>73.333333333333329</v>
      </c>
      <c r="BJ1227" s="9">
        <f>AVERAGE(keyword_stats[[#This Row],[Searches: Apr 2016]:[Searches: Mar 2017]])</f>
        <v>108.33333333333333</v>
      </c>
      <c r="BK1227" s="9">
        <f>AVERAGE(keyword_stats[[#This Row],[Searches: Apr 2017]:[Searches: Mar 2018]])</f>
        <v>152.5</v>
      </c>
      <c r="BL1227" s="9">
        <f>AVERAGE(keyword_stats[[#This Row],[Searches: Apr 2018]:[Searches: Mar 2019]])</f>
        <v>242.5</v>
      </c>
      <c r="BM1227" s="9">
        <f>SUM(keyword_stats[[#This Row],[Searches: Apr 2018]:[Searches: Mar 2019]])</f>
        <v>2910</v>
      </c>
      <c r="BN1227" s="9">
        <f>keyword_stats[[#This Row],[R1]]-keyword_stats[[#This Row],[R4]]</f>
        <v>169.16666666666669</v>
      </c>
      <c r="BO1227" s="9" t="str">
        <f>INDEX('keyword-forecasts'!G:K,MATCH(keyword_stats[[#This Row],[Keyword]],'keyword-forecasts'!K:K,0),1)</f>
        <v>Kąpielowy Bikini</v>
      </c>
    </row>
    <row r="1228" spans="1:67" x14ac:dyDescent="0.25">
      <c r="A1228" t="s">
        <v>1338</v>
      </c>
      <c r="B1228" t="s">
        <v>15</v>
      </c>
      <c r="D1228" s="8">
        <v>10</v>
      </c>
      <c r="E1228" t="s">
        <v>17</v>
      </c>
      <c r="F1228">
        <v>100</v>
      </c>
      <c r="M1228">
        <v>10</v>
      </c>
      <c r="N1228">
        <v>30</v>
      </c>
      <c r="O1228">
        <v>30</v>
      </c>
      <c r="P1228">
        <v>20</v>
      </c>
      <c r="Q1228">
        <v>10</v>
      </c>
      <c r="R1228">
        <v>10</v>
      </c>
      <c r="S1228">
        <v>10</v>
      </c>
      <c r="T1228">
        <v>10</v>
      </c>
      <c r="U1228">
        <v>10</v>
      </c>
      <c r="V1228">
        <v>10</v>
      </c>
      <c r="W1228">
        <v>20</v>
      </c>
      <c r="X1228">
        <v>20</v>
      </c>
      <c r="Y1228">
        <v>10</v>
      </c>
      <c r="Z1228">
        <v>10</v>
      </c>
      <c r="AA1228">
        <v>20</v>
      </c>
      <c r="AB1228">
        <v>20</v>
      </c>
      <c r="AC1228">
        <v>10</v>
      </c>
      <c r="AD1228">
        <v>10</v>
      </c>
      <c r="AE1228">
        <v>10</v>
      </c>
      <c r="AF1228">
        <v>10</v>
      </c>
      <c r="AG1228">
        <v>10</v>
      </c>
      <c r="AH1228">
        <v>10</v>
      </c>
      <c r="AI1228">
        <v>20</v>
      </c>
      <c r="AJ1228">
        <v>20</v>
      </c>
      <c r="AK1228">
        <v>10</v>
      </c>
      <c r="AL1228">
        <v>10</v>
      </c>
      <c r="AM1228">
        <v>10</v>
      </c>
      <c r="AN1228">
        <v>10</v>
      </c>
      <c r="AO1228">
        <v>10</v>
      </c>
      <c r="AP1228">
        <v>10</v>
      </c>
      <c r="AQ1228">
        <v>10</v>
      </c>
      <c r="AR1228">
        <v>10</v>
      </c>
      <c r="AS1228">
        <v>10</v>
      </c>
      <c r="AT1228">
        <v>10</v>
      </c>
      <c r="AU1228">
        <v>10</v>
      </c>
      <c r="AV1228">
        <v>10</v>
      </c>
      <c r="AW1228">
        <v>0</v>
      </c>
      <c r="AX1228">
        <v>10</v>
      </c>
      <c r="AY1228">
        <v>10</v>
      </c>
      <c r="AZ1228">
        <v>10</v>
      </c>
      <c r="BA1228">
        <v>10</v>
      </c>
      <c r="BB1228">
        <v>0</v>
      </c>
      <c r="BC1228">
        <v>0</v>
      </c>
      <c r="BD1228">
        <v>0</v>
      </c>
      <c r="BE1228">
        <v>0</v>
      </c>
      <c r="BF1228">
        <v>10</v>
      </c>
      <c r="BG1228">
        <v>0</v>
      </c>
      <c r="BH1228">
        <v>10</v>
      </c>
      <c r="BI1228" s="9">
        <f>AVERAGE(keyword_stats[[#This Row],[Searches: Apr 2015]:[Searches: Mar 2016]])</f>
        <v>15.833333333333334</v>
      </c>
      <c r="BJ1228" s="9">
        <f>AVERAGE(keyword_stats[[#This Row],[Searches: Apr 2016]:[Searches: Mar 2017]])</f>
        <v>13.333333333333334</v>
      </c>
      <c r="BK1228" s="9">
        <f>AVERAGE(keyword_stats[[#This Row],[Searches: Apr 2017]:[Searches: Mar 2018]])</f>
        <v>10</v>
      </c>
      <c r="BL1228" s="9">
        <f>AVERAGE(keyword_stats[[#This Row],[Searches: Apr 2018]:[Searches: Mar 2019]])</f>
        <v>5</v>
      </c>
      <c r="BM1228" s="9">
        <f>SUM(keyword_stats[[#This Row],[Searches: Apr 2018]:[Searches: Mar 2019]])</f>
        <v>60</v>
      </c>
      <c r="BN1228" s="9">
        <f>keyword_stats[[#This Row],[R1]]-keyword_stats[[#This Row],[R4]]</f>
        <v>-10.833333333333334</v>
      </c>
      <c r="BO1228" s="9" t="str">
        <f>INDEX('keyword-forecasts'!G:K,MATCH(keyword_stats[[#This Row],[Keyword]],'keyword-forecasts'!K:K,0),1)</f>
        <v>Bikini Strój</v>
      </c>
    </row>
    <row r="1229" spans="1:67" x14ac:dyDescent="0.25">
      <c r="A1229" t="s">
        <v>1339</v>
      </c>
      <c r="B1229" t="s">
        <v>15</v>
      </c>
      <c r="D1229" s="8">
        <v>10</v>
      </c>
      <c r="E1229" t="s">
        <v>17</v>
      </c>
      <c r="F1229">
        <v>100</v>
      </c>
      <c r="M1229">
        <v>10</v>
      </c>
      <c r="N1229">
        <v>20</v>
      </c>
      <c r="O1229">
        <v>20</v>
      </c>
      <c r="P1229">
        <v>20</v>
      </c>
      <c r="Q1229">
        <v>20</v>
      </c>
      <c r="R1229">
        <v>10</v>
      </c>
      <c r="S1229">
        <v>0</v>
      </c>
      <c r="T1229">
        <v>10</v>
      </c>
      <c r="U1229">
        <v>0</v>
      </c>
      <c r="V1229">
        <v>10</v>
      </c>
      <c r="W1229">
        <v>10</v>
      </c>
      <c r="X1229">
        <v>10</v>
      </c>
      <c r="Y1229">
        <v>10</v>
      </c>
      <c r="Z1229">
        <v>10</v>
      </c>
      <c r="AA1229">
        <v>10</v>
      </c>
      <c r="AB1229">
        <v>10</v>
      </c>
      <c r="AC1229">
        <v>10</v>
      </c>
      <c r="AD1229">
        <v>10</v>
      </c>
      <c r="AE1229">
        <v>0</v>
      </c>
      <c r="AF1229">
        <v>10</v>
      </c>
      <c r="AG1229">
        <v>10</v>
      </c>
      <c r="AH1229">
        <v>10</v>
      </c>
      <c r="AI1229">
        <v>10</v>
      </c>
      <c r="AJ1229">
        <v>0</v>
      </c>
      <c r="AK1229">
        <v>10</v>
      </c>
      <c r="AL1229">
        <v>10</v>
      </c>
      <c r="AM1229">
        <v>20</v>
      </c>
      <c r="AN1229">
        <v>10</v>
      </c>
      <c r="AO1229">
        <v>20</v>
      </c>
      <c r="AP1229">
        <v>0</v>
      </c>
      <c r="AQ1229">
        <v>10</v>
      </c>
      <c r="AR1229">
        <v>10</v>
      </c>
      <c r="AS1229">
        <v>0</v>
      </c>
      <c r="AT1229">
        <v>10</v>
      </c>
      <c r="AU1229">
        <v>10</v>
      </c>
      <c r="AV1229">
        <v>10</v>
      </c>
      <c r="AW1229">
        <v>10</v>
      </c>
      <c r="AX1229">
        <v>10</v>
      </c>
      <c r="AY1229">
        <v>10</v>
      </c>
      <c r="AZ1229">
        <v>10</v>
      </c>
      <c r="BA1229">
        <v>10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v>10</v>
      </c>
      <c r="BH1229">
        <v>10</v>
      </c>
      <c r="BI1229" s="9">
        <f>AVERAGE(keyword_stats[[#This Row],[Searches: Apr 2015]:[Searches: Mar 2016]])</f>
        <v>11.666666666666666</v>
      </c>
      <c r="BJ1229" s="9">
        <f>AVERAGE(keyword_stats[[#This Row],[Searches: Apr 2016]:[Searches: Mar 2017]])</f>
        <v>8.3333333333333339</v>
      </c>
      <c r="BK1229" s="9">
        <f>AVERAGE(keyword_stats[[#This Row],[Searches: Apr 2017]:[Searches: Mar 2018]])</f>
        <v>10</v>
      </c>
      <c r="BL1229" s="9">
        <f>AVERAGE(keyword_stats[[#This Row],[Searches: Apr 2018]:[Searches: Mar 2019]])</f>
        <v>5.833333333333333</v>
      </c>
      <c r="BM1229" s="9">
        <f>SUM(keyword_stats[[#This Row],[Searches: Apr 2018]:[Searches: Mar 2019]])</f>
        <v>70</v>
      </c>
      <c r="BN1229" s="9">
        <f>keyword_stats[[#This Row],[R1]]-keyword_stats[[#This Row],[R4]]</f>
        <v>-5.833333333333333</v>
      </c>
      <c r="BO1229" s="9" t="str">
        <f>INDEX('keyword-forecasts'!G:K,MATCH(keyword_stats[[#This Row],[Keyword]],'keyword-forecasts'!K:K,0),1)</f>
        <v>Kąpielowy Bikini</v>
      </c>
    </row>
    <row r="1230" spans="1:67" x14ac:dyDescent="0.25">
      <c r="A1230" t="s">
        <v>1340</v>
      </c>
      <c r="B1230" t="s">
        <v>15</v>
      </c>
      <c r="D1230" s="8">
        <v>40</v>
      </c>
      <c r="E1230" t="s">
        <v>17</v>
      </c>
      <c r="F1230">
        <v>100</v>
      </c>
      <c r="G1230">
        <v>0.35</v>
      </c>
      <c r="H1230">
        <v>1.41</v>
      </c>
      <c r="M1230">
        <v>20</v>
      </c>
      <c r="N1230">
        <v>20</v>
      </c>
      <c r="O1230">
        <v>40</v>
      </c>
      <c r="P1230">
        <v>70</v>
      </c>
      <c r="Q1230">
        <v>40</v>
      </c>
      <c r="R1230">
        <v>10</v>
      </c>
      <c r="S1230">
        <v>10</v>
      </c>
      <c r="T1230">
        <v>10</v>
      </c>
      <c r="U1230">
        <v>10</v>
      </c>
      <c r="V1230">
        <v>20</v>
      </c>
      <c r="W1230">
        <v>10</v>
      </c>
      <c r="X1230">
        <v>20</v>
      </c>
      <c r="Y1230">
        <v>30</v>
      </c>
      <c r="Z1230">
        <v>40</v>
      </c>
      <c r="AA1230">
        <v>90</v>
      </c>
      <c r="AB1230">
        <v>50</v>
      </c>
      <c r="AC1230">
        <v>20</v>
      </c>
      <c r="AD1230">
        <v>10</v>
      </c>
      <c r="AE1230">
        <v>10</v>
      </c>
      <c r="AF1230">
        <v>10</v>
      </c>
      <c r="AG1230">
        <v>10</v>
      </c>
      <c r="AH1230">
        <v>20</v>
      </c>
      <c r="AI1230">
        <v>20</v>
      </c>
      <c r="AJ1230">
        <v>20</v>
      </c>
      <c r="AK1230">
        <v>210</v>
      </c>
      <c r="AL1230">
        <v>70</v>
      </c>
      <c r="AM1230">
        <v>110</v>
      </c>
      <c r="AN1230">
        <v>70</v>
      </c>
      <c r="AO1230">
        <v>40</v>
      </c>
      <c r="AP1230">
        <v>10</v>
      </c>
      <c r="AQ1230">
        <v>10</v>
      </c>
      <c r="AR1230">
        <v>10</v>
      </c>
      <c r="AS1230">
        <v>10</v>
      </c>
      <c r="AT1230">
        <v>40</v>
      </c>
      <c r="AU1230">
        <v>30</v>
      </c>
      <c r="AV1230">
        <v>20</v>
      </c>
      <c r="AW1230">
        <v>40</v>
      </c>
      <c r="AX1230">
        <v>70</v>
      </c>
      <c r="AY1230">
        <v>90</v>
      </c>
      <c r="AZ1230">
        <v>140</v>
      </c>
      <c r="BA1230">
        <v>50</v>
      </c>
      <c r="BB1230">
        <v>10</v>
      </c>
      <c r="BC1230">
        <v>10</v>
      </c>
      <c r="BD1230">
        <v>10</v>
      </c>
      <c r="BE1230">
        <v>10</v>
      </c>
      <c r="BF1230">
        <v>30</v>
      </c>
      <c r="BG1230">
        <v>30</v>
      </c>
      <c r="BH1230">
        <v>50</v>
      </c>
      <c r="BI1230" s="9">
        <f>AVERAGE(keyword_stats[[#This Row],[Searches: Apr 2015]:[Searches: Mar 2016]])</f>
        <v>23.333333333333332</v>
      </c>
      <c r="BJ1230" s="9">
        <f>AVERAGE(keyword_stats[[#This Row],[Searches: Apr 2016]:[Searches: Mar 2017]])</f>
        <v>27.5</v>
      </c>
      <c r="BK1230" s="9">
        <f>AVERAGE(keyword_stats[[#This Row],[Searches: Apr 2017]:[Searches: Mar 2018]])</f>
        <v>52.5</v>
      </c>
      <c r="BL1230" s="9">
        <f>AVERAGE(keyword_stats[[#This Row],[Searches: Apr 2018]:[Searches: Mar 2019]])</f>
        <v>45</v>
      </c>
      <c r="BM1230" s="9">
        <f>SUM(keyword_stats[[#This Row],[Searches: Apr 2018]:[Searches: Mar 2019]])</f>
        <v>540</v>
      </c>
      <c r="BN1230" s="9">
        <f>keyword_stats[[#This Row],[R1]]-keyword_stats[[#This Row],[R4]]</f>
        <v>21.666666666666668</v>
      </c>
      <c r="BO1230" s="9" t="str">
        <f>INDEX('keyword-forecasts'!G:K,MATCH(keyword_stats[[#This Row],[Keyword]],'keyword-forecasts'!K:K,0),1)</f>
        <v>Kąpielowy Majtki</v>
      </c>
    </row>
    <row r="1231" spans="1:67" x14ac:dyDescent="0.25">
      <c r="A1231" t="s">
        <v>1341</v>
      </c>
      <c r="B1231" t="s">
        <v>15</v>
      </c>
      <c r="D1231" s="8">
        <v>50</v>
      </c>
      <c r="E1231" t="s">
        <v>17</v>
      </c>
      <c r="F1231">
        <v>100</v>
      </c>
      <c r="G1231">
        <v>0.31</v>
      </c>
      <c r="H1231">
        <v>1.19</v>
      </c>
      <c r="M1231">
        <v>30</v>
      </c>
      <c r="N1231">
        <v>40</v>
      </c>
      <c r="O1231">
        <v>90</v>
      </c>
      <c r="P1231">
        <v>90</v>
      </c>
      <c r="Q1231">
        <v>20</v>
      </c>
      <c r="R1231">
        <v>10</v>
      </c>
      <c r="S1231">
        <v>10</v>
      </c>
      <c r="T1231">
        <v>10</v>
      </c>
      <c r="U1231">
        <v>10</v>
      </c>
      <c r="V1231">
        <v>10</v>
      </c>
      <c r="W1231">
        <v>20</v>
      </c>
      <c r="X1231">
        <v>20</v>
      </c>
      <c r="Y1231">
        <v>30</v>
      </c>
      <c r="Z1231">
        <v>40</v>
      </c>
      <c r="AA1231">
        <v>70</v>
      </c>
      <c r="AB1231">
        <v>70</v>
      </c>
      <c r="AC1231">
        <v>20</v>
      </c>
      <c r="AD1231">
        <v>10</v>
      </c>
      <c r="AE1231">
        <v>10</v>
      </c>
      <c r="AF1231">
        <v>10</v>
      </c>
      <c r="AG1231">
        <v>10</v>
      </c>
      <c r="AH1231">
        <v>10</v>
      </c>
      <c r="AI1231">
        <v>10</v>
      </c>
      <c r="AJ1231">
        <v>10</v>
      </c>
      <c r="AK1231">
        <v>10</v>
      </c>
      <c r="AL1231">
        <v>20</v>
      </c>
      <c r="AM1231">
        <v>20</v>
      </c>
      <c r="AN1231">
        <v>50</v>
      </c>
      <c r="AO1231">
        <v>30</v>
      </c>
      <c r="AP1231">
        <v>10</v>
      </c>
      <c r="AQ1231">
        <v>10</v>
      </c>
      <c r="AR1231">
        <v>10</v>
      </c>
      <c r="AS1231">
        <v>10</v>
      </c>
      <c r="AT1231">
        <v>20</v>
      </c>
      <c r="AU1231">
        <v>20</v>
      </c>
      <c r="AV1231">
        <v>30</v>
      </c>
      <c r="AW1231">
        <v>50</v>
      </c>
      <c r="AX1231">
        <v>70</v>
      </c>
      <c r="AY1231">
        <v>140</v>
      </c>
      <c r="AZ1231">
        <v>110</v>
      </c>
      <c r="BA1231">
        <v>90</v>
      </c>
      <c r="BB1231">
        <v>10</v>
      </c>
      <c r="BC1231">
        <v>20</v>
      </c>
      <c r="BD1231">
        <v>20</v>
      </c>
      <c r="BE1231">
        <v>30</v>
      </c>
      <c r="BF1231">
        <v>40</v>
      </c>
      <c r="BG1231">
        <v>40</v>
      </c>
      <c r="BH1231">
        <v>40</v>
      </c>
      <c r="BI1231" s="9">
        <f>AVERAGE(keyword_stats[[#This Row],[Searches: Apr 2015]:[Searches: Mar 2016]])</f>
        <v>30</v>
      </c>
      <c r="BJ1231" s="9">
        <f>AVERAGE(keyword_stats[[#This Row],[Searches: Apr 2016]:[Searches: Mar 2017]])</f>
        <v>25</v>
      </c>
      <c r="BK1231" s="9">
        <f>AVERAGE(keyword_stats[[#This Row],[Searches: Apr 2017]:[Searches: Mar 2018]])</f>
        <v>20</v>
      </c>
      <c r="BL1231" s="9">
        <f>AVERAGE(keyword_stats[[#This Row],[Searches: Apr 2018]:[Searches: Mar 2019]])</f>
        <v>55</v>
      </c>
      <c r="BM1231" s="9">
        <f>SUM(keyword_stats[[#This Row],[Searches: Apr 2018]:[Searches: Mar 2019]])</f>
        <v>660</v>
      </c>
      <c r="BN1231" s="9">
        <f>keyword_stats[[#This Row],[R1]]-keyword_stats[[#This Row],[R4]]</f>
        <v>25</v>
      </c>
      <c r="BO1231" s="9" t="str">
        <f>INDEX('keyword-forecasts'!G:K,MATCH(keyword_stats[[#This Row],[Keyword]],'keyword-forecasts'!K:K,0),1)</f>
        <v>Strój Kąpielowy</v>
      </c>
    </row>
    <row r="1232" spans="1:67" x14ac:dyDescent="0.25">
      <c r="A1232" t="s">
        <v>1342</v>
      </c>
      <c r="B1232" t="s">
        <v>15</v>
      </c>
      <c r="D1232" s="8">
        <v>20</v>
      </c>
      <c r="E1232" t="s">
        <v>17</v>
      </c>
      <c r="F1232">
        <v>100</v>
      </c>
      <c r="G1232">
        <v>0.31</v>
      </c>
      <c r="H1232">
        <v>0.87</v>
      </c>
      <c r="M1232">
        <v>30</v>
      </c>
      <c r="N1232">
        <v>30</v>
      </c>
      <c r="O1232">
        <v>40</v>
      </c>
      <c r="P1232">
        <v>20</v>
      </c>
      <c r="Q1232">
        <v>10</v>
      </c>
      <c r="R1232">
        <v>10</v>
      </c>
      <c r="S1232">
        <v>10</v>
      </c>
      <c r="T1232">
        <v>10</v>
      </c>
      <c r="U1232">
        <v>10</v>
      </c>
      <c r="V1232">
        <v>10</v>
      </c>
      <c r="W1232">
        <v>20</v>
      </c>
      <c r="X1232">
        <v>10</v>
      </c>
      <c r="Y1232">
        <v>30</v>
      </c>
      <c r="Z1232">
        <v>50</v>
      </c>
      <c r="AA1232">
        <v>50</v>
      </c>
      <c r="AB1232">
        <v>50</v>
      </c>
      <c r="AC1232">
        <v>10</v>
      </c>
      <c r="AD1232">
        <v>10</v>
      </c>
      <c r="AE1232">
        <v>10</v>
      </c>
      <c r="AF1232">
        <v>10</v>
      </c>
      <c r="AG1232">
        <v>10</v>
      </c>
      <c r="AH1232">
        <v>10</v>
      </c>
      <c r="AI1232">
        <v>30</v>
      </c>
      <c r="AJ1232">
        <v>30</v>
      </c>
      <c r="AK1232">
        <v>20</v>
      </c>
      <c r="AL1232">
        <v>50</v>
      </c>
      <c r="AM1232">
        <v>90</v>
      </c>
      <c r="AN1232">
        <v>50</v>
      </c>
      <c r="AO1232">
        <v>20</v>
      </c>
      <c r="AP1232">
        <v>10</v>
      </c>
      <c r="AQ1232">
        <v>0</v>
      </c>
      <c r="AR1232">
        <v>10</v>
      </c>
      <c r="AS1232">
        <v>10</v>
      </c>
      <c r="AT1232">
        <v>30</v>
      </c>
      <c r="AU1232">
        <v>20</v>
      </c>
      <c r="AV1232">
        <v>30</v>
      </c>
      <c r="AW1232">
        <v>20</v>
      </c>
      <c r="AX1232">
        <v>40</v>
      </c>
      <c r="AY1232">
        <v>50</v>
      </c>
      <c r="AZ1232">
        <v>50</v>
      </c>
      <c r="BA1232">
        <v>40</v>
      </c>
      <c r="BB1232">
        <v>10</v>
      </c>
      <c r="BC1232">
        <v>10</v>
      </c>
      <c r="BD1232">
        <v>10</v>
      </c>
      <c r="BE1232">
        <v>10</v>
      </c>
      <c r="BF1232">
        <v>20</v>
      </c>
      <c r="BG1232">
        <v>20</v>
      </c>
      <c r="BH1232">
        <v>10</v>
      </c>
      <c r="BI1232" s="9">
        <f>AVERAGE(keyword_stats[[#This Row],[Searches: Apr 2015]:[Searches: Mar 2016]])</f>
        <v>17.5</v>
      </c>
      <c r="BJ1232" s="9">
        <f>AVERAGE(keyword_stats[[#This Row],[Searches: Apr 2016]:[Searches: Mar 2017]])</f>
        <v>25</v>
      </c>
      <c r="BK1232" s="9">
        <f>AVERAGE(keyword_stats[[#This Row],[Searches: Apr 2017]:[Searches: Mar 2018]])</f>
        <v>28.333333333333332</v>
      </c>
      <c r="BL1232" s="9">
        <f>AVERAGE(keyword_stats[[#This Row],[Searches: Apr 2018]:[Searches: Mar 2019]])</f>
        <v>24.166666666666668</v>
      </c>
      <c r="BM1232" s="9">
        <f>SUM(keyword_stats[[#This Row],[Searches: Apr 2018]:[Searches: Mar 2019]])</f>
        <v>290</v>
      </c>
      <c r="BN1232" s="9">
        <f>keyword_stats[[#This Row],[R1]]-keyword_stats[[#This Row],[R4]]</f>
        <v>6.6666666666666679</v>
      </c>
      <c r="BO1232" s="9" t="str">
        <f>INDEX('keyword-forecasts'!G:K,MATCH(keyword_stats[[#This Row],[Keyword]],'keyword-forecasts'!K:K,0),1)</f>
        <v>Strój Kąpielowy</v>
      </c>
    </row>
    <row r="1233" spans="1:67" x14ac:dyDescent="0.25">
      <c r="A1233" t="s">
        <v>1343</v>
      </c>
      <c r="B1233" t="s">
        <v>15</v>
      </c>
      <c r="D1233" s="8">
        <v>10</v>
      </c>
      <c r="E1233" t="s">
        <v>17</v>
      </c>
      <c r="F1233">
        <v>100</v>
      </c>
      <c r="M1233">
        <v>10</v>
      </c>
      <c r="N1233">
        <v>10</v>
      </c>
      <c r="O1233">
        <v>30</v>
      </c>
      <c r="P1233">
        <v>20</v>
      </c>
      <c r="Q1233">
        <v>20</v>
      </c>
      <c r="R1233">
        <v>10</v>
      </c>
      <c r="S1233">
        <v>10</v>
      </c>
      <c r="T1233">
        <v>10</v>
      </c>
      <c r="U1233">
        <v>10</v>
      </c>
      <c r="V1233">
        <v>10</v>
      </c>
      <c r="W1233">
        <v>10</v>
      </c>
      <c r="X1233">
        <v>10</v>
      </c>
      <c r="Y1233">
        <v>10</v>
      </c>
      <c r="Z1233">
        <v>10</v>
      </c>
      <c r="AA1233">
        <v>20</v>
      </c>
      <c r="AB1233">
        <v>10</v>
      </c>
      <c r="AC1233">
        <v>10</v>
      </c>
      <c r="AD1233">
        <v>0</v>
      </c>
      <c r="AE1233">
        <v>10</v>
      </c>
      <c r="AF1233">
        <v>10</v>
      </c>
      <c r="AG1233">
        <v>10</v>
      </c>
      <c r="AH1233">
        <v>10</v>
      </c>
      <c r="AI1233">
        <v>10</v>
      </c>
      <c r="AJ1233">
        <v>10</v>
      </c>
      <c r="AK1233">
        <v>10</v>
      </c>
      <c r="AL1233">
        <v>20</v>
      </c>
      <c r="AM1233">
        <v>20</v>
      </c>
      <c r="AN1233">
        <v>30</v>
      </c>
      <c r="AO1233">
        <v>10</v>
      </c>
      <c r="AP1233">
        <v>10</v>
      </c>
      <c r="AQ1233">
        <v>0</v>
      </c>
      <c r="AR1233">
        <v>0</v>
      </c>
      <c r="AS1233">
        <v>10</v>
      </c>
      <c r="AT1233">
        <v>10</v>
      </c>
      <c r="AU1233">
        <v>10</v>
      </c>
      <c r="AV1233">
        <v>10</v>
      </c>
      <c r="AW1233">
        <v>10</v>
      </c>
      <c r="AX1233">
        <v>30</v>
      </c>
      <c r="AY1233">
        <v>20</v>
      </c>
      <c r="AZ1233">
        <v>20</v>
      </c>
      <c r="BA1233">
        <v>20</v>
      </c>
      <c r="BB1233">
        <v>10</v>
      </c>
      <c r="BC1233">
        <v>10</v>
      </c>
      <c r="BD1233">
        <v>10</v>
      </c>
      <c r="BE1233">
        <v>0</v>
      </c>
      <c r="BF1233">
        <v>10</v>
      </c>
      <c r="BG1233">
        <v>10</v>
      </c>
      <c r="BH1233">
        <v>10</v>
      </c>
      <c r="BI1233" s="9">
        <f>AVERAGE(keyword_stats[[#This Row],[Searches: Apr 2015]:[Searches: Mar 2016]])</f>
        <v>13.333333333333334</v>
      </c>
      <c r="BJ1233" s="9">
        <f>AVERAGE(keyword_stats[[#This Row],[Searches: Apr 2016]:[Searches: Mar 2017]])</f>
        <v>10</v>
      </c>
      <c r="BK1233" s="9">
        <f>AVERAGE(keyword_stats[[#This Row],[Searches: Apr 2017]:[Searches: Mar 2018]])</f>
        <v>11.666666666666666</v>
      </c>
      <c r="BL1233" s="9">
        <f>AVERAGE(keyword_stats[[#This Row],[Searches: Apr 2018]:[Searches: Mar 2019]])</f>
        <v>13.333333333333334</v>
      </c>
      <c r="BM1233" s="9">
        <f>SUM(keyword_stats[[#This Row],[Searches: Apr 2018]:[Searches: Mar 2019]])</f>
        <v>160</v>
      </c>
      <c r="BN1233" s="9">
        <f>keyword_stats[[#This Row],[R1]]-keyword_stats[[#This Row],[R4]]</f>
        <v>0</v>
      </c>
      <c r="BO1233" s="9" t="str">
        <f>INDEX('keyword-forecasts'!G:K,MATCH(keyword_stats[[#This Row],[Keyword]],'keyword-forecasts'!K:K,0),1)</f>
        <v>Strój Kąpielowy</v>
      </c>
    </row>
    <row r="1234" spans="1:67" x14ac:dyDescent="0.25">
      <c r="A1234" t="s">
        <v>1344</v>
      </c>
      <c r="B1234" t="s">
        <v>15</v>
      </c>
      <c r="D1234" s="8">
        <v>720</v>
      </c>
      <c r="E1234" t="s">
        <v>17</v>
      </c>
      <c r="F1234">
        <v>98</v>
      </c>
      <c r="G1234">
        <v>0.38</v>
      </c>
      <c r="H1234">
        <v>2.4500000000000002</v>
      </c>
      <c r="M1234">
        <v>480</v>
      </c>
      <c r="N1234">
        <v>720</v>
      </c>
      <c r="O1234">
        <v>1300</v>
      </c>
      <c r="P1234">
        <v>1000</v>
      </c>
      <c r="Q1234">
        <v>590</v>
      </c>
      <c r="R1234">
        <v>140</v>
      </c>
      <c r="S1234">
        <v>140</v>
      </c>
      <c r="T1234">
        <v>170</v>
      </c>
      <c r="U1234">
        <v>210</v>
      </c>
      <c r="V1234">
        <v>390</v>
      </c>
      <c r="W1234">
        <v>390</v>
      </c>
      <c r="X1234">
        <v>390</v>
      </c>
      <c r="Y1234">
        <v>590</v>
      </c>
      <c r="Z1234">
        <v>720</v>
      </c>
      <c r="AA1234">
        <v>1000</v>
      </c>
      <c r="AB1234">
        <v>1300</v>
      </c>
      <c r="AC1234">
        <v>590</v>
      </c>
      <c r="AD1234">
        <v>170</v>
      </c>
      <c r="AE1234">
        <v>210</v>
      </c>
      <c r="AF1234">
        <v>320</v>
      </c>
      <c r="AG1234">
        <v>320</v>
      </c>
      <c r="AH1234">
        <v>1000</v>
      </c>
      <c r="AI1234">
        <v>720</v>
      </c>
      <c r="AJ1234">
        <v>880</v>
      </c>
      <c r="AK1234">
        <v>1300</v>
      </c>
      <c r="AL1234">
        <v>1900</v>
      </c>
      <c r="AM1234">
        <v>2900</v>
      </c>
      <c r="AN1234">
        <v>2900</v>
      </c>
      <c r="AO1234">
        <v>1600</v>
      </c>
      <c r="AP1234">
        <v>320</v>
      </c>
      <c r="AQ1234">
        <v>390</v>
      </c>
      <c r="AR1234">
        <v>390</v>
      </c>
      <c r="AS1234">
        <v>390</v>
      </c>
      <c r="AT1234">
        <v>880</v>
      </c>
      <c r="AU1234">
        <v>880</v>
      </c>
      <c r="AV1234">
        <v>720</v>
      </c>
      <c r="AW1234">
        <v>880</v>
      </c>
      <c r="AX1234">
        <v>1600</v>
      </c>
      <c r="AY1234">
        <v>1300</v>
      </c>
      <c r="AZ1234">
        <v>1600</v>
      </c>
      <c r="BA1234">
        <v>1000</v>
      </c>
      <c r="BB1234">
        <v>320</v>
      </c>
      <c r="BC1234">
        <v>170</v>
      </c>
      <c r="BD1234">
        <v>260</v>
      </c>
      <c r="BE1234">
        <v>210</v>
      </c>
      <c r="BF1234">
        <v>590</v>
      </c>
      <c r="BG1234">
        <v>590</v>
      </c>
      <c r="BH1234">
        <v>590</v>
      </c>
      <c r="BI1234" s="9">
        <f>AVERAGE(keyword_stats[[#This Row],[Searches: Apr 2015]:[Searches: Mar 2016]])</f>
        <v>493.33333333333331</v>
      </c>
      <c r="BJ1234" s="9">
        <f>AVERAGE(keyword_stats[[#This Row],[Searches: Apr 2016]:[Searches: Mar 2017]])</f>
        <v>651.66666666666663</v>
      </c>
      <c r="BK1234" s="9">
        <f>AVERAGE(keyword_stats[[#This Row],[Searches: Apr 2017]:[Searches: Mar 2018]])</f>
        <v>1214.1666666666667</v>
      </c>
      <c r="BL1234" s="9">
        <f>AVERAGE(keyword_stats[[#This Row],[Searches: Apr 2018]:[Searches: Mar 2019]])</f>
        <v>759.16666666666663</v>
      </c>
      <c r="BM1234" s="9">
        <f>SUM(keyword_stats[[#This Row],[Searches: Apr 2018]:[Searches: Mar 2019]])</f>
        <v>9110</v>
      </c>
      <c r="BN1234" s="9">
        <f>keyword_stats[[#This Row],[R1]]-keyword_stats[[#This Row],[R4]]</f>
        <v>265.83333333333331</v>
      </c>
      <c r="BO1234" s="9" t="str">
        <f>INDEX('keyword-forecasts'!G:K,MATCH(keyword_stats[[#This Row],[Keyword]],'keyword-forecasts'!K:K,0),1)</f>
        <v>Calzedonia</v>
      </c>
    </row>
    <row r="1235" spans="1:67" x14ac:dyDescent="0.25">
      <c r="A1235" t="s">
        <v>1345</v>
      </c>
      <c r="B1235" t="s">
        <v>15</v>
      </c>
      <c r="D1235" s="8">
        <v>10</v>
      </c>
      <c r="E1235" t="s">
        <v>17</v>
      </c>
      <c r="F1235">
        <v>86</v>
      </c>
      <c r="M1235">
        <v>10</v>
      </c>
      <c r="N1235">
        <v>10</v>
      </c>
      <c r="O1235">
        <v>20</v>
      </c>
      <c r="P1235">
        <v>20</v>
      </c>
      <c r="Q1235">
        <v>10</v>
      </c>
      <c r="R1235">
        <v>10</v>
      </c>
      <c r="S1235">
        <v>10</v>
      </c>
      <c r="T1235">
        <v>10</v>
      </c>
      <c r="U1235">
        <v>10</v>
      </c>
      <c r="V1235">
        <v>10</v>
      </c>
      <c r="W1235">
        <v>10</v>
      </c>
      <c r="X1235">
        <v>10</v>
      </c>
      <c r="Y1235">
        <v>10</v>
      </c>
      <c r="Z1235">
        <v>10</v>
      </c>
      <c r="AA1235">
        <v>20</v>
      </c>
      <c r="AB1235">
        <v>20</v>
      </c>
      <c r="AC1235">
        <v>10</v>
      </c>
      <c r="AD1235">
        <v>10</v>
      </c>
      <c r="AE1235">
        <v>10</v>
      </c>
      <c r="AF1235">
        <v>10</v>
      </c>
      <c r="AG1235">
        <v>10</v>
      </c>
      <c r="AH1235">
        <v>10</v>
      </c>
      <c r="AI1235">
        <v>10</v>
      </c>
      <c r="AJ1235">
        <v>10</v>
      </c>
      <c r="AK1235">
        <v>10</v>
      </c>
      <c r="AL1235">
        <v>10</v>
      </c>
      <c r="AM1235">
        <v>20</v>
      </c>
      <c r="AN1235">
        <v>10</v>
      </c>
      <c r="AO1235">
        <v>20</v>
      </c>
      <c r="AP1235">
        <v>10</v>
      </c>
      <c r="AQ1235">
        <v>10</v>
      </c>
      <c r="AR1235">
        <v>10</v>
      </c>
      <c r="AS1235">
        <v>10</v>
      </c>
      <c r="AT1235">
        <v>10</v>
      </c>
      <c r="AU1235">
        <v>10</v>
      </c>
      <c r="AV1235">
        <v>30</v>
      </c>
      <c r="AW1235">
        <v>10</v>
      </c>
      <c r="AX1235">
        <v>10</v>
      </c>
      <c r="AY1235">
        <v>20</v>
      </c>
      <c r="AZ1235">
        <v>10</v>
      </c>
      <c r="BA1235">
        <v>20</v>
      </c>
      <c r="BB1235">
        <v>10</v>
      </c>
      <c r="BC1235">
        <v>10</v>
      </c>
      <c r="BD1235">
        <v>10</v>
      </c>
      <c r="BE1235">
        <v>10</v>
      </c>
      <c r="BF1235">
        <v>10</v>
      </c>
      <c r="BG1235">
        <v>10</v>
      </c>
      <c r="BH1235">
        <v>10</v>
      </c>
      <c r="BI1235" s="9">
        <f>AVERAGE(keyword_stats[[#This Row],[Searches: Apr 2015]:[Searches: Mar 2016]])</f>
        <v>11.666666666666666</v>
      </c>
      <c r="BJ1235" s="9">
        <f>AVERAGE(keyword_stats[[#This Row],[Searches: Apr 2016]:[Searches: Mar 2017]])</f>
        <v>11.666666666666666</v>
      </c>
      <c r="BK1235" s="9">
        <f>AVERAGE(keyword_stats[[#This Row],[Searches: Apr 2017]:[Searches: Mar 2018]])</f>
        <v>13.333333333333334</v>
      </c>
      <c r="BL1235" s="9">
        <f>AVERAGE(keyword_stats[[#This Row],[Searches: Apr 2018]:[Searches: Mar 2019]])</f>
        <v>11.666666666666666</v>
      </c>
      <c r="BM1235" s="9">
        <f>SUM(keyword_stats[[#This Row],[Searches: Apr 2018]:[Searches: Mar 2019]])</f>
        <v>140</v>
      </c>
      <c r="BN1235" s="9">
        <f>keyword_stats[[#This Row],[R1]]-keyword_stats[[#This Row],[R4]]</f>
        <v>0</v>
      </c>
      <c r="BO1235" s="9" t="str">
        <f>INDEX('keyword-forecasts'!G:K,MATCH(keyword_stats[[#This Row],[Keyword]],'keyword-forecasts'!K:K,0),1)</f>
        <v>Strój Kąpielowy</v>
      </c>
    </row>
    <row r="1236" spans="1:67" x14ac:dyDescent="0.25">
      <c r="A1236" t="s">
        <v>1346</v>
      </c>
      <c r="B1236" t="s">
        <v>15</v>
      </c>
      <c r="D1236" s="8">
        <v>10</v>
      </c>
      <c r="E1236" t="s">
        <v>17</v>
      </c>
      <c r="F1236">
        <v>100</v>
      </c>
      <c r="G1236">
        <v>0.08</v>
      </c>
      <c r="H1236">
        <v>0.3</v>
      </c>
      <c r="M1236">
        <v>10</v>
      </c>
      <c r="N1236">
        <v>10</v>
      </c>
      <c r="O1236">
        <v>20</v>
      </c>
      <c r="P1236">
        <v>10</v>
      </c>
      <c r="Q1236">
        <v>10</v>
      </c>
      <c r="R1236">
        <v>10</v>
      </c>
      <c r="S1236">
        <v>10</v>
      </c>
      <c r="T1236">
        <v>10</v>
      </c>
      <c r="U1236">
        <v>10</v>
      </c>
      <c r="V1236">
        <v>10</v>
      </c>
      <c r="W1236">
        <v>10</v>
      </c>
      <c r="X1236">
        <v>10</v>
      </c>
      <c r="Y1236">
        <v>10</v>
      </c>
      <c r="Z1236">
        <v>10</v>
      </c>
      <c r="AA1236">
        <v>10</v>
      </c>
      <c r="AB1236">
        <v>20</v>
      </c>
      <c r="AC1236">
        <v>10</v>
      </c>
      <c r="AD1236">
        <v>10</v>
      </c>
      <c r="AE1236">
        <v>10</v>
      </c>
      <c r="AF1236">
        <v>10</v>
      </c>
      <c r="AG1236">
        <v>10</v>
      </c>
      <c r="AH1236">
        <v>10</v>
      </c>
      <c r="AI1236">
        <v>10</v>
      </c>
      <c r="AJ1236">
        <v>10</v>
      </c>
      <c r="AK1236">
        <v>10</v>
      </c>
      <c r="AL1236">
        <v>10</v>
      </c>
      <c r="AM1236">
        <v>10</v>
      </c>
      <c r="AN1236">
        <v>10</v>
      </c>
      <c r="AO1236">
        <v>10</v>
      </c>
      <c r="AP1236">
        <v>10</v>
      </c>
      <c r="AQ1236">
        <v>10</v>
      </c>
      <c r="AR1236">
        <v>10</v>
      </c>
      <c r="AS1236">
        <v>10</v>
      </c>
      <c r="AT1236">
        <v>10</v>
      </c>
      <c r="AU1236">
        <v>10</v>
      </c>
      <c r="AV1236">
        <v>10</v>
      </c>
      <c r="AW1236">
        <v>10</v>
      </c>
      <c r="AX1236">
        <v>10</v>
      </c>
      <c r="AY1236">
        <v>10</v>
      </c>
      <c r="AZ1236">
        <v>20</v>
      </c>
      <c r="BA1236">
        <v>10</v>
      </c>
      <c r="BB1236">
        <v>10</v>
      </c>
      <c r="BC1236">
        <v>10</v>
      </c>
      <c r="BD1236">
        <v>10</v>
      </c>
      <c r="BE1236">
        <v>10</v>
      </c>
      <c r="BF1236">
        <v>10</v>
      </c>
      <c r="BG1236">
        <v>10</v>
      </c>
      <c r="BH1236">
        <v>10</v>
      </c>
      <c r="BI1236" s="9">
        <f>AVERAGE(keyword_stats[[#This Row],[Searches: Apr 2015]:[Searches: Mar 2016]])</f>
        <v>10.833333333333334</v>
      </c>
      <c r="BJ1236" s="9">
        <f>AVERAGE(keyword_stats[[#This Row],[Searches: Apr 2016]:[Searches: Mar 2017]])</f>
        <v>10.833333333333334</v>
      </c>
      <c r="BK1236" s="9">
        <f>AVERAGE(keyword_stats[[#This Row],[Searches: Apr 2017]:[Searches: Mar 2018]])</f>
        <v>10</v>
      </c>
      <c r="BL1236" s="9">
        <f>AVERAGE(keyword_stats[[#This Row],[Searches: Apr 2018]:[Searches: Mar 2019]])</f>
        <v>10.833333333333334</v>
      </c>
      <c r="BM1236" s="9">
        <f>SUM(keyword_stats[[#This Row],[Searches: Apr 2018]:[Searches: Mar 2019]])</f>
        <v>130</v>
      </c>
      <c r="BN1236" s="9">
        <f>keyword_stats[[#This Row],[R1]]-keyword_stats[[#This Row],[R4]]</f>
        <v>0</v>
      </c>
      <c r="BO1236" s="9" t="str">
        <f>INDEX('keyword-forecasts'!G:K,MATCH(keyword_stats[[#This Row],[Keyword]],'keyword-forecasts'!K:K,0),1)</f>
        <v>Strój Kąpielowy</v>
      </c>
    </row>
    <row r="1237" spans="1:67" x14ac:dyDescent="0.25">
      <c r="A1237" t="s">
        <v>1347</v>
      </c>
      <c r="B1237" t="s">
        <v>15</v>
      </c>
      <c r="D1237" s="8">
        <v>880</v>
      </c>
      <c r="E1237" t="s">
        <v>17</v>
      </c>
      <c r="F1237">
        <v>100</v>
      </c>
      <c r="G1237">
        <v>0.2</v>
      </c>
      <c r="H1237">
        <v>1.1499999999999999</v>
      </c>
      <c r="M1237">
        <v>320</v>
      </c>
      <c r="N1237">
        <v>390</v>
      </c>
      <c r="O1237">
        <v>590</v>
      </c>
      <c r="P1237">
        <v>590</v>
      </c>
      <c r="Q1237">
        <v>210</v>
      </c>
      <c r="R1237">
        <v>110</v>
      </c>
      <c r="S1237">
        <v>110</v>
      </c>
      <c r="T1237">
        <v>110</v>
      </c>
      <c r="U1237">
        <v>140</v>
      </c>
      <c r="V1237">
        <v>320</v>
      </c>
      <c r="W1237">
        <v>260</v>
      </c>
      <c r="X1237">
        <v>320</v>
      </c>
      <c r="Y1237">
        <v>480</v>
      </c>
      <c r="Z1237">
        <v>720</v>
      </c>
      <c r="AA1237">
        <v>1000</v>
      </c>
      <c r="AB1237">
        <v>720</v>
      </c>
      <c r="AC1237">
        <v>210</v>
      </c>
      <c r="AD1237">
        <v>210</v>
      </c>
      <c r="AE1237">
        <v>110</v>
      </c>
      <c r="AF1237">
        <v>210</v>
      </c>
      <c r="AG1237">
        <v>210</v>
      </c>
      <c r="AH1237">
        <v>390</v>
      </c>
      <c r="AI1237">
        <v>480</v>
      </c>
      <c r="AJ1237">
        <v>720</v>
      </c>
      <c r="AK1237">
        <v>590</v>
      </c>
      <c r="AL1237">
        <v>1000</v>
      </c>
      <c r="AM1237">
        <v>1300</v>
      </c>
      <c r="AN1237">
        <v>880</v>
      </c>
      <c r="AO1237">
        <v>390</v>
      </c>
      <c r="AP1237">
        <v>170</v>
      </c>
      <c r="AQ1237">
        <v>170</v>
      </c>
      <c r="AR1237">
        <v>260</v>
      </c>
      <c r="AS1237">
        <v>260</v>
      </c>
      <c r="AT1237">
        <v>590</v>
      </c>
      <c r="AU1237">
        <v>480</v>
      </c>
      <c r="AV1237">
        <v>720</v>
      </c>
      <c r="AW1237">
        <v>1000</v>
      </c>
      <c r="AX1237">
        <v>1600</v>
      </c>
      <c r="AY1237">
        <v>1600</v>
      </c>
      <c r="AZ1237">
        <v>1600</v>
      </c>
      <c r="BA1237">
        <v>720</v>
      </c>
      <c r="BB1237">
        <v>320</v>
      </c>
      <c r="BC1237">
        <v>320</v>
      </c>
      <c r="BD1237">
        <v>480</v>
      </c>
      <c r="BE1237">
        <v>390</v>
      </c>
      <c r="BF1237">
        <v>880</v>
      </c>
      <c r="BG1237">
        <v>880</v>
      </c>
      <c r="BH1237">
        <v>1000</v>
      </c>
      <c r="BI1237" s="9">
        <f>AVERAGE(keyword_stats[[#This Row],[Searches: Apr 2015]:[Searches: Mar 2016]])</f>
        <v>289.16666666666669</v>
      </c>
      <c r="BJ1237" s="9">
        <f>AVERAGE(keyword_stats[[#This Row],[Searches: Apr 2016]:[Searches: Mar 2017]])</f>
        <v>455</v>
      </c>
      <c r="BK1237" s="9">
        <f>AVERAGE(keyword_stats[[#This Row],[Searches: Apr 2017]:[Searches: Mar 2018]])</f>
        <v>567.5</v>
      </c>
      <c r="BL1237" s="9">
        <f>AVERAGE(keyword_stats[[#This Row],[Searches: Apr 2018]:[Searches: Mar 2019]])</f>
        <v>899.16666666666663</v>
      </c>
      <c r="BM1237" s="9">
        <f>SUM(keyword_stats[[#This Row],[Searches: Apr 2018]:[Searches: Mar 2019]])</f>
        <v>10790</v>
      </c>
      <c r="BN1237" s="9">
        <f>keyword_stats[[#This Row],[R1]]-keyword_stats[[#This Row],[R4]]</f>
        <v>610</v>
      </c>
      <c r="BO1237" s="9" t="str">
        <f>INDEX('keyword-forecasts'!G:K,MATCH(keyword_stats[[#This Row],[Keyword]],'keyword-forecasts'!K:K,0),1)</f>
        <v>Strój Kąpielowy</v>
      </c>
    </row>
    <row r="1238" spans="1:67" x14ac:dyDescent="0.25">
      <c r="A1238" t="s">
        <v>1348</v>
      </c>
      <c r="B1238" t="s">
        <v>15</v>
      </c>
      <c r="D1238" s="8">
        <v>20</v>
      </c>
      <c r="E1238" t="s">
        <v>17</v>
      </c>
      <c r="F1238">
        <v>100</v>
      </c>
      <c r="G1238">
        <v>0.35</v>
      </c>
      <c r="H1238">
        <v>1.39</v>
      </c>
      <c r="M1238">
        <v>20</v>
      </c>
      <c r="N1238">
        <v>30</v>
      </c>
      <c r="O1238">
        <v>50</v>
      </c>
      <c r="P1238">
        <v>40</v>
      </c>
      <c r="Q1238">
        <v>20</v>
      </c>
      <c r="R1238">
        <v>10</v>
      </c>
      <c r="S1238">
        <v>10</v>
      </c>
      <c r="T1238">
        <v>10</v>
      </c>
      <c r="U1238">
        <v>10</v>
      </c>
      <c r="V1238">
        <v>20</v>
      </c>
      <c r="W1238">
        <v>20</v>
      </c>
      <c r="X1238">
        <v>30</v>
      </c>
      <c r="Y1238">
        <v>20</v>
      </c>
      <c r="Z1238">
        <v>20</v>
      </c>
      <c r="AA1238">
        <v>40</v>
      </c>
      <c r="AB1238">
        <v>40</v>
      </c>
      <c r="AC1238">
        <v>10</v>
      </c>
      <c r="AD1238">
        <v>10</v>
      </c>
      <c r="AE1238">
        <v>10</v>
      </c>
      <c r="AF1238">
        <v>10</v>
      </c>
      <c r="AG1238">
        <v>10</v>
      </c>
      <c r="AH1238">
        <v>10</v>
      </c>
      <c r="AI1238">
        <v>10</v>
      </c>
      <c r="AJ1238">
        <v>10</v>
      </c>
      <c r="AK1238">
        <v>20</v>
      </c>
      <c r="AL1238">
        <v>20</v>
      </c>
      <c r="AM1238">
        <v>40</v>
      </c>
      <c r="AN1238">
        <v>50</v>
      </c>
      <c r="AO1238">
        <v>10</v>
      </c>
      <c r="AP1238">
        <v>10</v>
      </c>
      <c r="AQ1238">
        <v>10</v>
      </c>
      <c r="AR1238">
        <v>10</v>
      </c>
      <c r="AS1238">
        <v>10</v>
      </c>
      <c r="AT1238">
        <v>10</v>
      </c>
      <c r="AU1238">
        <v>10</v>
      </c>
      <c r="AV1238">
        <v>10</v>
      </c>
      <c r="AW1238">
        <v>20</v>
      </c>
      <c r="AX1238">
        <v>30</v>
      </c>
      <c r="AY1238">
        <v>40</v>
      </c>
      <c r="AZ1238">
        <v>70</v>
      </c>
      <c r="BA1238">
        <v>50</v>
      </c>
      <c r="BB1238">
        <v>10</v>
      </c>
      <c r="BC1238">
        <v>10</v>
      </c>
      <c r="BD1238">
        <v>10</v>
      </c>
      <c r="BE1238">
        <v>10</v>
      </c>
      <c r="BF1238">
        <v>10</v>
      </c>
      <c r="BG1238">
        <v>10</v>
      </c>
      <c r="BH1238">
        <v>20</v>
      </c>
      <c r="BI1238" s="9">
        <f>AVERAGE(keyword_stats[[#This Row],[Searches: Apr 2015]:[Searches: Mar 2016]])</f>
        <v>22.5</v>
      </c>
      <c r="BJ1238" s="9">
        <f>AVERAGE(keyword_stats[[#This Row],[Searches: Apr 2016]:[Searches: Mar 2017]])</f>
        <v>16.666666666666668</v>
      </c>
      <c r="BK1238" s="9">
        <f>AVERAGE(keyword_stats[[#This Row],[Searches: Apr 2017]:[Searches: Mar 2018]])</f>
        <v>17.5</v>
      </c>
      <c r="BL1238" s="9">
        <f>AVERAGE(keyword_stats[[#This Row],[Searches: Apr 2018]:[Searches: Mar 2019]])</f>
        <v>24.166666666666668</v>
      </c>
      <c r="BM1238" s="9">
        <f>SUM(keyword_stats[[#This Row],[Searches: Apr 2018]:[Searches: Mar 2019]])</f>
        <v>290</v>
      </c>
      <c r="BN1238" s="9">
        <f>keyword_stats[[#This Row],[R1]]-keyword_stats[[#This Row],[R4]]</f>
        <v>1.6666666666666679</v>
      </c>
      <c r="BO1238" s="9" t="str">
        <f>INDEX('keyword-forecasts'!G:K,MATCH(keyword_stats[[#This Row],[Keyword]],'keyword-forecasts'!K:K,0),1)</f>
        <v>Kąpielowy Biały</v>
      </c>
    </row>
    <row r="1239" spans="1:67" x14ac:dyDescent="0.25">
      <c r="A1239" t="s">
        <v>1349</v>
      </c>
      <c r="B1239" t="s">
        <v>15</v>
      </c>
      <c r="D1239" s="8">
        <v>590</v>
      </c>
      <c r="E1239" t="s">
        <v>17</v>
      </c>
      <c r="F1239">
        <v>100</v>
      </c>
      <c r="G1239">
        <v>0.31</v>
      </c>
      <c r="H1239">
        <v>1.08</v>
      </c>
      <c r="M1239">
        <v>170</v>
      </c>
      <c r="N1239">
        <v>210</v>
      </c>
      <c r="O1239">
        <v>320</v>
      </c>
      <c r="P1239">
        <v>390</v>
      </c>
      <c r="Q1239">
        <v>210</v>
      </c>
      <c r="R1239">
        <v>70</v>
      </c>
      <c r="S1239">
        <v>50</v>
      </c>
      <c r="T1239">
        <v>90</v>
      </c>
      <c r="U1239">
        <v>110</v>
      </c>
      <c r="V1239">
        <v>170</v>
      </c>
      <c r="W1239">
        <v>210</v>
      </c>
      <c r="X1239">
        <v>210</v>
      </c>
      <c r="Y1239">
        <v>210</v>
      </c>
      <c r="Z1239">
        <v>390</v>
      </c>
      <c r="AA1239">
        <v>590</v>
      </c>
      <c r="AB1239">
        <v>590</v>
      </c>
      <c r="AC1239">
        <v>210</v>
      </c>
      <c r="AD1239">
        <v>140</v>
      </c>
      <c r="AE1239">
        <v>70</v>
      </c>
      <c r="AF1239">
        <v>90</v>
      </c>
      <c r="AG1239">
        <v>70</v>
      </c>
      <c r="AH1239">
        <v>260</v>
      </c>
      <c r="AI1239">
        <v>260</v>
      </c>
      <c r="AJ1239">
        <v>260</v>
      </c>
      <c r="AK1239">
        <v>320</v>
      </c>
      <c r="AL1239">
        <v>480</v>
      </c>
      <c r="AM1239">
        <v>720</v>
      </c>
      <c r="AN1239">
        <v>590</v>
      </c>
      <c r="AO1239">
        <v>480</v>
      </c>
      <c r="AP1239">
        <v>140</v>
      </c>
      <c r="AQ1239">
        <v>90</v>
      </c>
      <c r="AR1239">
        <v>140</v>
      </c>
      <c r="AS1239">
        <v>140</v>
      </c>
      <c r="AT1239">
        <v>320</v>
      </c>
      <c r="AU1239">
        <v>390</v>
      </c>
      <c r="AV1239">
        <v>320</v>
      </c>
      <c r="AW1239">
        <v>480</v>
      </c>
      <c r="AX1239">
        <v>720</v>
      </c>
      <c r="AY1239">
        <v>1000</v>
      </c>
      <c r="AZ1239">
        <v>1300</v>
      </c>
      <c r="BA1239">
        <v>880</v>
      </c>
      <c r="BB1239">
        <v>210</v>
      </c>
      <c r="BC1239">
        <v>170</v>
      </c>
      <c r="BD1239">
        <v>210</v>
      </c>
      <c r="BE1239">
        <v>260</v>
      </c>
      <c r="BF1239">
        <v>590</v>
      </c>
      <c r="BG1239">
        <v>480</v>
      </c>
      <c r="BH1239">
        <v>480</v>
      </c>
      <c r="BI1239" s="9">
        <f>AVERAGE(keyword_stats[[#This Row],[Searches: Apr 2015]:[Searches: Mar 2016]])</f>
        <v>184.16666666666666</v>
      </c>
      <c r="BJ1239" s="9">
        <f>AVERAGE(keyword_stats[[#This Row],[Searches: Apr 2016]:[Searches: Mar 2017]])</f>
        <v>261.66666666666669</v>
      </c>
      <c r="BK1239" s="9">
        <f>AVERAGE(keyword_stats[[#This Row],[Searches: Apr 2017]:[Searches: Mar 2018]])</f>
        <v>344.16666666666669</v>
      </c>
      <c r="BL1239" s="9">
        <f>AVERAGE(keyword_stats[[#This Row],[Searches: Apr 2018]:[Searches: Mar 2019]])</f>
        <v>565</v>
      </c>
      <c r="BM1239" s="9">
        <f>SUM(keyword_stats[[#This Row],[Searches: Apr 2018]:[Searches: Mar 2019]])</f>
        <v>6780</v>
      </c>
      <c r="BN1239" s="9">
        <f>keyword_stats[[#This Row],[R1]]-keyword_stats[[#This Row],[R4]]</f>
        <v>380.83333333333337</v>
      </c>
      <c r="BO1239" s="9" t="str">
        <f>INDEX('keyword-forecasts'!G:K,MATCH(keyword_stats[[#This Row],[Keyword]],'keyword-forecasts'!K:K,0),1)</f>
        <v>Kąpielowy Czarny</v>
      </c>
    </row>
    <row r="1240" spans="1:67" x14ac:dyDescent="0.25">
      <c r="A1240" t="s">
        <v>1350</v>
      </c>
      <c r="B1240" t="s">
        <v>15</v>
      </c>
      <c r="D1240" s="8">
        <v>90</v>
      </c>
      <c r="E1240" t="s">
        <v>17</v>
      </c>
      <c r="F1240">
        <v>99</v>
      </c>
      <c r="G1240">
        <v>0.26</v>
      </c>
      <c r="H1240">
        <v>1.1200000000000001</v>
      </c>
      <c r="M1240">
        <v>50</v>
      </c>
      <c r="N1240">
        <v>70</v>
      </c>
      <c r="O1240">
        <v>90</v>
      </c>
      <c r="P1240">
        <v>140</v>
      </c>
      <c r="Q1240">
        <v>70</v>
      </c>
      <c r="R1240">
        <v>10</v>
      </c>
      <c r="S1240">
        <v>30</v>
      </c>
      <c r="T1240">
        <v>20</v>
      </c>
      <c r="U1240">
        <v>30</v>
      </c>
      <c r="V1240">
        <v>50</v>
      </c>
      <c r="W1240">
        <v>50</v>
      </c>
      <c r="X1240">
        <v>50</v>
      </c>
      <c r="Y1240">
        <v>90</v>
      </c>
      <c r="Z1240">
        <v>90</v>
      </c>
      <c r="AA1240">
        <v>110</v>
      </c>
      <c r="AB1240">
        <v>110</v>
      </c>
      <c r="AC1240">
        <v>40</v>
      </c>
      <c r="AD1240">
        <v>30</v>
      </c>
      <c r="AE1240">
        <v>20</v>
      </c>
      <c r="AF1240">
        <v>30</v>
      </c>
      <c r="AG1240">
        <v>30</v>
      </c>
      <c r="AH1240">
        <v>90</v>
      </c>
      <c r="AI1240">
        <v>90</v>
      </c>
      <c r="AJ1240">
        <v>90</v>
      </c>
      <c r="AK1240">
        <v>110</v>
      </c>
      <c r="AL1240">
        <v>140</v>
      </c>
      <c r="AM1240">
        <v>260</v>
      </c>
      <c r="AN1240">
        <v>210</v>
      </c>
      <c r="AO1240">
        <v>140</v>
      </c>
      <c r="AP1240">
        <v>40</v>
      </c>
      <c r="AQ1240">
        <v>20</v>
      </c>
      <c r="AR1240">
        <v>30</v>
      </c>
      <c r="AS1240">
        <v>30</v>
      </c>
      <c r="AT1240">
        <v>110</v>
      </c>
      <c r="AU1240">
        <v>90</v>
      </c>
      <c r="AV1240">
        <v>50</v>
      </c>
      <c r="AW1240">
        <v>90</v>
      </c>
      <c r="AX1240">
        <v>110</v>
      </c>
      <c r="AY1240">
        <v>210</v>
      </c>
      <c r="AZ1240">
        <v>210</v>
      </c>
      <c r="BA1240">
        <v>140</v>
      </c>
      <c r="BB1240">
        <v>20</v>
      </c>
      <c r="BC1240">
        <v>40</v>
      </c>
      <c r="BD1240">
        <v>30</v>
      </c>
      <c r="BE1240">
        <v>50</v>
      </c>
      <c r="BF1240">
        <v>90</v>
      </c>
      <c r="BG1240">
        <v>70</v>
      </c>
      <c r="BH1240">
        <v>110</v>
      </c>
      <c r="BI1240" s="9">
        <f>AVERAGE(keyword_stats[[#This Row],[Searches: Apr 2015]:[Searches: Mar 2016]])</f>
        <v>55</v>
      </c>
      <c r="BJ1240" s="9">
        <f>AVERAGE(keyword_stats[[#This Row],[Searches: Apr 2016]:[Searches: Mar 2017]])</f>
        <v>68.333333333333329</v>
      </c>
      <c r="BK1240" s="9">
        <f>AVERAGE(keyword_stats[[#This Row],[Searches: Apr 2017]:[Searches: Mar 2018]])</f>
        <v>102.5</v>
      </c>
      <c r="BL1240" s="9">
        <f>AVERAGE(keyword_stats[[#This Row],[Searches: Apr 2018]:[Searches: Mar 2019]])</f>
        <v>97.5</v>
      </c>
      <c r="BM1240" s="9">
        <f>SUM(keyword_stats[[#This Row],[Searches: Apr 2018]:[Searches: Mar 2019]])</f>
        <v>1170</v>
      </c>
      <c r="BN1240" s="9">
        <f>keyword_stats[[#This Row],[R1]]-keyword_stats[[#This Row],[R4]]</f>
        <v>42.5</v>
      </c>
      <c r="BO1240" s="9" t="str">
        <f>INDEX('keyword-forecasts'!G:K,MATCH(keyword_stats[[#This Row],[Keyword]],'keyword-forecasts'!K:K,0),1)</f>
        <v>Kąpielowy Czarny</v>
      </c>
    </row>
    <row r="1241" spans="1:67" x14ac:dyDescent="0.25">
      <c r="A1241" t="s">
        <v>1351</v>
      </c>
      <c r="B1241" t="s">
        <v>15</v>
      </c>
      <c r="D1241" s="8">
        <v>40</v>
      </c>
      <c r="E1241" t="s">
        <v>17</v>
      </c>
      <c r="F1241">
        <v>100</v>
      </c>
      <c r="G1241">
        <v>0.26</v>
      </c>
      <c r="H1241">
        <v>1</v>
      </c>
      <c r="M1241">
        <v>20</v>
      </c>
      <c r="N1241">
        <v>20</v>
      </c>
      <c r="O1241">
        <v>30</v>
      </c>
      <c r="P1241">
        <v>30</v>
      </c>
      <c r="Q1241">
        <v>30</v>
      </c>
      <c r="R1241">
        <v>10</v>
      </c>
      <c r="S1241">
        <v>10</v>
      </c>
      <c r="T1241">
        <v>20</v>
      </c>
      <c r="U1241">
        <v>10</v>
      </c>
      <c r="V1241">
        <v>30</v>
      </c>
      <c r="W1241">
        <v>30</v>
      </c>
      <c r="X1241">
        <v>50</v>
      </c>
      <c r="Y1241">
        <v>40</v>
      </c>
      <c r="Z1241">
        <v>30</v>
      </c>
      <c r="AA1241">
        <v>70</v>
      </c>
      <c r="AB1241">
        <v>70</v>
      </c>
      <c r="AC1241">
        <v>30</v>
      </c>
      <c r="AD1241">
        <v>10</v>
      </c>
      <c r="AE1241">
        <v>10</v>
      </c>
      <c r="AF1241">
        <v>10</v>
      </c>
      <c r="AG1241">
        <v>10</v>
      </c>
      <c r="AH1241">
        <v>20</v>
      </c>
      <c r="AI1241">
        <v>20</v>
      </c>
      <c r="AJ1241">
        <v>20</v>
      </c>
      <c r="AK1241">
        <v>20</v>
      </c>
      <c r="AL1241">
        <v>40</v>
      </c>
      <c r="AM1241">
        <v>70</v>
      </c>
      <c r="AN1241">
        <v>50</v>
      </c>
      <c r="AO1241">
        <v>10</v>
      </c>
      <c r="AP1241">
        <v>10</v>
      </c>
      <c r="AQ1241">
        <v>10</v>
      </c>
      <c r="AR1241">
        <v>10</v>
      </c>
      <c r="AS1241">
        <v>10</v>
      </c>
      <c r="AT1241">
        <v>10</v>
      </c>
      <c r="AU1241">
        <v>20</v>
      </c>
      <c r="AV1241">
        <v>20</v>
      </c>
      <c r="AW1241">
        <v>40</v>
      </c>
      <c r="AX1241">
        <v>50</v>
      </c>
      <c r="AY1241">
        <v>70</v>
      </c>
      <c r="AZ1241">
        <v>90</v>
      </c>
      <c r="BA1241">
        <v>50</v>
      </c>
      <c r="BB1241">
        <v>10</v>
      </c>
      <c r="BC1241">
        <v>10</v>
      </c>
      <c r="BD1241">
        <v>10</v>
      </c>
      <c r="BE1241">
        <v>20</v>
      </c>
      <c r="BF1241">
        <v>50</v>
      </c>
      <c r="BG1241">
        <v>70</v>
      </c>
      <c r="BH1241">
        <v>30</v>
      </c>
      <c r="BI1241" s="9">
        <f>AVERAGE(keyword_stats[[#This Row],[Searches: Apr 2015]:[Searches: Mar 2016]])</f>
        <v>24.166666666666668</v>
      </c>
      <c r="BJ1241" s="9">
        <f>AVERAGE(keyword_stats[[#This Row],[Searches: Apr 2016]:[Searches: Mar 2017]])</f>
        <v>28.333333333333332</v>
      </c>
      <c r="BK1241" s="9">
        <f>AVERAGE(keyword_stats[[#This Row],[Searches: Apr 2017]:[Searches: Mar 2018]])</f>
        <v>23.333333333333332</v>
      </c>
      <c r="BL1241" s="9">
        <f>AVERAGE(keyword_stats[[#This Row],[Searches: Apr 2018]:[Searches: Mar 2019]])</f>
        <v>41.666666666666664</v>
      </c>
      <c r="BM1241" s="9">
        <f>SUM(keyword_stats[[#This Row],[Searches: Apr 2018]:[Searches: Mar 2019]])</f>
        <v>500</v>
      </c>
      <c r="BN1241" s="9">
        <f>keyword_stats[[#This Row],[R1]]-keyword_stats[[#This Row],[R4]]</f>
        <v>17.499999999999996</v>
      </c>
      <c r="BO1241" s="9" t="str">
        <f>INDEX('keyword-forecasts'!G:K,MATCH(keyword_stats[[#This Row],[Keyword]],'keyword-forecasts'!K:K,0),1)</f>
        <v>Kąpielowy Czarny</v>
      </c>
    </row>
    <row r="1242" spans="1:67" x14ac:dyDescent="0.25">
      <c r="A1242" t="s">
        <v>1352</v>
      </c>
      <c r="B1242" t="s">
        <v>15</v>
      </c>
      <c r="D1242" s="8">
        <v>20</v>
      </c>
      <c r="E1242" t="s">
        <v>17</v>
      </c>
      <c r="F1242">
        <v>95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10</v>
      </c>
      <c r="AE1242">
        <v>10</v>
      </c>
      <c r="AF1242">
        <v>10</v>
      </c>
      <c r="AG1242">
        <v>10</v>
      </c>
      <c r="AH1242">
        <v>10</v>
      </c>
      <c r="AI1242">
        <v>10</v>
      </c>
      <c r="AJ1242">
        <v>30</v>
      </c>
      <c r="AK1242">
        <v>30</v>
      </c>
      <c r="AL1242">
        <v>30</v>
      </c>
      <c r="AM1242">
        <v>40</v>
      </c>
      <c r="AN1242">
        <v>70</v>
      </c>
      <c r="AO1242">
        <v>50</v>
      </c>
      <c r="AP1242">
        <v>10</v>
      </c>
      <c r="AQ1242">
        <v>10</v>
      </c>
      <c r="AR1242">
        <v>10</v>
      </c>
      <c r="AS1242">
        <v>10</v>
      </c>
      <c r="AT1242">
        <v>30</v>
      </c>
      <c r="AU1242">
        <v>30</v>
      </c>
      <c r="AV1242">
        <v>30</v>
      </c>
      <c r="AW1242">
        <v>20</v>
      </c>
      <c r="AX1242">
        <v>10</v>
      </c>
      <c r="AY1242">
        <v>40</v>
      </c>
      <c r="AZ1242">
        <v>50</v>
      </c>
      <c r="BA1242">
        <v>20</v>
      </c>
      <c r="BB1242">
        <v>10</v>
      </c>
      <c r="BC1242">
        <v>10</v>
      </c>
      <c r="BD1242">
        <v>0</v>
      </c>
      <c r="BE1242">
        <v>10</v>
      </c>
      <c r="BF1242">
        <v>20</v>
      </c>
      <c r="BG1242">
        <v>10</v>
      </c>
      <c r="BH1242">
        <v>10</v>
      </c>
      <c r="BI1242" s="9">
        <f>AVERAGE(keyword_stats[[#This Row],[Searches: Apr 2015]:[Searches: Mar 2016]])</f>
        <v>0</v>
      </c>
      <c r="BJ1242" s="9">
        <f>AVERAGE(keyword_stats[[#This Row],[Searches: Apr 2016]:[Searches: Mar 2017]])</f>
        <v>7.5</v>
      </c>
      <c r="BK1242" s="9">
        <f>AVERAGE(keyword_stats[[#This Row],[Searches: Apr 2017]:[Searches: Mar 2018]])</f>
        <v>29.166666666666668</v>
      </c>
      <c r="BL1242" s="9">
        <f>AVERAGE(keyword_stats[[#This Row],[Searches: Apr 2018]:[Searches: Mar 2019]])</f>
        <v>17.5</v>
      </c>
      <c r="BM1242" s="9">
        <f>SUM(keyword_stats[[#This Row],[Searches: Apr 2018]:[Searches: Mar 2019]])</f>
        <v>210</v>
      </c>
      <c r="BN1242" s="9">
        <f>keyword_stats[[#This Row],[R1]]-keyword_stats[[#This Row],[R4]]</f>
        <v>17.5</v>
      </c>
      <c r="BO1242" s="9" t="str">
        <f>INDEX('keyword-forecasts'!G:K,MATCH(keyword_stats[[#This Row],[Keyword]],'keyword-forecasts'!K:K,0),1)</f>
        <v>Paskami</v>
      </c>
    </row>
    <row r="1243" spans="1:67" x14ac:dyDescent="0.25">
      <c r="A1243" t="s">
        <v>1353</v>
      </c>
      <c r="B1243" t="s">
        <v>15</v>
      </c>
      <c r="D1243" s="8">
        <v>320</v>
      </c>
      <c r="E1243" t="s">
        <v>17</v>
      </c>
      <c r="F1243">
        <v>100</v>
      </c>
      <c r="G1243">
        <v>0.3</v>
      </c>
      <c r="H1243">
        <v>1.1200000000000001</v>
      </c>
      <c r="M1243">
        <v>40</v>
      </c>
      <c r="N1243">
        <v>70</v>
      </c>
      <c r="O1243">
        <v>90</v>
      </c>
      <c r="P1243">
        <v>90</v>
      </c>
      <c r="Q1243">
        <v>50</v>
      </c>
      <c r="R1243">
        <v>10</v>
      </c>
      <c r="S1243">
        <v>20</v>
      </c>
      <c r="T1243">
        <v>20</v>
      </c>
      <c r="U1243">
        <v>30</v>
      </c>
      <c r="V1243">
        <v>30</v>
      </c>
      <c r="W1243">
        <v>30</v>
      </c>
      <c r="X1243">
        <v>30</v>
      </c>
      <c r="Y1243">
        <v>70</v>
      </c>
      <c r="Z1243">
        <v>90</v>
      </c>
      <c r="AA1243">
        <v>140</v>
      </c>
      <c r="AB1243">
        <v>170</v>
      </c>
      <c r="AC1243">
        <v>70</v>
      </c>
      <c r="AD1243">
        <v>20</v>
      </c>
      <c r="AE1243">
        <v>40</v>
      </c>
      <c r="AF1243">
        <v>40</v>
      </c>
      <c r="AG1243">
        <v>50</v>
      </c>
      <c r="AH1243">
        <v>70</v>
      </c>
      <c r="AI1243">
        <v>110</v>
      </c>
      <c r="AJ1243">
        <v>170</v>
      </c>
      <c r="AK1243">
        <v>110</v>
      </c>
      <c r="AL1243">
        <v>210</v>
      </c>
      <c r="AM1243">
        <v>320</v>
      </c>
      <c r="AN1243">
        <v>320</v>
      </c>
      <c r="AO1243">
        <v>170</v>
      </c>
      <c r="AP1243">
        <v>70</v>
      </c>
      <c r="AQ1243">
        <v>50</v>
      </c>
      <c r="AR1243">
        <v>90</v>
      </c>
      <c r="AS1243">
        <v>70</v>
      </c>
      <c r="AT1243">
        <v>140</v>
      </c>
      <c r="AU1243">
        <v>140</v>
      </c>
      <c r="AV1243">
        <v>210</v>
      </c>
      <c r="AW1243">
        <v>210</v>
      </c>
      <c r="AX1243">
        <v>390</v>
      </c>
      <c r="AY1243">
        <v>480</v>
      </c>
      <c r="AZ1243">
        <v>720</v>
      </c>
      <c r="BA1243">
        <v>480</v>
      </c>
      <c r="BB1243">
        <v>110</v>
      </c>
      <c r="BC1243">
        <v>90</v>
      </c>
      <c r="BD1243">
        <v>140</v>
      </c>
      <c r="BE1243">
        <v>110</v>
      </c>
      <c r="BF1243">
        <v>320</v>
      </c>
      <c r="BG1243">
        <v>320</v>
      </c>
      <c r="BH1243">
        <v>320</v>
      </c>
      <c r="BI1243" s="9">
        <f>AVERAGE(keyword_stats[[#This Row],[Searches: Apr 2015]:[Searches: Mar 2016]])</f>
        <v>42.5</v>
      </c>
      <c r="BJ1243" s="9">
        <f>AVERAGE(keyword_stats[[#This Row],[Searches: Apr 2016]:[Searches: Mar 2017]])</f>
        <v>86.666666666666671</v>
      </c>
      <c r="BK1243" s="9">
        <f>AVERAGE(keyword_stats[[#This Row],[Searches: Apr 2017]:[Searches: Mar 2018]])</f>
        <v>158.33333333333334</v>
      </c>
      <c r="BL1243" s="9">
        <f>AVERAGE(keyword_stats[[#This Row],[Searches: Apr 2018]:[Searches: Mar 2019]])</f>
        <v>307.5</v>
      </c>
      <c r="BM1243" s="9">
        <f>SUM(keyword_stats[[#This Row],[Searches: Apr 2018]:[Searches: Mar 2019]])</f>
        <v>3690</v>
      </c>
      <c r="BN1243" s="9">
        <f>keyword_stats[[#This Row],[R1]]-keyword_stats[[#This Row],[R4]]</f>
        <v>265</v>
      </c>
      <c r="BO1243" s="9" t="str">
        <f>INDEX('keyword-forecasts'!G:K,MATCH(keyword_stats[[#This Row],[Keyword]],'keyword-forecasts'!K:K,0),1)</f>
        <v>Czerwony</v>
      </c>
    </row>
    <row r="1244" spans="1:67" x14ac:dyDescent="0.25">
      <c r="A1244" t="s">
        <v>1354</v>
      </c>
      <c r="B1244" t="s">
        <v>15</v>
      </c>
      <c r="D1244" s="8">
        <v>1000</v>
      </c>
      <c r="E1244" t="s">
        <v>17</v>
      </c>
      <c r="F1244">
        <v>100</v>
      </c>
      <c r="G1244">
        <v>0.33</v>
      </c>
      <c r="H1244">
        <v>1.17</v>
      </c>
      <c r="M1244">
        <v>140</v>
      </c>
      <c r="N1244">
        <v>170</v>
      </c>
      <c r="O1244">
        <v>210</v>
      </c>
      <c r="P1244">
        <v>260</v>
      </c>
      <c r="Q1244">
        <v>140</v>
      </c>
      <c r="R1244">
        <v>40</v>
      </c>
      <c r="S1244">
        <v>50</v>
      </c>
      <c r="T1244">
        <v>70</v>
      </c>
      <c r="U1244">
        <v>90</v>
      </c>
      <c r="V1244">
        <v>210</v>
      </c>
      <c r="W1244">
        <v>260</v>
      </c>
      <c r="X1244">
        <v>210</v>
      </c>
      <c r="Y1244">
        <v>260</v>
      </c>
      <c r="Z1244">
        <v>390</v>
      </c>
      <c r="AA1244">
        <v>480</v>
      </c>
      <c r="AB1244">
        <v>390</v>
      </c>
      <c r="AC1244">
        <v>170</v>
      </c>
      <c r="AD1244">
        <v>140</v>
      </c>
      <c r="AE1244">
        <v>110</v>
      </c>
      <c r="AF1244">
        <v>140</v>
      </c>
      <c r="AG1244">
        <v>140</v>
      </c>
      <c r="AH1244">
        <v>320</v>
      </c>
      <c r="AI1244">
        <v>390</v>
      </c>
      <c r="AJ1244">
        <v>390</v>
      </c>
      <c r="AK1244">
        <v>390</v>
      </c>
      <c r="AL1244">
        <v>590</v>
      </c>
      <c r="AM1244">
        <v>720</v>
      </c>
      <c r="AN1244">
        <v>720</v>
      </c>
      <c r="AO1244">
        <v>390</v>
      </c>
      <c r="AP1244">
        <v>140</v>
      </c>
      <c r="AQ1244">
        <v>170</v>
      </c>
      <c r="AR1244">
        <v>170</v>
      </c>
      <c r="AS1244">
        <v>170</v>
      </c>
      <c r="AT1244">
        <v>720</v>
      </c>
      <c r="AU1244">
        <v>720</v>
      </c>
      <c r="AV1244">
        <v>590</v>
      </c>
      <c r="AW1244">
        <v>720</v>
      </c>
      <c r="AX1244">
        <v>1000</v>
      </c>
      <c r="AY1244">
        <v>1300</v>
      </c>
      <c r="AZ1244">
        <v>1600</v>
      </c>
      <c r="BA1244">
        <v>1000</v>
      </c>
      <c r="BB1244">
        <v>390</v>
      </c>
      <c r="BC1244">
        <v>320</v>
      </c>
      <c r="BD1244">
        <v>390</v>
      </c>
      <c r="BE1244">
        <v>590</v>
      </c>
      <c r="BF1244">
        <v>1300</v>
      </c>
      <c r="BG1244">
        <v>1300</v>
      </c>
      <c r="BH1244">
        <v>1900</v>
      </c>
      <c r="BI1244" s="9">
        <f>AVERAGE(keyword_stats[[#This Row],[Searches: Apr 2015]:[Searches: Mar 2016]])</f>
        <v>154.16666666666666</v>
      </c>
      <c r="BJ1244" s="9">
        <f>AVERAGE(keyword_stats[[#This Row],[Searches: Apr 2016]:[Searches: Mar 2017]])</f>
        <v>276.66666666666669</v>
      </c>
      <c r="BK1244" s="9">
        <f>AVERAGE(keyword_stats[[#This Row],[Searches: Apr 2017]:[Searches: Mar 2018]])</f>
        <v>457.5</v>
      </c>
      <c r="BL1244" s="9">
        <f>AVERAGE(keyword_stats[[#This Row],[Searches: Apr 2018]:[Searches: Mar 2019]])</f>
        <v>984.16666666666663</v>
      </c>
      <c r="BM1244" s="9">
        <f>SUM(keyword_stats[[#This Row],[Searches: Apr 2018]:[Searches: Mar 2019]])</f>
        <v>11810</v>
      </c>
      <c r="BN1244" s="9">
        <f>keyword_stats[[#This Row],[R1]]-keyword_stats[[#This Row],[R4]]</f>
        <v>830</v>
      </c>
      <c r="BO1244" s="9" t="str">
        <f>INDEX('keyword-forecasts'!G:K,MATCH(keyword_stats[[#This Row],[Keyword]],'keyword-forecasts'!K:K,0),1)</f>
        <v>Kąpielowy Damski</v>
      </c>
    </row>
    <row r="1245" spans="1:67" x14ac:dyDescent="0.25">
      <c r="A1245" t="s">
        <v>1355</v>
      </c>
      <c r="B1245" t="s">
        <v>15</v>
      </c>
      <c r="D1245" s="8">
        <v>10</v>
      </c>
      <c r="E1245" t="s">
        <v>17</v>
      </c>
      <c r="F1245">
        <v>100</v>
      </c>
      <c r="M1245">
        <v>10</v>
      </c>
      <c r="N1245">
        <v>10</v>
      </c>
      <c r="O1245">
        <v>10</v>
      </c>
      <c r="P1245">
        <v>10</v>
      </c>
      <c r="Q1245">
        <v>10</v>
      </c>
      <c r="R1245">
        <v>10</v>
      </c>
      <c r="S1245">
        <v>10</v>
      </c>
      <c r="T1245">
        <v>0</v>
      </c>
      <c r="U1245">
        <v>0</v>
      </c>
      <c r="V1245">
        <v>10</v>
      </c>
      <c r="W1245">
        <v>10</v>
      </c>
      <c r="X1245">
        <v>10</v>
      </c>
      <c r="Y1245">
        <v>10</v>
      </c>
      <c r="Z1245">
        <v>10</v>
      </c>
      <c r="AA1245">
        <v>10</v>
      </c>
      <c r="AB1245">
        <v>10</v>
      </c>
      <c r="AC1245">
        <v>10</v>
      </c>
      <c r="AD1245">
        <v>10</v>
      </c>
      <c r="AE1245">
        <v>0</v>
      </c>
      <c r="AF1245">
        <v>10</v>
      </c>
      <c r="AG1245">
        <v>0</v>
      </c>
      <c r="AH1245">
        <v>10</v>
      </c>
      <c r="AI1245">
        <v>10</v>
      </c>
      <c r="AJ1245">
        <v>10</v>
      </c>
      <c r="AK1245">
        <v>0</v>
      </c>
      <c r="AL1245">
        <v>10</v>
      </c>
      <c r="AM1245">
        <v>10</v>
      </c>
      <c r="AN1245">
        <v>20</v>
      </c>
      <c r="AO1245">
        <v>10</v>
      </c>
      <c r="AP1245">
        <v>0</v>
      </c>
      <c r="AQ1245">
        <v>0</v>
      </c>
      <c r="AR1245">
        <v>0</v>
      </c>
      <c r="AS1245">
        <v>10</v>
      </c>
      <c r="AT1245">
        <v>10</v>
      </c>
      <c r="AU1245">
        <v>10</v>
      </c>
      <c r="AV1245">
        <v>10</v>
      </c>
      <c r="AW1245">
        <v>10</v>
      </c>
      <c r="AX1245">
        <v>10</v>
      </c>
      <c r="AY1245">
        <v>20</v>
      </c>
      <c r="AZ1245">
        <v>10</v>
      </c>
      <c r="BA1245">
        <v>10</v>
      </c>
      <c r="BB1245">
        <v>10</v>
      </c>
      <c r="BC1245">
        <v>10</v>
      </c>
      <c r="BD1245">
        <v>10</v>
      </c>
      <c r="BE1245">
        <v>10</v>
      </c>
      <c r="BF1245">
        <v>10</v>
      </c>
      <c r="BG1245">
        <v>10</v>
      </c>
      <c r="BH1245">
        <v>10</v>
      </c>
      <c r="BI1245" s="9">
        <f>AVERAGE(keyword_stats[[#This Row],[Searches: Apr 2015]:[Searches: Mar 2016]])</f>
        <v>8.3333333333333339</v>
      </c>
      <c r="BJ1245" s="9">
        <f>AVERAGE(keyword_stats[[#This Row],[Searches: Apr 2016]:[Searches: Mar 2017]])</f>
        <v>8.3333333333333339</v>
      </c>
      <c r="BK1245" s="9">
        <f>AVERAGE(keyword_stats[[#This Row],[Searches: Apr 2017]:[Searches: Mar 2018]])</f>
        <v>7.5</v>
      </c>
      <c r="BL1245" s="9">
        <f>AVERAGE(keyword_stats[[#This Row],[Searches: Apr 2018]:[Searches: Mar 2019]])</f>
        <v>10.833333333333334</v>
      </c>
      <c r="BM1245" s="9">
        <f>SUM(keyword_stats[[#This Row],[Searches: Apr 2018]:[Searches: Mar 2019]])</f>
        <v>130</v>
      </c>
      <c r="BN1245" s="9">
        <f>keyword_stats[[#This Row],[R1]]-keyword_stats[[#This Row],[R4]]</f>
        <v>2.5</v>
      </c>
      <c r="BO1245" s="9" t="str">
        <f>INDEX('keyword-forecasts'!G:K,MATCH(keyword_stats[[#This Row],[Keyword]],'keyword-forecasts'!K:K,0),1)</f>
        <v>Kąpielowy Damski</v>
      </c>
    </row>
    <row r="1246" spans="1:67" x14ac:dyDescent="0.25">
      <c r="A1246" t="s">
        <v>1356</v>
      </c>
      <c r="B1246" t="s">
        <v>15</v>
      </c>
      <c r="D1246" s="8">
        <v>110</v>
      </c>
      <c r="E1246" t="s">
        <v>17</v>
      </c>
      <c r="F1246">
        <v>100</v>
      </c>
      <c r="G1246">
        <v>0.33</v>
      </c>
      <c r="H1246">
        <v>1.34</v>
      </c>
      <c r="M1246">
        <v>10</v>
      </c>
      <c r="N1246">
        <v>10</v>
      </c>
      <c r="O1246">
        <v>30</v>
      </c>
      <c r="P1246">
        <v>40</v>
      </c>
      <c r="Q1246">
        <v>40</v>
      </c>
      <c r="R1246">
        <v>10</v>
      </c>
      <c r="S1246">
        <v>10</v>
      </c>
      <c r="T1246">
        <v>10</v>
      </c>
      <c r="U1246">
        <v>10</v>
      </c>
      <c r="V1246">
        <v>20</v>
      </c>
      <c r="W1246">
        <v>30</v>
      </c>
      <c r="X1246">
        <v>20</v>
      </c>
      <c r="Y1246">
        <v>30</v>
      </c>
      <c r="Z1246">
        <v>40</v>
      </c>
      <c r="AA1246">
        <v>70</v>
      </c>
      <c r="AB1246">
        <v>70</v>
      </c>
      <c r="AC1246">
        <v>40</v>
      </c>
      <c r="AD1246">
        <v>10</v>
      </c>
      <c r="AE1246">
        <v>10</v>
      </c>
      <c r="AF1246">
        <v>20</v>
      </c>
      <c r="AG1246">
        <v>10</v>
      </c>
      <c r="AH1246">
        <v>40</v>
      </c>
      <c r="AI1246">
        <v>50</v>
      </c>
      <c r="AJ1246">
        <v>50</v>
      </c>
      <c r="AK1246">
        <v>90</v>
      </c>
      <c r="AL1246">
        <v>50</v>
      </c>
      <c r="AM1246">
        <v>70</v>
      </c>
      <c r="AN1246">
        <v>30</v>
      </c>
      <c r="AO1246">
        <v>50</v>
      </c>
      <c r="AP1246">
        <v>10</v>
      </c>
      <c r="AQ1246">
        <v>20</v>
      </c>
      <c r="AR1246">
        <v>30</v>
      </c>
      <c r="AS1246">
        <v>20</v>
      </c>
      <c r="AT1246">
        <v>70</v>
      </c>
      <c r="AU1246">
        <v>90</v>
      </c>
      <c r="AV1246">
        <v>50</v>
      </c>
      <c r="AW1246">
        <v>90</v>
      </c>
      <c r="AX1246">
        <v>170</v>
      </c>
      <c r="AY1246">
        <v>210</v>
      </c>
      <c r="AZ1246">
        <v>210</v>
      </c>
      <c r="BA1246">
        <v>140</v>
      </c>
      <c r="BB1246">
        <v>20</v>
      </c>
      <c r="BC1246">
        <v>50</v>
      </c>
      <c r="BD1246">
        <v>30</v>
      </c>
      <c r="BE1246">
        <v>20</v>
      </c>
      <c r="BF1246">
        <v>90</v>
      </c>
      <c r="BG1246">
        <v>90</v>
      </c>
      <c r="BH1246">
        <v>210</v>
      </c>
      <c r="BI1246" s="9">
        <f>AVERAGE(keyword_stats[[#This Row],[Searches: Apr 2015]:[Searches: Mar 2016]])</f>
        <v>20</v>
      </c>
      <c r="BJ1246" s="9">
        <f>AVERAGE(keyword_stats[[#This Row],[Searches: Apr 2016]:[Searches: Mar 2017]])</f>
        <v>36.666666666666664</v>
      </c>
      <c r="BK1246" s="9">
        <f>AVERAGE(keyword_stats[[#This Row],[Searches: Apr 2017]:[Searches: Mar 2018]])</f>
        <v>48.333333333333336</v>
      </c>
      <c r="BL1246" s="9">
        <f>AVERAGE(keyword_stats[[#This Row],[Searches: Apr 2018]:[Searches: Mar 2019]])</f>
        <v>110.83333333333333</v>
      </c>
      <c r="BM1246" s="9">
        <f>SUM(keyword_stats[[#This Row],[Searches: Apr 2018]:[Searches: Mar 2019]])</f>
        <v>1330</v>
      </c>
      <c r="BN1246" s="9">
        <f>keyword_stats[[#This Row],[R1]]-keyword_stats[[#This Row],[R4]]</f>
        <v>90.833333333333329</v>
      </c>
      <c r="BO1246" s="9" t="str">
        <f>INDEX('keyword-forecasts'!G:K,MATCH(keyword_stats[[#This Row],[Keyword]],'keyword-forecasts'!K:K,0),1)</f>
        <v>Kąpielowy Damski</v>
      </c>
    </row>
    <row r="1247" spans="1:67" x14ac:dyDescent="0.25">
      <c r="A1247" t="s">
        <v>1357</v>
      </c>
      <c r="B1247" t="s">
        <v>15</v>
      </c>
      <c r="D1247" s="8">
        <v>90</v>
      </c>
      <c r="E1247" t="s">
        <v>17</v>
      </c>
      <c r="F1247">
        <v>100</v>
      </c>
      <c r="G1247">
        <v>0.43</v>
      </c>
      <c r="H1247">
        <v>1.87</v>
      </c>
      <c r="M1247">
        <v>20</v>
      </c>
      <c r="N1247">
        <v>20</v>
      </c>
      <c r="O1247">
        <v>30</v>
      </c>
      <c r="P1247">
        <v>20</v>
      </c>
      <c r="Q1247">
        <v>20</v>
      </c>
      <c r="R1247">
        <v>10</v>
      </c>
      <c r="S1247">
        <v>10</v>
      </c>
      <c r="T1247">
        <v>30</v>
      </c>
      <c r="U1247">
        <v>20</v>
      </c>
      <c r="V1247">
        <v>40</v>
      </c>
      <c r="W1247">
        <v>40</v>
      </c>
      <c r="X1247">
        <v>30</v>
      </c>
      <c r="Y1247">
        <v>30</v>
      </c>
      <c r="Z1247">
        <v>40</v>
      </c>
      <c r="AA1247">
        <v>30</v>
      </c>
      <c r="AB1247">
        <v>50</v>
      </c>
      <c r="AC1247">
        <v>20</v>
      </c>
      <c r="AD1247">
        <v>10</v>
      </c>
      <c r="AE1247">
        <v>30</v>
      </c>
      <c r="AF1247">
        <v>50</v>
      </c>
      <c r="AG1247">
        <v>20</v>
      </c>
      <c r="AH1247">
        <v>70</v>
      </c>
      <c r="AI1247">
        <v>70</v>
      </c>
      <c r="AJ1247">
        <v>70</v>
      </c>
      <c r="AK1247">
        <v>50</v>
      </c>
      <c r="AL1247">
        <v>50</v>
      </c>
      <c r="AM1247">
        <v>70</v>
      </c>
      <c r="AN1247">
        <v>70</v>
      </c>
      <c r="AO1247">
        <v>30</v>
      </c>
      <c r="AP1247">
        <v>30</v>
      </c>
      <c r="AQ1247">
        <v>30</v>
      </c>
      <c r="AR1247">
        <v>50</v>
      </c>
      <c r="AS1247">
        <v>50</v>
      </c>
      <c r="AT1247">
        <v>110</v>
      </c>
      <c r="AU1247">
        <v>90</v>
      </c>
      <c r="AV1247">
        <v>70</v>
      </c>
      <c r="AW1247">
        <v>70</v>
      </c>
      <c r="AX1247">
        <v>110</v>
      </c>
      <c r="AY1247">
        <v>140</v>
      </c>
      <c r="AZ1247">
        <v>140</v>
      </c>
      <c r="BA1247">
        <v>70</v>
      </c>
      <c r="BB1247">
        <v>30</v>
      </c>
      <c r="BC1247">
        <v>70</v>
      </c>
      <c r="BD1247">
        <v>70</v>
      </c>
      <c r="BE1247">
        <v>50</v>
      </c>
      <c r="BF1247">
        <v>140</v>
      </c>
      <c r="BG1247">
        <v>110</v>
      </c>
      <c r="BH1247">
        <v>210</v>
      </c>
      <c r="BI1247" s="9">
        <f>AVERAGE(keyword_stats[[#This Row],[Searches: Apr 2015]:[Searches: Mar 2016]])</f>
        <v>24.166666666666668</v>
      </c>
      <c r="BJ1247" s="9">
        <f>AVERAGE(keyword_stats[[#This Row],[Searches: Apr 2016]:[Searches: Mar 2017]])</f>
        <v>40.833333333333336</v>
      </c>
      <c r="BK1247" s="9">
        <f>AVERAGE(keyword_stats[[#This Row],[Searches: Apr 2017]:[Searches: Mar 2018]])</f>
        <v>58.333333333333336</v>
      </c>
      <c r="BL1247" s="9">
        <f>AVERAGE(keyword_stats[[#This Row],[Searches: Apr 2018]:[Searches: Mar 2019]])</f>
        <v>100.83333333333333</v>
      </c>
      <c r="BM1247" s="9">
        <f>SUM(keyword_stats[[#This Row],[Searches: Apr 2018]:[Searches: Mar 2019]])</f>
        <v>1210</v>
      </c>
      <c r="BN1247" s="9">
        <f>keyword_stats[[#This Row],[R1]]-keyword_stats[[#This Row],[R4]]</f>
        <v>76.666666666666657</v>
      </c>
      <c r="BO1247" s="9" t="str">
        <f>INDEX('keyword-forecasts'!G:K,MATCH(keyword_stats[[#This Row],[Keyword]],'keyword-forecasts'!K:K,0),1)</f>
        <v>Kąpielowy Damski</v>
      </c>
    </row>
    <row r="1248" spans="1:67" x14ac:dyDescent="0.25">
      <c r="A1248" t="s">
        <v>1358</v>
      </c>
      <c r="B1248" t="s">
        <v>15</v>
      </c>
      <c r="D1248" s="8">
        <v>10</v>
      </c>
      <c r="E1248" t="s">
        <v>17</v>
      </c>
      <c r="F1248">
        <v>100</v>
      </c>
      <c r="G1248">
        <v>0.7</v>
      </c>
      <c r="H1248">
        <v>2.06</v>
      </c>
      <c r="M1248">
        <v>10</v>
      </c>
      <c r="N1248">
        <v>10</v>
      </c>
      <c r="O1248">
        <v>10</v>
      </c>
      <c r="P1248">
        <v>10</v>
      </c>
      <c r="Q1248">
        <v>10</v>
      </c>
      <c r="R1248">
        <v>10</v>
      </c>
      <c r="S1248">
        <v>10</v>
      </c>
      <c r="T1248">
        <v>10</v>
      </c>
      <c r="U1248">
        <v>10</v>
      </c>
      <c r="V1248">
        <v>10</v>
      </c>
      <c r="W1248">
        <v>10</v>
      </c>
      <c r="X1248">
        <v>10</v>
      </c>
      <c r="Y1248">
        <v>10</v>
      </c>
      <c r="Z1248">
        <v>10</v>
      </c>
      <c r="AA1248">
        <v>20</v>
      </c>
      <c r="AB1248">
        <v>10</v>
      </c>
      <c r="AC1248">
        <v>10</v>
      </c>
      <c r="AD1248">
        <v>10</v>
      </c>
      <c r="AE1248">
        <v>10</v>
      </c>
      <c r="AF1248">
        <v>10</v>
      </c>
      <c r="AG1248">
        <v>10</v>
      </c>
      <c r="AH1248">
        <v>10</v>
      </c>
      <c r="AI1248">
        <v>0</v>
      </c>
      <c r="AJ1248">
        <v>10</v>
      </c>
      <c r="AK1248">
        <v>10</v>
      </c>
      <c r="AL1248">
        <v>10</v>
      </c>
      <c r="AM1248">
        <v>10</v>
      </c>
      <c r="AN1248">
        <v>20</v>
      </c>
      <c r="AO1248">
        <v>10</v>
      </c>
      <c r="AP1248">
        <v>0</v>
      </c>
      <c r="AQ1248">
        <v>10</v>
      </c>
      <c r="AR1248">
        <v>0</v>
      </c>
      <c r="AS1248">
        <v>10</v>
      </c>
      <c r="AT1248">
        <v>10</v>
      </c>
      <c r="AU1248">
        <v>10</v>
      </c>
      <c r="AV1248">
        <v>10</v>
      </c>
      <c r="AW1248">
        <v>10</v>
      </c>
      <c r="AX1248">
        <v>10</v>
      </c>
      <c r="AY1248">
        <v>10</v>
      </c>
      <c r="AZ1248">
        <v>10</v>
      </c>
      <c r="BA1248">
        <v>10</v>
      </c>
      <c r="BB1248">
        <v>10</v>
      </c>
      <c r="BC1248">
        <v>10</v>
      </c>
      <c r="BD1248">
        <v>0</v>
      </c>
      <c r="BE1248">
        <v>0</v>
      </c>
      <c r="BF1248">
        <v>10</v>
      </c>
      <c r="BG1248">
        <v>10</v>
      </c>
      <c r="BH1248">
        <v>10</v>
      </c>
      <c r="BI1248" s="9">
        <f>AVERAGE(keyword_stats[[#This Row],[Searches: Apr 2015]:[Searches: Mar 2016]])</f>
        <v>10</v>
      </c>
      <c r="BJ1248" s="9">
        <f>AVERAGE(keyword_stats[[#This Row],[Searches: Apr 2016]:[Searches: Mar 2017]])</f>
        <v>10</v>
      </c>
      <c r="BK1248" s="9">
        <f>AVERAGE(keyword_stats[[#This Row],[Searches: Apr 2017]:[Searches: Mar 2018]])</f>
        <v>9.1666666666666661</v>
      </c>
      <c r="BL1248" s="9">
        <f>AVERAGE(keyword_stats[[#This Row],[Searches: Apr 2018]:[Searches: Mar 2019]])</f>
        <v>8.3333333333333339</v>
      </c>
      <c r="BM1248" s="9">
        <f>SUM(keyword_stats[[#This Row],[Searches: Apr 2018]:[Searches: Mar 2019]])</f>
        <v>100</v>
      </c>
      <c r="BN1248" s="9">
        <f>keyword_stats[[#This Row],[R1]]-keyword_stats[[#This Row],[R4]]</f>
        <v>-1.6666666666666661</v>
      </c>
      <c r="BO1248" s="9" t="str">
        <f>INDEX('keyword-forecasts'!G:K,MATCH(keyword_stats[[#This Row],[Keyword]],'keyword-forecasts'!K:K,0),1)</f>
        <v>Kąpielowy Damski</v>
      </c>
    </row>
    <row r="1249" spans="1:67" x14ac:dyDescent="0.25">
      <c r="A1249" t="s">
        <v>1359</v>
      </c>
      <c r="B1249" t="s">
        <v>15</v>
      </c>
      <c r="D1249" s="8">
        <v>20</v>
      </c>
      <c r="E1249" t="s">
        <v>17</v>
      </c>
      <c r="F1249">
        <v>100</v>
      </c>
      <c r="G1249">
        <v>0.43</v>
      </c>
      <c r="H1249">
        <v>1.53</v>
      </c>
      <c r="M1249">
        <v>10</v>
      </c>
      <c r="N1249">
        <v>10</v>
      </c>
      <c r="O1249">
        <v>10</v>
      </c>
      <c r="P1249">
        <v>20</v>
      </c>
      <c r="Q1249">
        <v>10</v>
      </c>
      <c r="R1249">
        <v>10</v>
      </c>
      <c r="S1249">
        <v>10</v>
      </c>
      <c r="T1249">
        <v>10</v>
      </c>
      <c r="U1249">
        <v>10</v>
      </c>
      <c r="V1249">
        <v>20</v>
      </c>
      <c r="W1249">
        <v>10</v>
      </c>
      <c r="X1249">
        <v>10</v>
      </c>
      <c r="Y1249">
        <v>20</v>
      </c>
      <c r="Z1249">
        <v>20</v>
      </c>
      <c r="AA1249">
        <v>20</v>
      </c>
      <c r="AB1249">
        <v>20</v>
      </c>
      <c r="AC1249">
        <v>10</v>
      </c>
      <c r="AD1249">
        <v>10</v>
      </c>
      <c r="AE1249">
        <v>0</v>
      </c>
      <c r="AF1249">
        <v>10</v>
      </c>
      <c r="AG1249">
        <v>10</v>
      </c>
      <c r="AH1249">
        <v>10</v>
      </c>
      <c r="AI1249">
        <v>10</v>
      </c>
      <c r="AJ1249">
        <v>10</v>
      </c>
      <c r="AK1249">
        <v>10</v>
      </c>
      <c r="AL1249">
        <v>10</v>
      </c>
      <c r="AM1249">
        <v>20</v>
      </c>
      <c r="AN1249">
        <v>50</v>
      </c>
      <c r="AO1249">
        <v>10</v>
      </c>
      <c r="AP1249">
        <v>10</v>
      </c>
      <c r="AQ1249">
        <v>10</v>
      </c>
      <c r="AR1249">
        <v>10</v>
      </c>
      <c r="AS1249">
        <v>10</v>
      </c>
      <c r="AT1249">
        <v>10</v>
      </c>
      <c r="AU1249">
        <v>10</v>
      </c>
      <c r="AV1249">
        <v>10</v>
      </c>
      <c r="AW1249">
        <v>10</v>
      </c>
      <c r="AX1249">
        <v>20</v>
      </c>
      <c r="AY1249">
        <v>50</v>
      </c>
      <c r="AZ1249">
        <v>70</v>
      </c>
      <c r="BA1249">
        <v>50</v>
      </c>
      <c r="BB1249">
        <v>10</v>
      </c>
      <c r="BC1249">
        <v>10</v>
      </c>
      <c r="BD1249">
        <v>10</v>
      </c>
      <c r="BE1249">
        <v>10</v>
      </c>
      <c r="BF1249">
        <v>10</v>
      </c>
      <c r="BG1249">
        <v>10</v>
      </c>
      <c r="BH1249">
        <v>20</v>
      </c>
      <c r="BI1249" s="9">
        <f>AVERAGE(keyword_stats[[#This Row],[Searches: Apr 2015]:[Searches: Mar 2016]])</f>
        <v>11.666666666666666</v>
      </c>
      <c r="BJ1249" s="9">
        <f>AVERAGE(keyword_stats[[#This Row],[Searches: Apr 2016]:[Searches: Mar 2017]])</f>
        <v>12.5</v>
      </c>
      <c r="BK1249" s="9">
        <f>AVERAGE(keyword_stats[[#This Row],[Searches: Apr 2017]:[Searches: Mar 2018]])</f>
        <v>14.166666666666666</v>
      </c>
      <c r="BL1249" s="9">
        <f>AVERAGE(keyword_stats[[#This Row],[Searches: Apr 2018]:[Searches: Mar 2019]])</f>
        <v>23.333333333333332</v>
      </c>
      <c r="BM1249" s="9">
        <f>SUM(keyword_stats[[#This Row],[Searches: Apr 2018]:[Searches: Mar 2019]])</f>
        <v>280</v>
      </c>
      <c r="BN1249" s="9">
        <f>keyword_stats[[#This Row],[R1]]-keyword_stats[[#This Row],[R4]]</f>
        <v>11.666666666666666</v>
      </c>
      <c r="BO1249" s="9" t="str">
        <f>INDEX('keyword-forecasts'!G:K,MATCH(keyword_stats[[#This Row],[Keyword]],'keyword-forecasts'!K:K,0),1)</f>
        <v>Kąpielowy Damski</v>
      </c>
    </row>
    <row r="1250" spans="1:67" x14ac:dyDescent="0.25">
      <c r="A1250" t="s">
        <v>1360</v>
      </c>
      <c r="B1250" t="s">
        <v>15</v>
      </c>
      <c r="D1250" s="8">
        <v>1000</v>
      </c>
      <c r="E1250" t="s">
        <v>17</v>
      </c>
      <c r="F1250">
        <v>100</v>
      </c>
      <c r="G1250">
        <v>0.3</v>
      </c>
      <c r="H1250">
        <v>1.53</v>
      </c>
      <c r="M1250">
        <v>480</v>
      </c>
      <c r="N1250">
        <v>390</v>
      </c>
      <c r="O1250">
        <v>590</v>
      </c>
      <c r="P1250">
        <v>590</v>
      </c>
      <c r="Q1250">
        <v>390</v>
      </c>
      <c r="R1250">
        <v>320</v>
      </c>
      <c r="S1250">
        <v>170</v>
      </c>
      <c r="T1250">
        <v>260</v>
      </c>
      <c r="U1250">
        <v>210</v>
      </c>
      <c r="V1250">
        <v>390</v>
      </c>
      <c r="W1250">
        <v>480</v>
      </c>
      <c r="X1250">
        <v>480</v>
      </c>
      <c r="Y1250">
        <v>390</v>
      </c>
      <c r="Z1250">
        <v>590</v>
      </c>
      <c r="AA1250">
        <v>880</v>
      </c>
      <c r="AB1250">
        <v>880</v>
      </c>
      <c r="AC1250">
        <v>480</v>
      </c>
      <c r="AD1250">
        <v>320</v>
      </c>
      <c r="AE1250">
        <v>260</v>
      </c>
      <c r="AF1250">
        <v>390</v>
      </c>
      <c r="AG1250">
        <v>320</v>
      </c>
      <c r="AH1250">
        <v>480</v>
      </c>
      <c r="AI1250">
        <v>590</v>
      </c>
      <c r="AJ1250">
        <v>720</v>
      </c>
      <c r="AK1250">
        <v>720</v>
      </c>
      <c r="AL1250">
        <v>880</v>
      </c>
      <c r="AM1250">
        <v>1300</v>
      </c>
      <c r="AN1250">
        <v>1000</v>
      </c>
      <c r="AO1250">
        <v>720</v>
      </c>
      <c r="AP1250">
        <v>390</v>
      </c>
      <c r="AQ1250">
        <v>320</v>
      </c>
      <c r="AR1250">
        <v>390</v>
      </c>
      <c r="AS1250">
        <v>390</v>
      </c>
      <c r="AT1250">
        <v>720</v>
      </c>
      <c r="AU1250">
        <v>720</v>
      </c>
      <c r="AV1250">
        <v>720</v>
      </c>
      <c r="AW1250">
        <v>880</v>
      </c>
      <c r="AX1250">
        <v>1300</v>
      </c>
      <c r="AY1250">
        <v>1600</v>
      </c>
      <c r="AZ1250">
        <v>1600</v>
      </c>
      <c r="BA1250">
        <v>1000</v>
      </c>
      <c r="BB1250">
        <v>590</v>
      </c>
      <c r="BC1250">
        <v>590</v>
      </c>
      <c r="BD1250">
        <v>590</v>
      </c>
      <c r="BE1250">
        <v>590</v>
      </c>
      <c r="BF1250">
        <v>1300</v>
      </c>
      <c r="BG1250">
        <v>1300</v>
      </c>
      <c r="BH1250">
        <v>1600</v>
      </c>
      <c r="BI1250" s="9">
        <f>AVERAGE(keyword_stats[[#This Row],[Searches: Apr 2015]:[Searches: Mar 2016]])</f>
        <v>395.83333333333331</v>
      </c>
      <c r="BJ1250" s="9">
        <f>AVERAGE(keyword_stats[[#This Row],[Searches: Apr 2016]:[Searches: Mar 2017]])</f>
        <v>525</v>
      </c>
      <c r="BK1250" s="9">
        <f>AVERAGE(keyword_stats[[#This Row],[Searches: Apr 2017]:[Searches: Mar 2018]])</f>
        <v>689.16666666666663</v>
      </c>
      <c r="BL1250" s="9">
        <f>AVERAGE(keyword_stats[[#This Row],[Searches: Apr 2018]:[Searches: Mar 2019]])</f>
        <v>1078.3333333333333</v>
      </c>
      <c r="BM1250" s="9">
        <f>SUM(keyword_stats[[#This Row],[Searches: Apr 2018]:[Searches: Mar 2019]])</f>
        <v>12940</v>
      </c>
      <c r="BN1250" s="9">
        <f>keyword_stats[[#This Row],[R1]]-keyword_stats[[#This Row],[R4]]</f>
        <v>682.5</v>
      </c>
      <c r="BO1250" s="9" t="str">
        <f>INDEX('keyword-forecasts'!G:K,MATCH(keyword_stats[[#This Row],[Keyword]],'keyword-forecasts'!K:K,0),1)</f>
        <v>Strój Kąpielowy</v>
      </c>
    </row>
    <row r="1251" spans="1:67" x14ac:dyDescent="0.25">
      <c r="A1251" t="s">
        <v>1361</v>
      </c>
      <c r="B1251" t="s">
        <v>15</v>
      </c>
      <c r="D1251" s="8">
        <v>20</v>
      </c>
      <c r="E1251" t="s">
        <v>17</v>
      </c>
      <c r="F1251">
        <v>100</v>
      </c>
      <c r="G1251">
        <v>0.33</v>
      </c>
      <c r="H1251">
        <v>1.32</v>
      </c>
      <c r="M1251">
        <v>10</v>
      </c>
      <c r="N1251">
        <v>10</v>
      </c>
      <c r="O1251">
        <v>10</v>
      </c>
      <c r="P1251">
        <v>20</v>
      </c>
      <c r="Q1251">
        <v>10</v>
      </c>
      <c r="R1251">
        <v>10</v>
      </c>
      <c r="S1251">
        <v>10</v>
      </c>
      <c r="T1251">
        <v>10</v>
      </c>
      <c r="U1251">
        <v>10</v>
      </c>
      <c r="V1251">
        <v>10</v>
      </c>
      <c r="W1251">
        <v>10</v>
      </c>
      <c r="X1251">
        <v>10</v>
      </c>
      <c r="Y1251">
        <v>10</v>
      </c>
      <c r="Z1251">
        <v>10</v>
      </c>
      <c r="AA1251">
        <v>10</v>
      </c>
      <c r="AB1251">
        <v>10</v>
      </c>
      <c r="AC1251">
        <v>10</v>
      </c>
      <c r="AD1251">
        <v>10</v>
      </c>
      <c r="AE1251">
        <v>10</v>
      </c>
      <c r="AF1251">
        <v>10</v>
      </c>
      <c r="AG1251">
        <v>10</v>
      </c>
      <c r="AH1251">
        <v>10</v>
      </c>
      <c r="AI1251">
        <v>10</v>
      </c>
      <c r="AJ1251">
        <v>10</v>
      </c>
      <c r="AK1251">
        <v>10</v>
      </c>
      <c r="AL1251">
        <v>10</v>
      </c>
      <c r="AM1251">
        <v>10</v>
      </c>
      <c r="AN1251">
        <v>10</v>
      </c>
      <c r="AO1251">
        <v>10</v>
      </c>
      <c r="AP1251">
        <v>10</v>
      </c>
      <c r="AQ1251">
        <v>10</v>
      </c>
      <c r="AR1251">
        <v>10</v>
      </c>
      <c r="AS1251">
        <v>10</v>
      </c>
      <c r="AT1251">
        <v>10</v>
      </c>
      <c r="AU1251">
        <v>10</v>
      </c>
      <c r="AV1251">
        <v>10</v>
      </c>
      <c r="AW1251">
        <v>10</v>
      </c>
      <c r="AX1251">
        <v>40</v>
      </c>
      <c r="AY1251">
        <v>30</v>
      </c>
      <c r="AZ1251">
        <v>30</v>
      </c>
      <c r="BA1251">
        <v>10</v>
      </c>
      <c r="BB1251">
        <v>10</v>
      </c>
      <c r="BC1251">
        <v>10</v>
      </c>
      <c r="BD1251">
        <v>10</v>
      </c>
      <c r="BE1251">
        <v>10</v>
      </c>
      <c r="BF1251">
        <v>10</v>
      </c>
      <c r="BG1251">
        <v>20</v>
      </c>
      <c r="BH1251">
        <v>20</v>
      </c>
      <c r="BI1251" s="9">
        <f>AVERAGE(keyword_stats[[#This Row],[Searches: Apr 2015]:[Searches: Mar 2016]])</f>
        <v>10.833333333333334</v>
      </c>
      <c r="BJ1251" s="9">
        <f>AVERAGE(keyword_stats[[#This Row],[Searches: Apr 2016]:[Searches: Mar 2017]])</f>
        <v>10</v>
      </c>
      <c r="BK1251" s="9">
        <f>AVERAGE(keyword_stats[[#This Row],[Searches: Apr 2017]:[Searches: Mar 2018]])</f>
        <v>10</v>
      </c>
      <c r="BL1251" s="9">
        <f>AVERAGE(keyword_stats[[#This Row],[Searches: Apr 2018]:[Searches: Mar 2019]])</f>
        <v>17.5</v>
      </c>
      <c r="BM1251" s="9">
        <f>SUM(keyword_stats[[#This Row],[Searches: Apr 2018]:[Searches: Mar 2019]])</f>
        <v>210</v>
      </c>
      <c r="BN1251" s="9">
        <f>keyword_stats[[#This Row],[R1]]-keyword_stats[[#This Row],[R4]]</f>
        <v>6.6666666666666661</v>
      </c>
      <c r="BO1251" s="9" t="str">
        <f>INDEX('keyword-forecasts'!G:K,MATCH(keyword_stats[[#This Row],[Keyword]],'keyword-forecasts'!K:K,0),1)</f>
        <v>Strój Kąpielowy</v>
      </c>
    </row>
    <row r="1252" spans="1:67" x14ac:dyDescent="0.25">
      <c r="A1252" t="s">
        <v>1362</v>
      </c>
      <c r="B1252" t="s">
        <v>15</v>
      </c>
      <c r="D1252" s="8">
        <v>210</v>
      </c>
      <c r="E1252" t="s">
        <v>17</v>
      </c>
      <c r="F1252">
        <v>100</v>
      </c>
      <c r="G1252">
        <v>7.0000000000000007E-2</v>
      </c>
      <c r="H1252">
        <v>0.79</v>
      </c>
      <c r="M1252">
        <v>320</v>
      </c>
      <c r="N1252">
        <v>390</v>
      </c>
      <c r="O1252">
        <v>590</v>
      </c>
      <c r="P1252">
        <v>590</v>
      </c>
      <c r="Q1252">
        <v>320</v>
      </c>
      <c r="R1252">
        <v>70</v>
      </c>
      <c r="S1252">
        <v>70</v>
      </c>
      <c r="T1252">
        <v>70</v>
      </c>
      <c r="U1252">
        <v>70</v>
      </c>
      <c r="V1252">
        <v>170</v>
      </c>
      <c r="W1252">
        <v>210</v>
      </c>
      <c r="X1252">
        <v>210</v>
      </c>
      <c r="Y1252">
        <v>260</v>
      </c>
      <c r="Z1252">
        <v>480</v>
      </c>
      <c r="AA1252">
        <v>720</v>
      </c>
      <c r="AB1252">
        <v>480</v>
      </c>
      <c r="AC1252">
        <v>170</v>
      </c>
      <c r="AD1252">
        <v>70</v>
      </c>
      <c r="AE1252">
        <v>70</v>
      </c>
      <c r="AF1252">
        <v>110</v>
      </c>
      <c r="AG1252">
        <v>140</v>
      </c>
      <c r="AH1252">
        <v>260</v>
      </c>
      <c r="AI1252">
        <v>390</v>
      </c>
      <c r="AJ1252">
        <v>390</v>
      </c>
      <c r="AK1252">
        <v>480</v>
      </c>
      <c r="AL1252">
        <v>720</v>
      </c>
      <c r="AM1252">
        <v>1000</v>
      </c>
      <c r="AN1252">
        <v>1000</v>
      </c>
      <c r="AO1252">
        <v>480</v>
      </c>
      <c r="AP1252">
        <v>140</v>
      </c>
      <c r="AQ1252">
        <v>110</v>
      </c>
      <c r="AR1252">
        <v>170</v>
      </c>
      <c r="AS1252">
        <v>170</v>
      </c>
      <c r="AT1252">
        <v>590</v>
      </c>
      <c r="AU1252">
        <v>590</v>
      </c>
      <c r="AV1252">
        <v>260</v>
      </c>
      <c r="AW1252">
        <v>320</v>
      </c>
      <c r="AX1252">
        <v>480</v>
      </c>
      <c r="AY1252">
        <v>480</v>
      </c>
      <c r="AZ1252">
        <v>480</v>
      </c>
      <c r="BA1252">
        <v>210</v>
      </c>
      <c r="BB1252">
        <v>30</v>
      </c>
      <c r="BC1252">
        <v>30</v>
      </c>
      <c r="BD1252">
        <v>70</v>
      </c>
      <c r="BE1252">
        <v>90</v>
      </c>
      <c r="BF1252">
        <v>210</v>
      </c>
      <c r="BG1252">
        <v>110</v>
      </c>
      <c r="BH1252">
        <v>170</v>
      </c>
      <c r="BI1252" s="9">
        <f>AVERAGE(keyword_stats[[#This Row],[Searches: Apr 2015]:[Searches: Mar 2016]])</f>
        <v>256.66666666666669</v>
      </c>
      <c r="BJ1252" s="9">
        <f>AVERAGE(keyword_stats[[#This Row],[Searches: Apr 2016]:[Searches: Mar 2017]])</f>
        <v>295</v>
      </c>
      <c r="BK1252" s="9">
        <f>AVERAGE(keyword_stats[[#This Row],[Searches: Apr 2017]:[Searches: Mar 2018]])</f>
        <v>475.83333333333331</v>
      </c>
      <c r="BL1252" s="9">
        <f>AVERAGE(keyword_stats[[#This Row],[Searches: Apr 2018]:[Searches: Mar 2019]])</f>
        <v>223.33333333333334</v>
      </c>
      <c r="BM1252" s="9">
        <f>SUM(keyword_stats[[#This Row],[Searches: Apr 2018]:[Searches: Mar 2019]])</f>
        <v>2680</v>
      </c>
      <c r="BN1252" s="9">
        <f>keyword_stats[[#This Row],[R1]]-keyword_stats[[#This Row],[R4]]</f>
        <v>-33.333333333333343</v>
      </c>
      <c r="BO1252" s="9" t="str">
        <f>INDEX('keyword-forecasts'!G:K,MATCH(keyword_stats[[#This Row],[Keyword]],'keyword-forecasts'!K:K,0),1)</f>
        <v>Strój Kąpielowy</v>
      </c>
    </row>
    <row r="1253" spans="1:67" x14ac:dyDescent="0.25">
      <c r="A1253" t="s">
        <v>1363</v>
      </c>
      <c r="B1253" t="s">
        <v>15</v>
      </c>
      <c r="D1253" s="8">
        <v>480</v>
      </c>
      <c r="E1253" t="s">
        <v>17</v>
      </c>
      <c r="F1253">
        <v>100</v>
      </c>
      <c r="G1253">
        <v>0.55000000000000004</v>
      </c>
      <c r="H1253">
        <v>3.21</v>
      </c>
      <c r="M1253">
        <v>390</v>
      </c>
      <c r="N1253">
        <v>480</v>
      </c>
      <c r="O1253">
        <v>590</v>
      </c>
      <c r="P1253">
        <v>1000</v>
      </c>
      <c r="Q1253">
        <v>390</v>
      </c>
      <c r="R1253">
        <v>70</v>
      </c>
      <c r="S1253">
        <v>70</v>
      </c>
      <c r="T1253">
        <v>90</v>
      </c>
      <c r="U1253">
        <v>70</v>
      </c>
      <c r="V1253">
        <v>170</v>
      </c>
      <c r="W1253">
        <v>170</v>
      </c>
      <c r="X1253">
        <v>140</v>
      </c>
      <c r="Y1253">
        <v>260</v>
      </c>
      <c r="Z1253">
        <v>590</v>
      </c>
      <c r="AA1253">
        <v>880</v>
      </c>
      <c r="AB1253">
        <v>1000</v>
      </c>
      <c r="AC1253">
        <v>390</v>
      </c>
      <c r="AD1253">
        <v>110</v>
      </c>
      <c r="AE1253">
        <v>70</v>
      </c>
      <c r="AF1253">
        <v>70</v>
      </c>
      <c r="AG1253">
        <v>70</v>
      </c>
      <c r="AH1253">
        <v>210</v>
      </c>
      <c r="AI1253">
        <v>210</v>
      </c>
      <c r="AJ1253">
        <v>390</v>
      </c>
      <c r="AK1253">
        <v>390</v>
      </c>
      <c r="AL1253">
        <v>720</v>
      </c>
      <c r="AM1253">
        <v>1000</v>
      </c>
      <c r="AN1253">
        <v>1000</v>
      </c>
      <c r="AO1253">
        <v>590</v>
      </c>
      <c r="AP1253">
        <v>110</v>
      </c>
      <c r="AQ1253">
        <v>140</v>
      </c>
      <c r="AR1253">
        <v>210</v>
      </c>
      <c r="AS1253">
        <v>140</v>
      </c>
      <c r="AT1253">
        <v>390</v>
      </c>
      <c r="AU1253">
        <v>390</v>
      </c>
      <c r="AV1253">
        <v>480</v>
      </c>
      <c r="AW1253">
        <v>720</v>
      </c>
      <c r="AX1253">
        <v>1000</v>
      </c>
      <c r="AY1253">
        <v>1000</v>
      </c>
      <c r="AZ1253">
        <v>1000</v>
      </c>
      <c r="BA1253">
        <v>590</v>
      </c>
      <c r="BB1253">
        <v>110</v>
      </c>
      <c r="BC1253">
        <v>140</v>
      </c>
      <c r="BD1253">
        <v>210</v>
      </c>
      <c r="BE1253">
        <v>140</v>
      </c>
      <c r="BF1253">
        <v>210</v>
      </c>
      <c r="BG1253">
        <v>390</v>
      </c>
      <c r="BH1253">
        <v>480</v>
      </c>
      <c r="BI1253" s="9">
        <f>AVERAGE(keyword_stats[[#This Row],[Searches: Apr 2015]:[Searches: Mar 2016]])</f>
        <v>302.5</v>
      </c>
      <c r="BJ1253" s="9">
        <f>AVERAGE(keyword_stats[[#This Row],[Searches: Apr 2016]:[Searches: Mar 2017]])</f>
        <v>354.16666666666669</v>
      </c>
      <c r="BK1253" s="9">
        <f>AVERAGE(keyword_stats[[#This Row],[Searches: Apr 2017]:[Searches: Mar 2018]])</f>
        <v>463.33333333333331</v>
      </c>
      <c r="BL1253" s="9">
        <f>AVERAGE(keyword_stats[[#This Row],[Searches: Apr 2018]:[Searches: Mar 2019]])</f>
        <v>499.16666666666669</v>
      </c>
      <c r="BM1253" s="9">
        <f>SUM(keyword_stats[[#This Row],[Searches: Apr 2018]:[Searches: Mar 2019]])</f>
        <v>5990</v>
      </c>
      <c r="BN1253" s="9">
        <f>keyword_stats[[#This Row],[R1]]-keyword_stats[[#This Row],[R4]]</f>
        <v>196.66666666666669</v>
      </c>
      <c r="BO1253" s="9" t="str">
        <f>INDEX('keyword-forecasts'!G:K,MATCH(keyword_stats[[#This Row],[Keyword]],'keyword-forecasts'!K:K,0),1)</f>
        <v>Puszystych</v>
      </c>
    </row>
    <row r="1254" spans="1:67" x14ac:dyDescent="0.25">
      <c r="A1254" t="s">
        <v>1387</v>
      </c>
      <c r="B1254" t="s">
        <v>15</v>
      </c>
      <c r="D1254" s="8">
        <v>70</v>
      </c>
      <c r="E1254" t="s">
        <v>17</v>
      </c>
      <c r="F1254">
        <v>100</v>
      </c>
      <c r="G1254">
        <v>0.26</v>
      </c>
      <c r="H1254">
        <v>0.91</v>
      </c>
      <c r="M1254">
        <v>10</v>
      </c>
      <c r="N1254">
        <v>20</v>
      </c>
      <c r="O1254">
        <v>40</v>
      </c>
      <c r="P1254">
        <v>50</v>
      </c>
      <c r="Q1254">
        <v>20</v>
      </c>
      <c r="R1254">
        <v>10</v>
      </c>
      <c r="S1254">
        <v>10</v>
      </c>
      <c r="T1254">
        <v>10</v>
      </c>
      <c r="U1254">
        <v>10</v>
      </c>
      <c r="V1254">
        <v>10</v>
      </c>
      <c r="W1254">
        <v>10</v>
      </c>
      <c r="X1254">
        <v>20</v>
      </c>
      <c r="Y1254">
        <v>20</v>
      </c>
      <c r="Z1254">
        <v>20</v>
      </c>
      <c r="AA1254">
        <v>30</v>
      </c>
      <c r="AB1254">
        <v>50</v>
      </c>
      <c r="AC1254">
        <v>20</v>
      </c>
      <c r="AD1254">
        <v>10</v>
      </c>
      <c r="AE1254">
        <v>10</v>
      </c>
      <c r="AF1254">
        <v>10</v>
      </c>
      <c r="AG1254">
        <v>10</v>
      </c>
      <c r="AH1254">
        <v>10</v>
      </c>
      <c r="AI1254">
        <v>10</v>
      </c>
      <c r="AJ1254">
        <v>10</v>
      </c>
      <c r="AK1254">
        <v>20</v>
      </c>
      <c r="AL1254">
        <v>50</v>
      </c>
      <c r="AM1254">
        <v>110</v>
      </c>
      <c r="AN1254">
        <v>110</v>
      </c>
      <c r="AO1254">
        <v>40</v>
      </c>
      <c r="AP1254">
        <v>30</v>
      </c>
      <c r="AQ1254">
        <v>10</v>
      </c>
      <c r="AR1254">
        <v>20</v>
      </c>
      <c r="AS1254">
        <v>10</v>
      </c>
      <c r="AT1254">
        <v>30</v>
      </c>
      <c r="AU1254">
        <v>20</v>
      </c>
      <c r="AV1254">
        <v>20</v>
      </c>
      <c r="AW1254">
        <v>20</v>
      </c>
      <c r="AX1254">
        <v>70</v>
      </c>
      <c r="AY1254">
        <v>110</v>
      </c>
      <c r="AZ1254">
        <v>210</v>
      </c>
      <c r="BA1254">
        <v>110</v>
      </c>
      <c r="BB1254">
        <v>20</v>
      </c>
      <c r="BC1254">
        <v>10</v>
      </c>
      <c r="BD1254">
        <v>30</v>
      </c>
      <c r="BE1254">
        <v>10</v>
      </c>
      <c r="BF1254">
        <v>40</v>
      </c>
      <c r="BG1254">
        <v>30</v>
      </c>
      <c r="BH1254">
        <v>50</v>
      </c>
      <c r="BI1254" s="9">
        <f>AVERAGE(keyword_stats[[#This Row],[Searches: Apr 2015]:[Searches: Mar 2016]])</f>
        <v>18.333333333333332</v>
      </c>
      <c r="BJ1254" s="9">
        <f>AVERAGE(keyword_stats[[#This Row],[Searches: Apr 2016]:[Searches: Mar 2017]])</f>
        <v>17.5</v>
      </c>
      <c r="BK1254" s="9">
        <f>AVERAGE(keyword_stats[[#This Row],[Searches: Apr 2017]:[Searches: Mar 2018]])</f>
        <v>39.166666666666664</v>
      </c>
      <c r="BL1254" s="9">
        <f>AVERAGE(keyword_stats[[#This Row],[Searches: Apr 2018]:[Searches: Mar 2019]])</f>
        <v>59.166666666666664</v>
      </c>
      <c r="BM1254" s="9">
        <f>SUM(keyword_stats[[#This Row],[Searches: Apr 2018]:[Searches: Mar 2019]])</f>
        <v>710</v>
      </c>
      <c r="BN1254" s="9">
        <f>keyword_stats[[#This Row],[R1]]-keyword_stats[[#This Row],[R4]]</f>
        <v>40.833333333333329</v>
      </c>
      <c r="BO1254" s="9" t="str">
        <f>INDEX('keyword-forecasts'!G:K,MATCH(keyword_stats[[#This Row],[Keyword]],'keyword-forecasts'!K:K,0),1)</f>
        <v>Strój Kąpielowy</v>
      </c>
    </row>
    <row r="1255" spans="1:67" x14ac:dyDescent="0.25">
      <c r="A1255" t="s">
        <v>1388</v>
      </c>
      <c r="B1255" t="s">
        <v>15</v>
      </c>
      <c r="D1255" s="8">
        <v>10</v>
      </c>
      <c r="E1255" t="s">
        <v>17</v>
      </c>
      <c r="F1255">
        <v>100</v>
      </c>
      <c r="G1255">
        <v>0.28999999999999998</v>
      </c>
      <c r="H1255">
        <v>1.0900000000000001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20</v>
      </c>
      <c r="AC1255">
        <v>10</v>
      </c>
      <c r="AD1255">
        <v>10</v>
      </c>
      <c r="AE1255">
        <v>0</v>
      </c>
      <c r="AF1255">
        <v>0</v>
      </c>
      <c r="AG1255">
        <v>10</v>
      </c>
      <c r="AH1255">
        <v>10</v>
      </c>
      <c r="AI1255">
        <v>10</v>
      </c>
      <c r="AJ1255">
        <v>10</v>
      </c>
      <c r="AK1255">
        <v>10</v>
      </c>
      <c r="AL1255">
        <v>10</v>
      </c>
      <c r="AM1255">
        <v>20</v>
      </c>
      <c r="AN1255">
        <v>30</v>
      </c>
      <c r="AO1255">
        <v>20</v>
      </c>
      <c r="AP1255">
        <v>10</v>
      </c>
      <c r="AQ1255">
        <v>10</v>
      </c>
      <c r="AR1255">
        <v>10</v>
      </c>
      <c r="AS1255">
        <v>0</v>
      </c>
      <c r="AT1255">
        <v>10</v>
      </c>
      <c r="AU1255">
        <v>10</v>
      </c>
      <c r="AV1255">
        <v>10</v>
      </c>
      <c r="AW1255">
        <v>10</v>
      </c>
      <c r="AX1255">
        <v>20</v>
      </c>
      <c r="AY1255">
        <v>40</v>
      </c>
      <c r="AZ1255">
        <v>40</v>
      </c>
      <c r="BA1255">
        <v>20</v>
      </c>
      <c r="BB1255">
        <v>0</v>
      </c>
      <c r="BC1255">
        <v>0</v>
      </c>
      <c r="BD1255">
        <v>10</v>
      </c>
      <c r="BE1255">
        <v>10</v>
      </c>
      <c r="BF1255">
        <v>10</v>
      </c>
      <c r="BG1255">
        <v>10</v>
      </c>
      <c r="BH1255">
        <v>10</v>
      </c>
      <c r="BI1255" s="9">
        <f>AVERAGE(keyword_stats[[#This Row],[Searches: Apr 2015]:[Searches: Mar 2016]])</f>
        <v>0</v>
      </c>
      <c r="BJ1255" s="9">
        <f>AVERAGE(keyword_stats[[#This Row],[Searches: Apr 2016]:[Searches: Mar 2017]])</f>
        <v>6.666666666666667</v>
      </c>
      <c r="BK1255" s="9">
        <f>AVERAGE(keyword_stats[[#This Row],[Searches: Apr 2017]:[Searches: Mar 2018]])</f>
        <v>12.5</v>
      </c>
      <c r="BL1255" s="9">
        <f>AVERAGE(keyword_stats[[#This Row],[Searches: Apr 2018]:[Searches: Mar 2019]])</f>
        <v>15</v>
      </c>
      <c r="BM1255" s="9">
        <f>SUM(keyword_stats[[#This Row],[Searches: Apr 2018]:[Searches: Mar 2019]])</f>
        <v>180</v>
      </c>
      <c r="BN1255" s="9">
        <f>keyword_stats[[#This Row],[R1]]-keyword_stats[[#This Row],[R4]]</f>
        <v>15</v>
      </c>
      <c r="BO1255" s="9" t="str">
        <f>INDEX('keyword-forecasts'!G:K,MATCH(keyword_stats[[#This Row],[Keyword]],'keyword-forecasts'!K:K,0),1)</f>
        <v>Strój Kąpielowy</v>
      </c>
    </row>
    <row r="1256" spans="1:67" x14ac:dyDescent="0.25">
      <c r="A1256" t="s">
        <v>1364</v>
      </c>
      <c r="B1256" t="s">
        <v>15</v>
      </c>
      <c r="D1256" s="8">
        <v>110</v>
      </c>
      <c r="E1256" t="s">
        <v>17</v>
      </c>
      <c r="F1256">
        <v>100</v>
      </c>
      <c r="G1256">
        <v>0.76</v>
      </c>
      <c r="H1256">
        <v>5.16</v>
      </c>
      <c r="M1256">
        <v>40</v>
      </c>
      <c r="N1256">
        <v>30</v>
      </c>
      <c r="O1256">
        <v>90</v>
      </c>
      <c r="P1256">
        <v>70</v>
      </c>
      <c r="Q1256">
        <v>90</v>
      </c>
      <c r="R1256">
        <v>10</v>
      </c>
      <c r="S1256">
        <v>10</v>
      </c>
      <c r="T1256">
        <v>10</v>
      </c>
      <c r="U1256">
        <v>10</v>
      </c>
      <c r="V1256">
        <v>20</v>
      </c>
      <c r="W1256">
        <v>30</v>
      </c>
      <c r="X1256">
        <v>20</v>
      </c>
      <c r="Y1256">
        <v>50</v>
      </c>
      <c r="Z1256">
        <v>70</v>
      </c>
      <c r="AA1256">
        <v>140</v>
      </c>
      <c r="AB1256">
        <v>110</v>
      </c>
      <c r="AC1256">
        <v>50</v>
      </c>
      <c r="AD1256">
        <v>20</v>
      </c>
      <c r="AE1256">
        <v>10</v>
      </c>
      <c r="AF1256">
        <v>10</v>
      </c>
      <c r="AG1256">
        <v>10</v>
      </c>
      <c r="AH1256">
        <v>20</v>
      </c>
      <c r="AI1256">
        <v>20</v>
      </c>
      <c r="AJ1256">
        <v>30</v>
      </c>
      <c r="AK1256">
        <v>50</v>
      </c>
      <c r="AL1256">
        <v>50</v>
      </c>
      <c r="AM1256">
        <v>110</v>
      </c>
      <c r="AN1256">
        <v>170</v>
      </c>
      <c r="AO1256">
        <v>90</v>
      </c>
      <c r="AP1256">
        <v>40</v>
      </c>
      <c r="AQ1256">
        <v>20</v>
      </c>
      <c r="AR1256">
        <v>10</v>
      </c>
      <c r="AS1256">
        <v>10</v>
      </c>
      <c r="AT1256">
        <v>40</v>
      </c>
      <c r="AU1256">
        <v>50</v>
      </c>
      <c r="AV1256">
        <v>70</v>
      </c>
      <c r="AW1256">
        <v>90</v>
      </c>
      <c r="AX1256">
        <v>210</v>
      </c>
      <c r="AY1256">
        <v>260</v>
      </c>
      <c r="AZ1256">
        <v>320</v>
      </c>
      <c r="BA1256">
        <v>140</v>
      </c>
      <c r="BB1256">
        <v>40</v>
      </c>
      <c r="BC1256">
        <v>40</v>
      </c>
      <c r="BD1256">
        <v>30</v>
      </c>
      <c r="BE1256">
        <v>40</v>
      </c>
      <c r="BF1256">
        <v>90</v>
      </c>
      <c r="BG1256">
        <v>110</v>
      </c>
      <c r="BH1256">
        <v>90</v>
      </c>
      <c r="BI1256" s="9">
        <f>AVERAGE(keyword_stats[[#This Row],[Searches: Apr 2015]:[Searches: Mar 2016]])</f>
        <v>35.833333333333336</v>
      </c>
      <c r="BJ1256" s="9">
        <f>AVERAGE(keyword_stats[[#This Row],[Searches: Apr 2016]:[Searches: Mar 2017]])</f>
        <v>45</v>
      </c>
      <c r="BK1256" s="9">
        <f>AVERAGE(keyword_stats[[#This Row],[Searches: Apr 2017]:[Searches: Mar 2018]])</f>
        <v>59.166666666666664</v>
      </c>
      <c r="BL1256" s="9">
        <f>AVERAGE(keyword_stats[[#This Row],[Searches: Apr 2018]:[Searches: Mar 2019]])</f>
        <v>121.66666666666667</v>
      </c>
      <c r="BM1256" s="9">
        <f>SUM(keyword_stats[[#This Row],[Searches: Apr 2018]:[Searches: Mar 2019]])</f>
        <v>1460</v>
      </c>
      <c r="BN1256" s="9">
        <f>keyword_stats[[#This Row],[R1]]-keyword_stats[[#This Row],[R4]]</f>
        <v>85.833333333333343</v>
      </c>
      <c r="BO1256" s="9" t="str">
        <f>INDEX('keyword-forecasts'!G:K,MATCH(keyword_stats[[#This Row],[Keyword]],'keyword-forecasts'!K:K,0),1)</f>
        <v>Rozmiary</v>
      </c>
    </row>
    <row r="1257" spans="1:67" x14ac:dyDescent="0.25">
      <c r="A1257" t="s">
        <v>1365</v>
      </c>
      <c r="B1257" t="s">
        <v>15</v>
      </c>
      <c r="D1257" s="8">
        <v>210</v>
      </c>
      <c r="E1257" t="s">
        <v>17</v>
      </c>
      <c r="F1257">
        <v>100</v>
      </c>
      <c r="G1257">
        <v>0.35</v>
      </c>
      <c r="H1257">
        <v>1.74</v>
      </c>
      <c r="M1257">
        <v>140</v>
      </c>
      <c r="N1257">
        <v>170</v>
      </c>
      <c r="O1257">
        <v>320</v>
      </c>
      <c r="P1257">
        <v>260</v>
      </c>
      <c r="Q1257">
        <v>170</v>
      </c>
      <c r="R1257">
        <v>20</v>
      </c>
      <c r="S1257">
        <v>20</v>
      </c>
      <c r="T1257">
        <v>30</v>
      </c>
      <c r="U1257">
        <v>20</v>
      </c>
      <c r="V1257">
        <v>50</v>
      </c>
      <c r="W1257">
        <v>70</v>
      </c>
      <c r="X1257">
        <v>70</v>
      </c>
      <c r="Y1257">
        <v>110</v>
      </c>
      <c r="Z1257">
        <v>210</v>
      </c>
      <c r="AA1257">
        <v>320</v>
      </c>
      <c r="AB1257">
        <v>390</v>
      </c>
      <c r="AC1257">
        <v>110</v>
      </c>
      <c r="AD1257">
        <v>40</v>
      </c>
      <c r="AE1257">
        <v>20</v>
      </c>
      <c r="AF1257">
        <v>40</v>
      </c>
      <c r="AG1257">
        <v>30</v>
      </c>
      <c r="AH1257">
        <v>70</v>
      </c>
      <c r="AI1257">
        <v>90</v>
      </c>
      <c r="AJ1257">
        <v>90</v>
      </c>
      <c r="AK1257">
        <v>140</v>
      </c>
      <c r="AL1257">
        <v>260</v>
      </c>
      <c r="AM1257">
        <v>320</v>
      </c>
      <c r="AN1257">
        <v>390</v>
      </c>
      <c r="AO1257">
        <v>210</v>
      </c>
      <c r="AP1257">
        <v>50</v>
      </c>
      <c r="AQ1257">
        <v>40</v>
      </c>
      <c r="AR1257">
        <v>40</v>
      </c>
      <c r="AS1257">
        <v>50</v>
      </c>
      <c r="AT1257">
        <v>110</v>
      </c>
      <c r="AU1257">
        <v>140</v>
      </c>
      <c r="AV1257">
        <v>140</v>
      </c>
      <c r="AW1257">
        <v>210</v>
      </c>
      <c r="AX1257">
        <v>320</v>
      </c>
      <c r="AY1257">
        <v>390</v>
      </c>
      <c r="AZ1257">
        <v>590</v>
      </c>
      <c r="BA1257">
        <v>260</v>
      </c>
      <c r="BB1257">
        <v>40</v>
      </c>
      <c r="BC1257">
        <v>70</v>
      </c>
      <c r="BD1257">
        <v>40</v>
      </c>
      <c r="BE1257">
        <v>50</v>
      </c>
      <c r="BF1257">
        <v>170</v>
      </c>
      <c r="BG1257">
        <v>170</v>
      </c>
      <c r="BH1257">
        <v>170</v>
      </c>
      <c r="BI1257" s="9">
        <f>AVERAGE(keyword_stats[[#This Row],[Searches: Apr 2015]:[Searches: Mar 2016]])</f>
        <v>111.66666666666667</v>
      </c>
      <c r="BJ1257" s="9">
        <f>AVERAGE(keyword_stats[[#This Row],[Searches: Apr 2016]:[Searches: Mar 2017]])</f>
        <v>126.66666666666667</v>
      </c>
      <c r="BK1257" s="9">
        <f>AVERAGE(keyword_stats[[#This Row],[Searches: Apr 2017]:[Searches: Mar 2018]])</f>
        <v>157.5</v>
      </c>
      <c r="BL1257" s="9">
        <f>AVERAGE(keyword_stats[[#This Row],[Searches: Apr 2018]:[Searches: Mar 2019]])</f>
        <v>206.66666666666666</v>
      </c>
      <c r="BM1257" s="9">
        <f>SUM(keyword_stats[[#This Row],[Searches: Apr 2018]:[Searches: Mar 2019]])</f>
        <v>2480</v>
      </c>
      <c r="BN1257" s="9">
        <f>keyword_stats[[#This Row],[R1]]-keyword_stats[[#This Row],[R4]]</f>
        <v>94.999999999999986</v>
      </c>
      <c r="BO1257" s="9" t="str">
        <f>INDEX('keyword-forecasts'!G:K,MATCH(keyword_stats[[#This Row],[Keyword]],'keyword-forecasts'!K:K,0),1)</f>
        <v>Duży Biust</v>
      </c>
    </row>
    <row r="1258" spans="1:67" x14ac:dyDescent="0.25">
      <c r="A1258" t="s">
        <v>1366</v>
      </c>
      <c r="B1258" t="s">
        <v>15</v>
      </c>
      <c r="D1258" s="8">
        <v>20</v>
      </c>
      <c r="E1258" t="s">
        <v>17</v>
      </c>
      <c r="F1258">
        <v>100</v>
      </c>
      <c r="G1258">
        <v>0.25</v>
      </c>
      <c r="H1258">
        <v>1.52</v>
      </c>
      <c r="M1258">
        <v>10</v>
      </c>
      <c r="N1258">
        <v>20</v>
      </c>
      <c r="O1258">
        <v>30</v>
      </c>
      <c r="P1258">
        <v>20</v>
      </c>
      <c r="Q1258">
        <v>20</v>
      </c>
      <c r="R1258">
        <v>10</v>
      </c>
      <c r="S1258">
        <v>10</v>
      </c>
      <c r="T1258">
        <v>10</v>
      </c>
      <c r="U1258">
        <v>10</v>
      </c>
      <c r="V1258">
        <v>10</v>
      </c>
      <c r="W1258">
        <v>20</v>
      </c>
      <c r="X1258">
        <v>10</v>
      </c>
      <c r="Y1258">
        <v>10</v>
      </c>
      <c r="Z1258">
        <v>20</v>
      </c>
      <c r="AA1258">
        <v>30</v>
      </c>
      <c r="AB1258">
        <v>30</v>
      </c>
      <c r="AC1258">
        <v>10</v>
      </c>
      <c r="AD1258">
        <v>10</v>
      </c>
      <c r="AE1258">
        <v>10</v>
      </c>
      <c r="AF1258">
        <v>10</v>
      </c>
      <c r="AG1258">
        <v>10</v>
      </c>
      <c r="AH1258">
        <v>10</v>
      </c>
      <c r="AI1258">
        <v>10</v>
      </c>
      <c r="AJ1258">
        <v>10</v>
      </c>
      <c r="AK1258">
        <v>30</v>
      </c>
      <c r="AL1258">
        <v>30</v>
      </c>
      <c r="AM1258">
        <v>30</v>
      </c>
      <c r="AN1258">
        <v>30</v>
      </c>
      <c r="AO1258">
        <v>20</v>
      </c>
      <c r="AP1258">
        <v>10</v>
      </c>
      <c r="AQ1258">
        <v>10</v>
      </c>
      <c r="AR1258">
        <v>10</v>
      </c>
      <c r="AS1258">
        <v>10</v>
      </c>
      <c r="AT1258">
        <v>10</v>
      </c>
      <c r="AU1258">
        <v>20</v>
      </c>
      <c r="AV1258">
        <v>10</v>
      </c>
      <c r="AW1258">
        <v>20</v>
      </c>
      <c r="AX1258">
        <v>20</v>
      </c>
      <c r="AY1258">
        <v>40</v>
      </c>
      <c r="AZ1258">
        <v>40</v>
      </c>
      <c r="BA1258">
        <v>20</v>
      </c>
      <c r="BB1258">
        <v>10</v>
      </c>
      <c r="BC1258">
        <v>10</v>
      </c>
      <c r="BD1258">
        <v>10</v>
      </c>
      <c r="BE1258">
        <v>20</v>
      </c>
      <c r="BF1258">
        <v>20</v>
      </c>
      <c r="BG1258">
        <v>20</v>
      </c>
      <c r="BH1258">
        <v>40</v>
      </c>
      <c r="BI1258" s="9">
        <f>AVERAGE(keyword_stats[[#This Row],[Searches: Apr 2015]:[Searches: Mar 2016]])</f>
        <v>15</v>
      </c>
      <c r="BJ1258" s="9">
        <f>AVERAGE(keyword_stats[[#This Row],[Searches: Apr 2016]:[Searches: Mar 2017]])</f>
        <v>14.166666666666666</v>
      </c>
      <c r="BK1258" s="9">
        <f>AVERAGE(keyword_stats[[#This Row],[Searches: Apr 2017]:[Searches: Mar 2018]])</f>
        <v>18.333333333333332</v>
      </c>
      <c r="BL1258" s="9">
        <f>AVERAGE(keyword_stats[[#This Row],[Searches: Apr 2018]:[Searches: Mar 2019]])</f>
        <v>22.5</v>
      </c>
      <c r="BM1258" s="9">
        <f>SUM(keyword_stats[[#This Row],[Searches: Apr 2018]:[Searches: Mar 2019]])</f>
        <v>270</v>
      </c>
      <c r="BN1258" s="9">
        <f>keyword_stats[[#This Row],[R1]]-keyword_stats[[#This Row],[R4]]</f>
        <v>7.5</v>
      </c>
      <c r="BO1258" s="9" t="str">
        <f>INDEX('keyword-forecasts'!G:K,MATCH(keyword_stats[[#This Row],[Keyword]],'keyword-forecasts'!K:K,0),1)</f>
        <v>Dwuczęściowy Strój Kapielowy</v>
      </c>
    </row>
    <row r="1259" spans="1:67" x14ac:dyDescent="0.25">
      <c r="A1259" t="s">
        <v>1367</v>
      </c>
      <c r="B1259" t="s">
        <v>15</v>
      </c>
      <c r="D1259" s="8">
        <v>5400</v>
      </c>
      <c r="E1259" t="s">
        <v>17</v>
      </c>
      <c r="F1259">
        <v>100</v>
      </c>
      <c r="G1259">
        <v>0.35</v>
      </c>
      <c r="H1259">
        <v>1.21</v>
      </c>
      <c r="M1259">
        <v>880</v>
      </c>
      <c r="N1259">
        <v>1600</v>
      </c>
      <c r="O1259">
        <v>2400</v>
      </c>
      <c r="P1259">
        <v>1600</v>
      </c>
      <c r="Q1259">
        <v>720</v>
      </c>
      <c r="R1259">
        <v>210</v>
      </c>
      <c r="S1259">
        <v>210</v>
      </c>
      <c r="T1259">
        <v>390</v>
      </c>
      <c r="U1259">
        <v>480</v>
      </c>
      <c r="V1259">
        <v>1000</v>
      </c>
      <c r="W1259">
        <v>1300</v>
      </c>
      <c r="X1259">
        <v>1000</v>
      </c>
      <c r="Y1259">
        <v>1900</v>
      </c>
      <c r="Z1259">
        <v>2900</v>
      </c>
      <c r="AA1259">
        <v>4400</v>
      </c>
      <c r="AB1259">
        <v>3600</v>
      </c>
      <c r="AC1259">
        <v>1300</v>
      </c>
      <c r="AD1259">
        <v>480</v>
      </c>
      <c r="AE1259">
        <v>590</v>
      </c>
      <c r="AF1259">
        <v>880</v>
      </c>
      <c r="AG1259">
        <v>880</v>
      </c>
      <c r="AH1259">
        <v>1600</v>
      </c>
      <c r="AI1259">
        <v>1900</v>
      </c>
      <c r="AJ1259">
        <v>2900</v>
      </c>
      <c r="AK1259">
        <v>3600</v>
      </c>
      <c r="AL1259">
        <v>4400</v>
      </c>
      <c r="AM1259">
        <v>6600</v>
      </c>
      <c r="AN1259">
        <v>4400</v>
      </c>
      <c r="AO1259">
        <v>2900</v>
      </c>
      <c r="AP1259">
        <v>880</v>
      </c>
      <c r="AQ1259">
        <v>880</v>
      </c>
      <c r="AR1259">
        <v>1000</v>
      </c>
      <c r="AS1259">
        <v>1000</v>
      </c>
      <c r="AT1259">
        <v>3600</v>
      </c>
      <c r="AU1259">
        <v>2900</v>
      </c>
      <c r="AV1259">
        <v>3600</v>
      </c>
      <c r="AW1259">
        <v>4400</v>
      </c>
      <c r="AX1259">
        <v>6600</v>
      </c>
      <c r="AY1259">
        <v>9900</v>
      </c>
      <c r="AZ1259">
        <v>12100</v>
      </c>
      <c r="BA1259">
        <v>5400</v>
      </c>
      <c r="BB1259">
        <v>1600</v>
      </c>
      <c r="BC1259">
        <v>1000</v>
      </c>
      <c r="BD1259">
        <v>1600</v>
      </c>
      <c r="BE1259">
        <v>2400</v>
      </c>
      <c r="BF1259">
        <v>5400</v>
      </c>
      <c r="BG1259">
        <v>4400</v>
      </c>
      <c r="BH1259">
        <v>5400</v>
      </c>
      <c r="BI1259" s="9">
        <f>AVERAGE(keyword_stats[[#This Row],[Searches: Apr 2015]:[Searches: Mar 2016]])</f>
        <v>982.5</v>
      </c>
      <c r="BJ1259" s="9">
        <f>AVERAGE(keyword_stats[[#This Row],[Searches: Apr 2016]:[Searches: Mar 2017]])</f>
        <v>1944.1666666666667</v>
      </c>
      <c r="BK1259" s="9">
        <f>AVERAGE(keyword_stats[[#This Row],[Searches: Apr 2017]:[Searches: Mar 2018]])</f>
        <v>2980</v>
      </c>
      <c r="BL1259" s="9">
        <f>AVERAGE(keyword_stats[[#This Row],[Searches: Apr 2018]:[Searches: Mar 2019]])</f>
        <v>5016.666666666667</v>
      </c>
      <c r="BM1259" s="9">
        <f>SUM(keyword_stats[[#This Row],[Searches: Apr 2018]:[Searches: Mar 2019]])</f>
        <v>60200</v>
      </c>
      <c r="BN1259" s="9">
        <f>keyword_stats[[#This Row],[R1]]-keyword_stats[[#This Row],[R4]]</f>
        <v>4034.166666666667</v>
      </c>
      <c r="BO1259" s="9" t="str">
        <f>INDEX('keyword-forecasts'!G:K,MATCH(keyword_stats[[#This Row],[Keyword]],'keyword-forecasts'!K:K,0),1)</f>
        <v>Dwuczęściowy Strój Kapielowy</v>
      </c>
    </row>
    <row r="1260" spans="1:67" x14ac:dyDescent="0.25">
      <c r="A1260" t="s">
        <v>1368</v>
      </c>
      <c r="B1260" t="s">
        <v>15</v>
      </c>
      <c r="D1260" s="8">
        <v>10</v>
      </c>
      <c r="M1260">
        <v>20</v>
      </c>
      <c r="N1260">
        <v>30</v>
      </c>
      <c r="O1260">
        <v>50</v>
      </c>
      <c r="P1260">
        <v>50</v>
      </c>
      <c r="Q1260">
        <v>20</v>
      </c>
      <c r="R1260">
        <v>20</v>
      </c>
      <c r="S1260">
        <v>10</v>
      </c>
      <c r="T1260">
        <v>10</v>
      </c>
      <c r="U1260">
        <v>10</v>
      </c>
      <c r="V1260">
        <v>10</v>
      </c>
      <c r="W1260">
        <v>10</v>
      </c>
      <c r="X1260">
        <v>10</v>
      </c>
      <c r="Y1260">
        <v>10</v>
      </c>
      <c r="Z1260">
        <v>10</v>
      </c>
      <c r="AA1260">
        <v>10</v>
      </c>
      <c r="AB1260">
        <v>10</v>
      </c>
      <c r="AC1260">
        <v>10</v>
      </c>
      <c r="AD1260">
        <v>10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10</v>
      </c>
      <c r="AW1260">
        <v>10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v>0</v>
      </c>
      <c r="BH1260">
        <v>0</v>
      </c>
      <c r="BI1260" s="9">
        <f>AVERAGE(keyword_stats[[#This Row],[Searches: Apr 2015]:[Searches: Mar 2016]])</f>
        <v>20.833333333333332</v>
      </c>
      <c r="BJ1260" s="9">
        <f>AVERAGE(keyword_stats[[#This Row],[Searches: Apr 2016]:[Searches: Mar 2017]])</f>
        <v>5</v>
      </c>
      <c r="BK1260" s="9">
        <f>AVERAGE(keyword_stats[[#This Row],[Searches: Apr 2017]:[Searches: Mar 2018]])</f>
        <v>0.83333333333333337</v>
      </c>
      <c r="BL1260" s="9">
        <f>AVERAGE(keyword_stats[[#This Row],[Searches: Apr 2018]:[Searches: Mar 2019]])</f>
        <v>0.83333333333333337</v>
      </c>
      <c r="BM1260" s="9">
        <f>SUM(keyword_stats[[#This Row],[Searches: Apr 2018]:[Searches: Mar 2019]])</f>
        <v>10</v>
      </c>
      <c r="BN1260" s="9">
        <f>keyword_stats[[#This Row],[R1]]-keyword_stats[[#This Row],[R4]]</f>
        <v>-20</v>
      </c>
      <c r="BO1260" s="9" t="str">
        <f>INDEX('keyword-forecasts'!G:K,MATCH(keyword_stats[[#This Row],[Keyword]],'keyword-forecasts'!K:K,0),1)</f>
        <v>Dwuczęściowy Strój Kapielowy</v>
      </c>
    </row>
    <row r="1261" spans="1:67" x14ac:dyDescent="0.25">
      <c r="A1261" t="s">
        <v>1369</v>
      </c>
      <c r="B1261" t="s">
        <v>15</v>
      </c>
      <c r="D1261" s="8">
        <v>10</v>
      </c>
      <c r="E1261" t="s">
        <v>18</v>
      </c>
      <c r="F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10</v>
      </c>
      <c r="V1261">
        <v>0</v>
      </c>
      <c r="W1261">
        <v>10</v>
      </c>
      <c r="X1261">
        <v>20</v>
      </c>
      <c r="Y1261">
        <v>50</v>
      </c>
      <c r="Z1261">
        <v>140</v>
      </c>
      <c r="AA1261">
        <v>110</v>
      </c>
      <c r="AB1261">
        <v>140</v>
      </c>
      <c r="AC1261">
        <v>50</v>
      </c>
      <c r="AD1261">
        <v>20</v>
      </c>
      <c r="AE1261">
        <v>10</v>
      </c>
      <c r="AF1261">
        <v>10</v>
      </c>
      <c r="AG1261">
        <v>10</v>
      </c>
      <c r="AH1261">
        <v>10</v>
      </c>
      <c r="AI1261">
        <v>10</v>
      </c>
      <c r="AJ1261">
        <v>10</v>
      </c>
      <c r="AK1261">
        <v>10</v>
      </c>
      <c r="AL1261">
        <v>10</v>
      </c>
      <c r="AM1261">
        <v>10</v>
      </c>
      <c r="AN1261">
        <v>10</v>
      </c>
      <c r="AO1261">
        <v>10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10</v>
      </c>
      <c r="AY1261">
        <v>10</v>
      </c>
      <c r="AZ1261">
        <v>10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v>0</v>
      </c>
      <c r="BH1261">
        <v>10</v>
      </c>
      <c r="BI1261" s="9">
        <f>AVERAGE(keyword_stats[[#This Row],[Searches: Apr 2015]:[Searches: Mar 2016]])</f>
        <v>3.3333333333333335</v>
      </c>
      <c r="BJ1261" s="9">
        <f>AVERAGE(keyword_stats[[#This Row],[Searches: Apr 2016]:[Searches: Mar 2017]])</f>
        <v>47.5</v>
      </c>
      <c r="BK1261" s="9">
        <f>AVERAGE(keyword_stats[[#This Row],[Searches: Apr 2017]:[Searches: Mar 2018]])</f>
        <v>4.166666666666667</v>
      </c>
      <c r="BL1261" s="9">
        <f>AVERAGE(keyword_stats[[#This Row],[Searches: Apr 2018]:[Searches: Mar 2019]])</f>
        <v>3.3333333333333335</v>
      </c>
      <c r="BM1261" s="9">
        <f>SUM(keyword_stats[[#This Row],[Searches: Apr 2018]:[Searches: Mar 2019]])</f>
        <v>40</v>
      </c>
      <c r="BN1261" s="9">
        <f>keyword_stats[[#This Row],[R1]]-keyword_stats[[#This Row],[R4]]</f>
        <v>0</v>
      </c>
      <c r="BO1261" s="9" t="str">
        <f>INDEX('keyword-forecasts'!G:K,MATCH(keyword_stats[[#This Row],[Keyword]],'keyword-forecasts'!K:K,0),1)</f>
        <v>Dwuczęściowy Strój Kapielowy</v>
      </c>
    </row>
    <row r="1262" spans="1:67" x14ac:dyDescent="0.25">
      <c r="A1262" t="s">
        <v>1370</v>
      </c>
      <c r="B1262" t="s">
        <v>15</v>
      </c>
      <c r="D1262" s="8">
        <v>30</v>
      </c>
      <c r="E1262" t="s">
        <v>17</v>
      </c>
      <c r="F1262">
        <v>100</v>
      </c>
      <c r="G1262">
        <v>0.35</v>
      </c>
      <c r="H1262">
        <v>0.97</v>
      </c>
      <c r="M1262">
        <v>10</v>
      </c>
      <c r="N1262">
        <v>10</v>
      </c>
      <c r="O1262">
        <v>30</v>
      </c>
      <c r="P1262">
        <v>30</v>
      </c>
      <c r="Q1262">
        <v>20</v>
      </c>
      <c r="R1262">
        <v>10</v>
      </c>
      <c r="S1262">
        <v>10</v>
      </c>
      <c r="T1262">
        <v>10</v>
      </c>
      <c r="U1262">
        <v>10</v>
      </c>
      <c r="V1262">
        <v>10</v>
      </c>
      <c r="W1262">
        <v>10</v>
      </c>
      <c r="X1262">
        <v>10</v>
      </c>
      <c r="Y1262">
        <v>10</v>
      </c>
      <c r="Z1262">
        <v>30</v>
      </c>
      <c r="AA1262">
        <v>20</v>
      </c>
      <c r="AB1262">
        <v>40</v>
      </c>
      <c r="AC1262">
        <v>10</v>
      </c>
      <c r="AD1262">
        <v>10</v>
      </c>
      <c r="AE1262">
        <v>10</v>
      </c>
      <c r="AF1262">
        <v>10</v>
      </c>
      <c r="AG1262">
        <v>10</v>
      </c>
      <c r="AH1262">
        <v>10</v>
      </c>
      <c r="AI1262">
        <v>10</v>
      </c>
      <c r="AJ1262">
        <v>20</v>
      </c>
      <c r="AK1262">
        <v>10</v>
      </c>
      <c r="AL1262">
        <v>10</v>
      </c>
      <c r="AM1262">
        <v>30</v>
      </c>
      <c r="AN1262">
        <v>30</v>
      </c>
      <c r="AO1262">
        <v>20</v>
      </c>
      <c r="AP1262">
        <v>10</v>
      </c>
      <c r="AQ1262">
        <v>10</v>
      </c>
      <c r="AR1262">
        <v>10</v>
      </c>
      <c r="AS1262">
        <v>10</v>
      </c>
      <c r="AT1262">
        <v>0</v>
      </c>
      <c r="AU1262">
        <v>20</v>
      </c>
      <c r="AV1262">
        <v>10</v>
      </c>
      <c r="AW1262">
        <v>10</v>
      </c>
      <c r="AX1262">
        <v>40</v>
      </c>
      <c r="AY1262">
        <v>50</v>
      </c>
      <c r="AZ1262">
        <v>70</v>
      </c>
      <c r="BA1262">
        <v>70</v>
      </c>
      <c r="BB1262">
        <v>10</v>
      </c>
      <c r="BC1262">
        <v>10</v>
      </c>
      <c r="BD1262">
        <v>10</v>
      </c>
      <c r="BE1262">
        <v>10</v>
      </c>
      <c r="BF1262">
        <v>20</v>
      </c>
      <c r="BG1262">
        <v>30</v>
      </c>
      <c r="BH1262">
        <v>30</v>
      </c>
      <c r="BI1262" s="9">
        <f>AVERAGE(keyword_stats[[#This Row],[Searches: Apr 2015]:[Searches: Mar 2016]])</f>
        <v>14.166666666666666</v>
      </c>
      <c r="BJ1262" s="9">
        <f>AVERAGE(keyword_stats[[#This Row],[Searches: Apr 2016]:[Searches: Mar 2017]])</f>
        <v>15.833333333333334</v>
      </c>
      <c r="BK1262" s="9">
        <f>AVERAGE(keyword_stats[[#This Row],[Searches: Apr 2017]:[Searches: Mar 2018]])</f>
        <v>14.166666666666666</v>
      </c>
      <c r="BL1262" s="9">
        <f>AVERAGE(keyword_stats[[#This Row],[Searches: Apr 2018]:[Searches: Mar 2019]])</f>
        <v>30</v>
      </c>
      <c r="BM1262" s="9">
        <f>SUM(keyword_stats[[#This Row],[Searches: Apr 2018]:[Searches: Mar 2019]])</f>
        <v>360</v>
      </c>
      <c r="BN1262" s="9">
        <f>keyword_stats[[#This Row],[R1]]-keyword_stats[[#This Row],[R4]]</f>
        <v>15.833333333333334</v>
      </c>
      <c r="BO1262" s="9" t="str">
        <f>INDEX('keyword-forecasts'!G:K,MATCH(keyword_stats[[#This Row],[Keyword]],'keyword-forecasts'!K:K,0),1)</f>
        <v>Bez Ramiączek</v>
      </c>
    </row>
    <row r="1263" spans="1:67" x14ac:dyDescent="0.25">
      <c r="A1263" t="s">
        <v>1371</v>
      </c>
      <c r="B1263" t="s">
        <v>15</v>
      </c>
      <c r="D1263" s="8">
        <v>140</v>
      </c>
      <c r="E1263" t="s">
        <v>17</v>
      </c>
      <c r="F1263">
        <v>100</v>
      </c>
      <c r="G1263">
        <v>0.25</v>
      </c>
      <c r="H1263">
        <v>1.01</v>
      </c>
      <c r="M1263">
        <v>20</v>
      </c>
      <c r="N1263">
        <v>30</v>
      </c>
      <c r="O1263">
        <v>30</v>
      </c>
      <c r="P1263">
        <v>30</v>
      </c>
      <c r="Q1263">
        <v>30</v>
      </c>
      <c r="R1263">
        <v>10</v>
      </c>
      <c r="S1263">
        <v>10</v>
      </c>
      <c r="T1263">
        <v>10</v>
      </c>
      <c r="U1263">
        <v>10</v>
      </c>
      <c r="V1263">
        <v>40</v>
      </c>
      <c r="W1263">
        <v>50</v>
      </c>
      <c r="X1263">
        <v>50</v>
      </c>
      <c r="Y1263">
        <v>50</v>
      </c>
      <c r="Z1263">
        <v>70</v>
      </c>
      <c r="AA1263">
        <v>110</v>
      </c>
      <c r="AB1263">
        <v>140</v>
      </c>
      <c r="AC1263">
        <v>70</v>
      </c>
      <c r="AD1263">
        <v>30</v>
      </c>
      <c r="AE1263">
        <v>20</v>
      </c>
      <c r="AF1263">
        <v>30</v>
      </c>
      <c r="AG1263">
        <v>40</v>
      </c>
      <c r="AH1263">
        <v>70</v>
      </c>
      <c r="AI1263">
        <v>110</v>
      </c>
      <c r="AJ1263">
        <v>110</v>
      </c>
      <c r="AK1263">
        <v>170</v>
      </c>
      <c r="AL1263">
        <v>140</v>
      </c>
      <c r="AM1263">
        <v>260</v>
      </c>
      <c r="AN1263">
        <v>260</v>
      </c>
      <c r="AO1263">
        <v>140</v>
      </c>
      <c r="AP1263">
        <v>30</v>
      </c>
      <c r="AQ1263">
        <v>40</v>
      </c>
      <c r="AR1263">
        <v>70</v>
      </c>
      <c r="AS1263">
        <v>50</v>
      </c>
      <c r="AT1263">
        <v>110</v>
      </c>
      <c r="AU1263">
        <v>90</v>
      </c>
      <c r="AV1263">
        <v>90</v>
      </c>
      <c r="AW1263">
        <v>110</v>
      </c>
      <c r="AX1263">
        <v>170</v>
      </c>
      <c r="AY1263">
        <v>260</v>
      </c>
      <c r="AZ1263">
        <v>320</v>
      </c>
      <c r="BA1263">
        <v>170</v>
      </c>
      <c r="BB1263">
        <v>40</v>
      </c>
      <c r="BC1263">
        <v>50</v>
      </c>
      <c r="BD1263">
        <v>50</v>
      </c>
      <c r="BE1263">
        <v>90</v>
      </c>
      <c r="BF1263">
        <v>170</v>
      </c>
      <c r="BG1263">
        <v>110</v>
      </c>
      <c r="BH1263">
        <v>140</v>
      </c>
      <c r="BI1263" s="9">
        <f>AVERAGE(keyword_stats[[#This Row],[Searches: Apr 2015]:[Searches: Mar 2016]])</f>
        <v>26.666666666666668</v>
      </c>
      <c r="BJ1263" s="9">
        <f>AVERAGE(keyword_stats[[#This Row],[Searches: Apr 2016]:[Searches: Mar 2017]])</f>
        <v>70.833333333333329</v>
      </c>
      <c r="BK1263" s="9">
        <f>AVERAGE(keyword_stats[[#This Row],[Searches: Apr 2017]:[Searches: Mar 2018]])</f>
        <v>120.83333333333333</v>
      </c>
      <c r="BL1263" s="9">
        <f>AVERAGE(keyword_stats[[#This Row],[Searches: Apr 2018]:[Searches: Mar 2019]])</f>
        <v>140</v>
      </c>
      <c r="BM1263" s="9">
        <f>SUM(keyword_stats[[#This Row],[Searches: Apr 2018]:[Searches: Mar 2019]])</f>
        <v>1680</v>
      </c>
      <c r="BN1263" s="9">
        <f>keyword_stats[[#This Row],[R1]]-keyword_stats[[#This Row],[R4]]</f>
        <v>113.33333333333333</v>
      </c>
      <c r="BO1263" s="9" t="str">
        <f>INDEX('keyword-forecasts'!G:K,MATCH(keyword_stats[[#This Row],[Keyword]],'keyword-forecasts'!K:K,0),1)</f>
        <v>Kąpielowy Czarny</v>
      </c>
    </row>
    <row r="1264" spans="1:67" x14ac:dyDescent="0.25">
      <c r="A1264" t="s">
        <v>1372</v>
      </c>
      <c r="B1264" t="s">
        <v>15</v>
      </c>
      <c r="D1264" s="8">
        <v>30</v>
      </c>
      <c r="E1264" t="s">
        <v>17</v>
      </c>
      <c r="F1264">
        <v>100</v>
      </c>
      <c r="G1264">
        <v>0.21</v>
      </c>
      <c r="H1264">
        <v>0.79</v>
      </c>
      <c r="M1264">
        <v>20</v>
      </c>
      <c r="N1264">
        <v>20</v>
      </c>
      <c r="O1264">
        <v>30</v>
      </c>
      <c r="P1264">
        <v>30</v>
      </c>
      <c r="Q1264">
        <v>20</v>
      </c>
      <c r="R1264">
        <v>10</v>
      </c>
      <c r="S1264">
        <v>10</v>
      </c>
      <c r="T1264">
        <v>10</v>
      </c>
      <c r="U1264">
        <v>10</v>
      </c>
      <c r="V1264">
        <v>20</v>
      </c>
      <c r="W1264">
        <v>20</v>
      </c>
      <c r="X1264">
        <v>20</v>
      </c>
      <c r="Y1264">
        <v>50</v>
      </c>
      <c r="Z1264">
        <v>70</v>
      </c>
      <c r="AA1264">
        <v>110</v>
      </c>
      <c r="AB1264">
        <v>70</v>
      </c>
      <c r="AC1264">
        <v>10</v>
      </c>
      <c r="AD1264">
        <v>10</v>
      </c>
      <c r="AE1264">
        <v>10</v>
      </c>
      <c r="AF1264">
        <v>10</v>
      </c>
      <c r="AG1264">
        <v>10</v>
      </c>
      <c r="AH1264">
        <v>20</v>
      </c>
      <c r="AI1264">
        <v>30</v>
      </c>
      <c r="AJ1264">
        <v>30</v>
      </c>
      <c r="AK1264">
        <v>40</v>
      </c>
      <c r="AL1264">
        <v>50</v>
      </c>
      <c r="AM1264">
        <v>70</v>
      </c>
      <c r="AN1264">
        <v>50</v>
      </c>
      <c r="AO1264">
        <v>20</v>
      </c>
      <c r="AP1264">
        <v>10</v>
      </c>
      <c r="AQ1264">
        <v>10</v>
      </c>
      <c r="AR1264">
        <v>10</v>
      </c>
      <c r="AS1264">
        <v>20</v>
      </c>
      <c r="AT1264">
        <v>40</v>
      </c>
      <c r="AU1264">
        <v>30</v>
      </c>
      <c r="AV1264">
        <v>20</v>
      </c>
      <c r="AW1264">
        <v>20</v>
      </c>
      <c r="AX1264">
        <v>50</v>
      </c>
      <c r="AY1264">
        <v>110</v>
      </c>
      <c r="AZ1264">
        <v>70</v>
      </c>
      <c r="BA1264">
        <v>30</v>
      </c>
      <c r="BB1264">
        <v>10</v>
      </c>
      <c r="BC1264">
        <v>10</v>
      </c>
      <c r="BD1264">
        <v>10</v>
      </c>
      <c r="BE1264">
        <v>10</v>
      </c>
      <c r="BF1264">
        <v>40</v>
      </c>
      <c r="BG1264">
        <v>20</v>
      </c>
      <c r="BH1264">
        <v>20</v>
      </c>
      <c r="BI1264" s="9">
        <f>AVERAGE(keyword_stats[[#This Row],[Searches: Apr 2015]:[Searches: Mar 2016]])</f>
        <v>18.333333333333332</v>
      </c>
      <c r="BJ1264" s="9">
        <f>AVERAGE(keyword_stats[[#This Row],[Searches: Apr 2016]:[Searches: Mar 2017]])</f>
        <v>35.833333333333336</v>
      </c>
      <c r="BK1264" s="9">
        <f>AVERAGE(keyword_stats[[#This Row],[Searches: Apr 2017]:[Searches: Mar 2018]])</f>
        <v>30.833333333333332</v>
      </c>
      <c r="BL1264" s="9">
        <f>AVERAGE(keyword_stats[[#This Row],[Searches: Apr 2018]:[Searches: Mar 2019]])</f>
        <v>33.333333333333336</v>
      </c>
      <c r="BM1264" s="9">
        <f>SUM(keyword_stats[[#This Row],[Searches: Apr 2018]:[Searches: Mar 2019]])</f>
        <v>400</v>
      </c>
      <c r="BN1264" s="9">
        <f>keyword_stats[[#This Row],[R1]]-keyword_stats[[#This Row],[R4]]</f>
        <v>15.000000000000004</v>
      </c>
      <c r="BO1264" s="9" t="str">
        <f>INDEX('keyword-forecasts'!G:K,MATCH(keyword_stats[[#This Row],[Keyword]],'keyword-forecasts'!K:K,0),1)</f>
        <v>Młodzieżowy</v>
      </c>
    </row>
    <row r="1265" spans="1:67" x14ac:dyDescent="0.25">
      <c r="A1265" t="s">
        <v>1373</v>
      </c>
      <c r="B1265" t="s">
        <v>15</v>
      </c>
      <c r="D1265" s="8">
        <v>260</v>
      </c>
      <c r="E1265" t="s">
        <v>17</v>
      </c>
      <c r="F1265">
        <v>100</v>
      </c>
      <c r="G1265">
        <v>0.39</v>
      </c>
      <c r="H1265">
        <v>1.01</v>
      </c>
      <c r="M1265">
        <v>110</v>
      </c>
      <c r="N1265">
        <v>210</v>
      </c>
      <c r="O1265">
        <v>320</v>
      </c>
      <c r="P1265">
        <v>210</v>
      </c>
      <c r="Q1265">
        <v>110</v>
      </c>
      <c r="R1265">
        <v>10</v>
      </c>
      <c r="S1265">
        <v>10</v>
      </c>
      <c r="T1265">
        <v>30</v>
      </c>
      <c r="U1265">
        <v>70</v>
      </c>
      <c r="V1265">
        <v>110</v>
      </c>
      <c r="W1265">
        <v>140</v>
      </c>
      <c r="X1265">
        <v>170</v>
      </c>
      <c r="Y1265">
        <v>260</v>
      </c>
      <c r="Z1265">
        <v>260</v>
      </c>
      <c r="AA1265">
        <v>320</v>
      </c>
      <c r="AB1265">
        <v>260</v>
      </c>
      <c r="AC1265">
        <v>90</v>
      </c>
      <c r="AD1265">
        <v>70</v>
      </c>
      <c r="AE1265">
        <v>30</v>
      </c>
      <c r="AF1265">
        <v>30</v>
      </c>
      <c r="AG1265">
        <v>50</v>
      </c>
      <c r="AH1265">
        <v>90</v>
      </c>
      <c r="AI1265">
        <v>50</v>
      </c>
      <c r="AJ1265">
        <v>110</v>
      </c>
      <c r="AK1265">
        <v>110</v>
      </c>
      <c r="AL1265">
        <v>110</v>
      </c>
      <c r="AM1265">
        <v>260</v>
      </c>
      <c r="AN1265">
        <v>210</v>
      </c>
      <c r="AO1265">
        <v>90</v>
      </c>
      <c r="AP1265">
        <v>40</v>
      </c>
      <c r="AQ1265">
        <v>30</v>
      </c>
      <c r="AR1265">
        <v>70</v>
      </c>
      <c r="AS1265">
        <v>50</v>
      </c>
      <c r="AT1265">
        <v>170</v>
      </c>
      <c r="AU1265">
        <v>170</v>
      </c>
      <c r="AV1265">
        <v>260</v>
      </c>
      <c r="AW1265">
        <v>260</v>
      </c>
      <c r="AX1265">
        <v>320</v>
      </c>
      <c r="AY1265">
        <v>390</v>
      </c>
      <c r="AZ1265">
        <v>480</v>
      </c>
      <c r="BA1265">
        <v>210</v>
      </c>
      <c r="BB1265">
        <v>50</v>
      </c>
      <c r="BC1265">
        <v>50</v>
      </c>
      <c r="BD1265">
        <v>90</v>
      </c>
      <c r="BE1265">
        <v>110</v>
      </c>
      <c r="BF1265">
        <v>320</v>
      </c>
      <c r="BG1265">
        <v>210</v>
      </c>
      <c r="BH1265">
        <v>210</v>
      </c>
      <c r="BI1265" s="9">
        <f>AVERAGE(keyword_stats[[#This Row],[Searches: Apr 2015]:[Searches: Mar 2016]])</f>
        <v>125</v>
      </c>
      <c r="BJ1265" s="9">
        <f>AVERAGE(keyword_stats[[#This Row],[Searches: Apr 2016]:[Searches: Mar 2017]])</f>
        <v>135</v>
      </c>
      <c r="BK1265" s="9">
        <f>AVERAGE(keyword_stats[[#This Row],[Searches: Apr 2017]:[Searches: Mar 2018]])</f>
        <v>130.83333333333334</v>
      </c>
      <c r="BL1265" s="9">
        <f>AVERAGE(keyword_stats[[#This Row],[Searches: Apr 2018]:[Searches: Mar 2019]])</f>
        <v>225</v>
      </c>
      <c r="BM1265" s="9">
        <f>SUM(keyword_stats[[#This Row],[Searches: Apr 2018]:[Searches: Mar 2019]])</f>
        <v>2700</v>
      </c>
      <c r="BN1265" s="9">
        <f>keyword_stats[[#This Row],[R1]]-keyword_stats[[#This Row],[R4]]</f>
        <v>100</v>
      </c>
      <c r="BO1265" s="9" t="str">
        <f>INDEX('keyword-forecasts'!G:K,MATCH(keyword_stats[[#This Row],[Keyword]],'keyword-forecasts'!K:K,0),1)</f>
        <v>Kąpielowy Push</v>
      </c>
    </row>
    <row r="1266" spans="1:67" x14ac:dyDescent="0.25">
      <c r="A1266" t="s">
        <v>1374</v>
      </c>
      <c r="B1266" t="s">
        <v>15</v>
      </c>
      <c r="D1266" s="8">
        <v>20</v>
      </c>
      <c r="E1266" t="s">
        <v>17</v>
      </c>
      <c r="F1266">
        <v>97</v>
      </c>
      <c r="G1266">
        <v>0.22</v>
      </c>
      <c r="H1266">
        <v>1.54</v>
      </c>
      <c r="M1266">
        <v>10</v>
      </c>
      <c r="N1266">
        <v>10</v>
      </c>
      <c r="O1266">
        <v>20</v>
      </c>
      <c r="P1266">
        <v>10</v>
      </c>
      <c r="Q1266">
        <v>10</v>
      </c>
      <c r="R1266">
        <v>10</v>
      </c>
      <c r="S1266">
        <v>10</v>
      </c>
      <c r="T1266">
        <v>10</v>
      </c>
      <c r="U1266">
        <v>0</v>
      </c>
      <c r="V1266">
        <v>10</v>
      </c>
      <c r="W1266">
        <v>10</v>
      </c>
      <c r="X1266">
        <v>10</v>
      </c>
      <c r="Y1266">
        <v>20</v>
      </c>
      <c r="Z1266">
        <v>10</v>
      </c>
      <c r="AA1266">
        <v>30</v>
      </c>
      <c r="AB1266">
        <v>10</v>
      </c>
      <c r="AC1266">
        <v>10</v>
      </c>
      <c r="AD1266">
        <v>10</v>
      </c>
      <c r="AE1266">
        <v>10</v>
      </c>
      <c r="AF1266">
        <v>10</v>
      </c>
      <c r="AG1266">
        <v>0</v>
      </c>
      <c r="AH1266">
        <v>10</v>
      </c>
      <c r="AI1266">
        <v>10</v>
      </c>
      <c r="AJ1266">
        <v>10</v>
      </c>
      <c r="AK1266">
        <v>10</v>
      </c>
      <c r="AL1266">
        <v>30</v>
      </c>
      <c r="AM1266">
        <v>30</v>
      </c>
      <c r="AN1266">
        <v>20</v>
      </c>
      <c r="AO1266">
        <v>20</v>
      </c>
      <c r="AP1266">
        <v>10</v>
      </c>
      <c r="AQ1266">
        <v>10</v>
      </c>
      <c r="AR1266">
        <v>10</v>
      </c>
      <c r="AS1266">
        <v>10</v>
      </c>
      <c r="AT1266">
        <v>20</v>
      </c>
      <c r="AU1266">
        <v>10</v>
      </c>
      <c r="AV1266">
        <v>10</v>
      </c>
      <c r="AW1266">
        <v>10</v>
      </c>
      <c r="AX1266">
        <v>20</v>
      </c>
      <c r="AY1266">
        <v>50</v>
      </c>
      <c r="AZ1266">
        <v>50</v>
      </c>
      <c r="BA1266">
        <v>20</v>
      </c>
      <c r="BB1266">
        <v>10</v>
      </c>
      <c r="BC1266">
        <v>10</v>
      </c>
      <c r="BD1266">
        <v>10</v>
      </c>
      <c r="BE1266">
        <v>10</v>
      </c>
      <c r="BF1266">
        <v>20</v>
      </c>
      <c r="BG1266">
        <v>20</v>
      </c>
      <c r="BH1266">
        <v>20</v>
      </c>
      <c r="BI1266" s="9">
        <f>AVERAGE(keyword_stats[[#This Row],[Searches: Apr 2015]:[Searches: Mar 2016]])</f>
        <v>10</v>
      </c>
      <c r="BJ1266" s="9">
        <f>AVERAGE(keyword_stats[[#This Row],[Searches: Apr 2016]:[Searches: Mar 2017]])</f>
        <v>11.666666666666666</v>
      </c>
      <c r="BK1266" s="9">
        <f>AVERAGE(keyword_stats[[#This Row],[Searches: Apr 2017]:[Searches: Mar 2018]])</f>
        <v>15.833333333333334</v>
      </c>
      <c r="BL1266" s="9">
        <f>AVERAGE(keyword_stats[[#This Row],[Searches: Apr 2018]:[Searches: Mar 2019]])</f>
        <v>20.833333333333332</v>
      </c>
      <c r="BM1266" s="9">
        <f>SUM(keyword_stats[[#This Row],[Searches: Apr 2018]:[Searches: Mar 2019]])</f>
        <v>250</v>
      </c>
      <c r="BN1266" s="9">
        <f>keyword_stats[[#This Row],[R1]]-keyword_stats[[#This Row],[R4]]</f>
        <v>10.833333333333332</v>
      </c>
      <c r="BO1266" s="9" t="str">
        <f>INDEX('keyword-forecasts'!G:K,MATCH(keyword_stats[[#This Row],[Keyword]],'keyword-forecasts'!K:K,0),1)</f>
        <v>Dwuczęściowy Strój Kapielowy</v>
      </c>
    </row>
    <row r="1267" spans="1:67" x14ac:dyDescent="0.25">
      <c r="A1267" t="s">
        <v>1375</v>
      </c>
      <c r="B1267" t="s">
        <v>15</v>
      </c>
      <c r="D1267" s="8">
        <v>320</v>
      </c>
      <c r="E1267" t="s">
        <v>17</v>
      </c>
      <c r="F1267">
        <v>100</v>
      </c>
      <c r="G1267">
        <v>0.31</v>
      </c>
      <c r="H1267">
        <v>1.33</v>
      </c>
      <c r="M1267">
        <v>90</v>
      </c>
      <c r="N1267">
        <v>90</v>
      </c>
      <c r="O1267">
        <v>210</v>
      </c>
      <c r="P1267">
        <v>110</v>
      </c>
      <c r="Q1267">
        <v>70</v>
      </c>
      <c r="R1267">
        <v>40</v>
      </c>
      <c r="S1267">
        <v>50</v>
      </c>
      <c r="T1267">
        <v>70</v>
      </c>
      <c r="U1267">
        <v>90</v>
      </c>
      <c r="V1267">
        <v>170</v>
      </c>
      <c r="W1267">
        <v>210</v>
      </c>
      <c r="X1267">
        <v>140</v>
      </c>
      <c r="Y1267">
        <v>110</v>
      </c>
      <c r="Z1267">
        <v>140</v>
      </c>
      <c r="AA1267">
        <v>260</v>
      </c>
      <c r="AB1267">
        <v>170</v>
      </c>
      <c r="AC1267">
        <v>70</v>
      </c>
      <c r="AD1267">
        <v>90</v>
      </c>
      <c r="AE1267">
        <v>110</v>
      </c>
      <c r="AF1267">
        <v>110</v>
      </c>
      <c r="AG1267">
        <v>70</v>
      </c>
      <c r="AH1267">
        <v>260</v>
      </c>
      <c r="AI1267">
        <v>320</v>
      </c>
      <c r="AJ1267">
        <v>320</v>
      </c>
      <c r="AK1267">
        <v>210</v>
      </c>
      <c r="AL1267">
        <v>260</v>
      </c>
      <c r="AM1267">
        <v>480</v>
      </c>
      <c r="AN1267">
        <v>480</v>
      </c>
      <c r="AO1267">
        <v>260</v>
      </c>
      <c r="AP1267">
        <v>170</v>
      </c>
      <c r="AQ1267">
        <v>140</v>
      </c>
      <c r="AR1267">
        <v>170</v>
      </c>
      <c r="AS1267">
        <v>170</v>
      </c>
      <c r="AT1267">
        <v>390</v>
      </c>
      <c r="AU1267">
        <v>320</v>
      </c>
      <c r="AV1267">
        <v>320</v>
      </c>
      <c r="AW1267">
        <v>260</v>
      </c>
      <c r="AX1267">
        <v>390</v>
      </c>
      <c r="AY1267">
        <v>590</v>
      </c>
      <c r="AZ1267">
        <v>480</v>
      </c>
      <c r="BA1267">
        <v>320</v>
      </c>
      <c r="BB1267">
        <v>110</v>
      </c>
      <c r="BC1267">
        <v>90</v>
      </c>
      <c r="BD1267">
        <v>170</v>
      </c>
      <c r="BE1267">
        <v>140</v>
      </c>
      <c r="BF1267">
        <v>480</v>
      </c>
      <c r="BG1267">
        <v>260</v>
      </c>
      <c r="BH1267">
        <v>390</v>
      </c>
      <c r="BI1267" s="9">
        <f>AVERAGE(keyword_stats[[#This Row],[Searches: Apr 2015]:[Searches: Mar 2016]])</f>
        <v>111.66666666666667</v>
      </c>
      <c r="BJ1267" s="9">
        <f>AVERAGE(keyword_stats[[#This Row],[Searches: Apr 2016]:[Searches: Mar 2017]])</f>
        <v>169.16666666666666</v>
      </c>
      <c r="BK1267" s="9">
        <f>AVERAGE(keyword_stats[[#This Row],[Searches: Apr 2017]:[Searches: Mar 2018]])</f>
        <v>280.83333333333331</v>
      </c>
      <c r="BL1267" s="9">
        <f>AVERAGE(keyword_stats[[#This Row],[Searches: Apr 2018]:[Searches: Mar 2019]])</f>
        <v>306.66666666666669</v>
      </c>
      <c r="BM1267" s="9">
        <f>SUM(keyword_stats[[#This Row],[Searches: Apr 2018]:[Searches: Mar 2019]])</f>
        <v>3680</v>
      </c>
      <c r="BN1267" s="9">
        <f>keyword_stats[[#This Row],[R1]]-keyword_stats[[#This Row],[R4]]</f>
        <v>195</v>
      </c>
      <c r="BO1267" s="9" t="str">
        <f>INDEX('keyword-forecasts'!G:K,MATCH(keyword_stats[[#This Row],[Keyword]],'keyword-forecasts'!K:K,0),1)</f>
        <v>Kąpielowy Sportowy Dwuczesciowy</v>
      </c>
    </row>
    <row r="1268" spans="1:67" x14ac:dyDescent="0.25">
      <c r="A1268" t="s">
        <v>1376</v>
      </c>
      <c r="B1268" t="s">
        <v>15</v>
      </c>
      <c r="D1268" s="8">
        <v>10</v>
      </c>
      <c r="E1268" t="s">
        <v>17</v>
      </c>
      <c r="F1268">
        <v>100</v>
      </c>
      <c r="G1268">
        <v>0.39</v>
      </c>
      <c r="H1268">
        <v>1.54</v>
      </c>
      <c r="M1268">
        <v>10</v>
      </c>
      <c r="N1268">
        <v>10</v>
      </c>
      <c r="O1268">
        <v>10</v>
      </c>
      <c r="P1268">
        <v>10</v>
      </c>
      <c r="Q1268">
        <v>10</v>
      </c>
      <c r="R1268">
        <v>0</v>
      </c>
      <c r="S1268">
        <v>10</v>
      </c>
      <c r="T1268">
        <v>10</v>
      </c>
      <c r="U1268">
        <v>10</v>
      </c>
      <c r="V1268">
        <v>10</v>
      </c>
      <c r="W1268">
        <v>10</v>
      </c>
      <c r="X1268">
        <v>10</v>
      </c>
      <c r="Y1268">
        <v>10</v>
      </c>
      <c r="Z1268">
        <v>10</v>
      </c>
      <c r="AA1268">
        <v>10</v>
      </c>
      <c r="AB1268">
        <v>10</v>
      </c>
      <c r="AC1268">
        <v>10</v>
      </c>
      <c r="AD1268">
        <v>10</v>
      </c>
      <c r="AE1268">
        <v>10</v>
      </c>
      <c r="AF1268">
        <v>10</v>
      </c>
      <c r="AG1268">
        <v>0</v>
      </c>
      <c r="AH1268">
        <v>10</v>
      </c>
      <c r="AI1268">
        <v>10</v>
      </c>
      <c r="AJ1268">
        <v>10</v>
      </c>
      <c r="AK1268">
        <v>10</v>
      </c>
      <c r="AL1268">
        <v>10</v>
      </c>
      <c r="AM1268">
        <v>10</v>
      </c>
      <c r="AN1268">
        <v>10</v>
      </c>
      <c r="AO1268">
        <v>10</v>
      </c>
      <c r="AP1268">
        <v>10</v>
      </c>
      <c r="AQ1268">
        <v>10</v>
      </c>
      <c r="AR1268">
        <v>10</v>
      </c>
      <c r="AS1268">
        <v>10</v>
      </c>
      <c r="AT1268">
        <v>10</v>
      </c>
      <c r="AU1268">
        <v>10</v>
      </c>
      <c r="AV1268">
        <v>10</v>
      </c>
      <c r="AW1268">
        <v>30</v>
      </c>
      <c r="AX1268">
        <v>20</v>
      </c>
      <c r="AY1268">
        <v>40</v>
      </c>
      <c r="AZ1268">
        <v>40</v>
      </c>
      <c r="BA1268">
        <v>10</v>
      </c>
      <c r="BB1268">
        <v>0</v>
      </c>
      <c r="BC1268">
        <v>0</v>
      </c>
      <c r="BD1268">
        <v>10</v>
      </c>
      <c r="BE1268">
        <v>10</v>
      </c>
      <c r="BF1268">
        <v>10</v>
      </c>
      <c r="BG1268">
        <v>10</v>
      </c>
      <c r="BH1268">
        <v>10</v>
      </c>
      <c r="BI1268" s="9">
        <f>AVERAGE(keyword_stats[[#This Row],[Searches: Apr 2015]:[Searches: Mar 2016]])</f>
        <v>9.1666666666666661</v>
      </c>
      <c r="BJ1268" s="9">
        <f>AVERAGE(keyword_stats[[#This Row],[Searches: Apr 2016]:[Searches: Mar 2017]])</f>
        <v>9.1666666666666661</v>
      </c>
      <c r="BK1268" s="9">
        <f>AVERAGE(keyword_stats[[#This Row],[Searches: Apr 2017]:[Searches: Mar 2018]])</f>
        <v>10</v>
      </c>
      <c r="BL1268" s="9">
        <f>AVERAGE(keyword_stats[[#This Row],[Searches: Apr 2018]:[Searches: Mar 2019]])</f>
        <v>15.833333333333334</v>
      </c>
      <c r="BM1268" s="9">
        <f>SUM(keyword_stats[[#This Row],[Searches: Apr 2018]:[Searches: Mar 2019]])</f>
        <v>190</v>
      </c>
      <c r="BN1268" s="9">
        <f>keyword_stats[[#This Row],[R1]]-keyword_stats[[#This Row],[R4]]</f>
        <v>6.6666666666666679</v>
      </c>
      <c r="BO1268" s="9" t="str">
        <f>INDEX('keyword-forecasts'!G:K,MATCH(keyword_stats[[#This Row],[Keyword]],'keyword-forecasts'!K:K,0),1)</f>
        <v>Dwuczęściowy Strój Kapielowy</v>
      </c>
    </row>
    <row r="1269" spans="1:67" x14ac:dyDescent="0.25">
      <c r="A1269" t="s">
        <v>1377</v>
      </c>
      <c r="B1269" t="s">
        <v>15</v>
      </c>
      <c r="D1269" s="8">
        <v>10</v>
      </c>
      <c r="E1269" t="s">
        <v>17</v>
      </c>
      <c r="F1269">
        <v>98</v>
      </c>
      <c r="M1269">
        <v>10</v>
      </c>
      <c r="N1269">
        <v>10</v>
      </c>
      <c r="O1269">
        <v>10</v>
      </c>
      <c r="P1269">
        <v>10</v>
      </c>
      <c r="Q1269">
        <v>10</v>
      </c>
      <c r="R1269">
        <v>10</v>
      </c>
      <c r="S1269">
        <v>10</v>
      </c>
      <c r="T1269">
        <v>10</v>
      </c>
      <c r="U1269">
        <v>0</v>
      </c>
      <c r="V1269">
        <v>10</v>
      </c>
      <c r="W1269">
        <v>0</v>
      </c>
      <c r="X1269">
        <v>10</v>
      </c>
      <c r="Y1269">
        <v>10</v>
      </c>
      <c r="Z1269">
        <v>10</v>
      </c>
      <c r="AA1269">
        <v>10</v>
      </c>
      <c r="AB1269">
        <v>20</v>
      </c>
      <c r="AC1269">
        <v>10</v>
      </c>
      <c r="AD1269">
        <v>0</v>
      </c>
      <c r="AE1269">
        <v>10</v>
      </c>
      <c r="AF1269">
        <v>10</v>
      </c>
      <c r="AG1269">
        <v>0</v>
      </c>
      <c r="AH1269">
        <v>10</v>
      </c>
      <c r="AI1269">
        <v>10</v>
      </c>
      <c r="AJ1269">
        <v>10</v>
      </c>
      <c r="AK1269">
        <v>10</v>
      </c>
      <c r="AL1269">
        <v>10</v>
      </c>
      <c r="AM1269">
        <v>20</v>
      </c>
      <c r="AN1269">
        <v>10</v>
      </c>
      <c r="AO1269">
        <v>10</v>
      </c>
      <c r="AP1269">
        <v>10</v>
      </c>
      <c r="AQ1269">
        <v>10</v>
      </c>
      <c r="AR1269">
        <v>10</v>
      </c>
      <c r="AS1269">
        <v>10</v>
      </c>
      <c r="AT1269">
        <v>10</v>
      </c>
      <c r="AU1269">
        <v>10</v>
      </c>
      <c r="AV1269">
        <v>10</v>
      </c>
      <c r="AW1269">
        <v>10</v>
      </c>
      <c r="AX1269">
        <v>10</v>
      </c>
      <c r="AY1269">
        <v>20</v>
      </c>
      <c r="AZ1269">
        <v>20</v>
      </c>
      <c r="BA1269">
        <v>10</v>
      </c>
      <c r="BB1269">
        <v>10</v>
      </c>
      <c r="BC1269">
        <v>0</v>
      </c>
      <c r="BD1269">
        <v>0</v>
      </c>
      <c r="BE1269">
        <v>10</v>
      </c>
      <c r="BF1269">
        <v>10</v>
      </c>
      <c r="BG1269">
        <v>10</v>
      </c>
      <c r="BH1269">
        <v>10</v>
      </c>
      <c r="BI1269" s="9">
        <f>AVERAGE(keyword_stats[[#This Row],[Searches: Apr 2015]:[Searches: Mar 2016]])</f>
        <v>8.3333333333333339</v>
      </c>
      <c r="BJ1269" s="9">
        <f>AVERAGE(keyword_stats[[#This Row],[Searches: Apr 2016]:[Searches: Mar 2017]])</f>
        <v>9.1666666666666661</v>
      </c>
      <c r="BK1269" s="9">
        <f>AVERAGE(keyword_stats[[#This Row],[Searches: Apr 2017]:[Searches: Mar 2018]])</f>
        <v>10.833333333333334</v>
      </c>
      <c r="BL1269" s="9">
        <f>AVERAGE(keyword_stats[[#This Row],[Searches: Apr 2018]:[Searches: Mar 2019]])</f>
        <v>10</v>
      </c>
      <c r="BM1269" s="9">
        <f>SUM(keyword_stats[[#This Row],[Searches: Apr 2018]:[Searches: Mar 2019]])</f>
        <v>120</v>
      </c>
      <c r="BN1269" s="9">
        <f>keyword_stats[[#This Row],[R1]]-keyword_stats[[#This Row],[R4]]</f>
        <v>1.6666666666666661</v>
      </c>
      <c r="BO1269" s="9" t="str">
        <f>INDEX('keyword-forecasts'!G:K,MATCH(keyword_stats[[#This Row],[Keyword]],'keyword-forecasts'!K:K,0),1)</f>
        <v>Paski</v>
      </c>
    </row>
    <row r="1270" spans="1:67" x14ac:dyDescent="0.25">
      <c r="A1270" t="s">
        <v>1378</v>
      </c>
      <c r="B1270" t="s">
        <v>15</v>
      </c>
      <c r="D1270" s="8">
        <v>10</v>
      </c>
      <c r="E1270" t="s">
        <v>17</v>
      </c>
      <c r="F1270">
        <v>100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40</v>
      </c>
      <c r="Z1270">
        <v>30</v>
      </c>
      <c r="AA1270">
        <v>50</v>
      </c>
      <c r="AB1270">
        <v>30</v>
      </c>
      <c r="AC1270">
        <v>10</v>
      </c>
      <c r="AD1270">
        <v>10</v>
      </c>
      <c r="AE1270">
        <v>10</v>
      </c>
      <c r="AF1270">
        <v>0</v>
      </c>
      <c r="AG1270">
        <v>10</v>
      </c>
      <c r="AH1270">
        <v>20</v>
      </c>
      <c r="AI1270">
        <v>20</v>
      </c>
      <c r="AJ1270">
        <v>20</v>
      </c>
      <c r="AK1270">
        <v>40</v>
      </c>
      <c r="AL1270">
        <v>70</v>
      </c>
      <c r="AM1270">
        <v>90</v>
      </c>
      <c r="AN1270">
        <v>50</v>
      </c>
      <c r="AO1270">
        <v>50</v>
      </c>
      <c r="AP1270">
        <v>10</v>
      </c>
      <c r="AQ1270">
        <v>10</v>
      </c>
      <c r="AR1270">
        <v>10</v>
      </c>
      <c r="AS1270">
        <v>10</v>
      </c>
      <c r="AT1270">
        <v>20</v>
      </c>
      <c r="AU1270">
        <v>30</v>
      </c>
      <c r="AV1270">
        <v>30</v>
      </c>
      <c r="AW1270">
        <v>20</v>
      </c>
      <c r="AX1270">
        <v>50</v>
      </c>
      <c r="AY1270">
        <v>20</v>
      </c>
      <c r="AZ1270">
        <v>30</v>
      </c>
      <c r="BA1270">
        <v>10</v>
      </c>
      <c r="BB1270">
        <v>10</v>
      </c>
      <c r="BC1270">
        <v>0</v>
      </c>
      <c r="BD1270">
        <v>0</v>
      </c>
      <c r="BE1270">
        <v>0</v>
      </c>
      <c r="BF1270">
        <v>10</v>
      </c>
      <c r="BG1270">
        <v>10</v>
      </c>
      <c r="BH1270">
        <v>10</v>
      </c>
      <c r="BI1270" s="9">
        <f>AVERAGE(keyword_stats[[#This Row],[Searches: Apr 2015]:[Searches: Mar 2016]])</f>
        <v>0</v>
      </c>
      <c r="BJ1270" s="9">
        <f>AVERAGE(keyword_stats[[#This Row],[Searches: Apr 2016]:[Searches: Mar 2017]])</f>
        <v>20.833333333333332</v>
      </c>
      <c r="BK1270" s="9">
        <f>AVERAGE(keyword_stats[[#This Row],[Searches: Apr 2017]:[Searches: Mar 2018]])</f>
        <v>35</v>
      </c>
      <c r="BL1270" s="9">
        <f>AVERAGE(keyword_stats[[#This Row],[Searches: Apr 2018]:[Searches: Mar 2019]])</f>
        <v>14.166666666666666</v>
      </c>
      <c r="BM1270" s="9">
        <f>SUM(keyword_stats[[#This Row],[Searches: Apr 2018]:[Searches: Mar 2019]])</f>
        <v>170</v>
      </c>
      <c r="BN1270" s="9">
        <f>keyword_stats[[#This Row],[R1]]-keyword_stats[[#This Row],[R4]]</f>
        <v>14.166666666666666</v>
      </c>
      <c r="BO1270" s="9" t="str">
        <f>INDEX('keyword-forecasts'!G:K,MATCH(keyword_stats[[#This Row],[Keyword]],'keyword-forecasts'!K:K,0),1)</f>
        <v>Kąpielowy Majtki</v>
      </c>
    </row>
    <row r="1271" spans="1:67" x14ac:dyDescent="0.25">
      <c r="A1271" t="s">
        <v>1379</v>
      </c>
      <c r="B1271" t="s">
        <v>15</v>
      </c>
      <c r="D1271" s="8">
        <v>20</v>
      </c>
      <c r="E1271" t="s">
        <v>17</v>
      </c>
      <c r="F1271">
        <v>100</v>
      </c>
      <c r="G1271">
        <v>0.38</v>
      </c>
      <c r="H1271">
        <v>1.34</v>
      </c>
      <c r="M1271">
        <v>10</v>
      </c>
      <c r="N1271">
        <v>10</v>
      </c>
      <c r="O1271">
        <v>10</v>
      </c>
      <c r="P1271">
        <v>10</v>
      </c>
      <c r="Q1271">
        <v>10</v>
      </c>
      <c r="R1271">
        <v>10</v>
      </c>
      <c r="S1271">
        <v>0</v>
      </c>
      <c r="T1271">
        <v>0</v>
      </c>
      <c r="U1271">
        <v>0</v>
      </c>
      <c r="V1271">
        <v>10</v>
      </c>
      <c r="W1271">
        <v>10</v>
      </c>
      <c r="X1271">
        <v>0</v>
      </c>
      <c r="Y1271">
        <v>10</v>
      </c>
      <c r="Z1271">
        <v>10</v>
      </c>
      <c r="AA1271">
        <v>30</v>
      </c>
      <c r="AB1271">
        <v>20</v>
      </c>
      <c r="AC1271">
        <v>10</v>
      </c>
      <c r="AD1271">
        <v>10</v>
      </c>
      <c r="AE1271">
        <v>10</v>
      </c>
      <c r="AF1271">
        <v>10</v>
      </c>
      <c r="AG1271">
        <v>10</v>
      </c>
      <c r="AH1271">
        <v>10</v>
      </c>
      <c r="AI1271">
        <v>10</v>
      </c>
      <c r="AJ1271">
        <v>10</v>
      </c>
      <c r="AK1271">
        <v>10</v>
      </c>
      <c r="AL1271">
        <v>20</v>
      </c>
      <c r="AM1271">
        <v>30</v>
      </c>
      <c r="AN1271">
        <v>10</v>
      </c>
      <c r="AO1271">
        <v>10</v>
      </c>
      <c r="AP1271">
        <v>0</v>
      </c>
      <c r="AQ1271">
        <v>10</v>
      </c>
      <c r="AR1271">
        <v>10</v>
      </c>
      <c r="AS1271">
        <v>10</v>
      </c>
      <c r="AT1271">
        <v>10</v>
      </c>
      <c r="AU1271">
        <v>10</v>
      </c>
      <c r="AV1271">
        <v>10</v>
      </c>
      <c r="AW1271">
        <v>10</v>
      </c>
      <c r="AX1271">
        <v>30</v>
      </c>
      <c r="AY1271">
        <v>40</v>
      </c>
      <c r="AZ1271">
        <v>40</v>
      </c>
      <c r="BA1271">
        <v>20</v>
      </c>
      <c r="BB1271">
        <v>10</v>
      </c>
      <c r="BC1271">
        <v>0</v>
      </c>
      <c r="BD1271">
        <v>10</v>
      </c>
      <c r="BE1271">
        <v>10</v>
      </c>
      <c r="BF1271">
        <v>10</v>
      </c>
      <c r="BG1271">
        <v>20</v>
      </c>
      <c r="BH1271">
        <v>10</v>
      </c>
      <c r="BI1271" s="9">
        <f>AVERAGE(keyword_stats[[#This Row],[Searches: Apr 2015]:[Searches: Mar 2016]])</f>
        <v>6.666666666666667</v>
      </c>
      <c r="BJ1271" s="9">
        <f>AVERAGE(keyword_stats[[#This Row],[Searches: Apr 2016]:[Searches: Mar 2017]])</f>
        <v>12.5</v>
      </c>
      <c r="BK1271" s="9">
        <f>AVERAGE(keyword_stats[[#This Row],[Searches: Apr 2017]:[Searches: Mar 2018]])</f>
        <v>11.666666666666666</v>
      </c>
      <c r="BL1271" s="9">
        <f>AVERAGE(keyword_stats[[#This Row],[Searches: Apr 2018]:[Searches: Mar 2019]])</f>
        <v>17.5</v>
      </c>
      <c r="BM1271" s="9">
        <f>SUM(keyword_stats[[#This Row],[Searches: Apr 2018]:[Searches: Mar 2019]])</f>
        <v>210</v>
      </c>
      <c r="BN1271" s="9">
        <f>keyword_stats[[#This Row],[R1]]-keyword_stats[[#This Row],[R4]]</f>
        <v>10.833333333333332</v>
      </c>
      <c r="BO1271" s="9" t="str">
        <f>INDEX('keyword-forecasts'!G:K,MATCH(keyword_stats[[#This Row],[Keyword]],'keyword-forecasts'!K:K,0),1)</f>
        <v>Xl</v>
      </c>
    </row>
    <row r="1272" spans="1:67" x14ac:dyDescent="0.25">
      <c r="A1272" t="s">
        <v>1380</v>
      </c>
      <c r="B1272" t="s">
        <v>15</v>
      </c>
      <c r="D1272" s="8">
        <v>140</v>
      </c>
      <c r="E1272" t="s">
        <v>17</v>
      </c>
      <c r="F1272">
        <v>100</v>
      </c>
      <c r="G1272">
        <v>0.25</v>
      </c>
      <c r="H1272">
        <v>1.26</v>
      </c>
      <c r="M1272">
        <v>10</v>
      </c>
      <c r="N1272">
        <v>20</v>
      </c>
      <c r="O1272">
        <v>40</v>
      </c>
      <c r="P1272">
        <v>50</v>
      </c>
      <c r="Q1272">
        <v>20</v>
      </c>
      <c r="R1272">
        <v>10</v>
      </c>
      <c r="S1272">
        <v>10</v>
      </c>
      <c r="T1272">
        <v>10</v>
      </c>
      <c r="U1272">
        <v>10</v>
      </c>
      <c r="V1272">
        <v>20</v>
      </c>
      <c r="W1272">
        <v>40</v>
      </c>
      <c r="X1272">
        <v>20</v>
      </c>
      <c r="Y1272">
        <v>30</v>
      </c>
      <c r="Z1272">
        <v>30</v>
      </c>
      <c r="AA1272">
        <v>70</v>
      </c>
      <c r="AB1272">
        <v>40</v>
      </c>
      <c r="AC1272">
        <v>20</v>
      </c>
      <c r="AD1272">
        <v>10</v>
      </c>
      <c r="AE1272">
        <v>10</v>
      </c>
      <c r="AF1272">
        <v>10</v>
      </c>
      <c r="AG1272">
        <v>10</v>
      </c>
      <c r="AH1272">
        <v>20</v>
      </c>
      <c r="AI1272">
        <v>20</v>
      </c>
      <c r="AJ1272">
        <v>30</v>
      </c>
      <c r="AK1272">
        <v>50</v>
      </c>
      <c r="AL1272">
        <v>40</v>
      </c>
      <c r="AM1272">
        <v>110</v>
      </c>
      <c r="AN1272">
        <v>70</v>
      </c>
      <c r="AO1272">
        <v>40</v>
      </c>
      <c r="AP1272">
        <v>10</v>
      </c>
      <c r="AQ1272">
        <v>10</v>
      </c>
      <c r="AR1272">
        <v>10</v>
      </c>
      <c r="AS1272">
        <v>10</v>
      </c>
      <c r="AT1272">
        <v>50</v>
      </c>
      <c r="AU1272">
        <v>70</v>
      </c>
      <c r="AV1272">
        <v>70</v>
      </c>
      <c r="AW1272">
        <v>90</v>
      </c>
      <c r="AX1272">
        <v>170</v>
      </c>
      <c r="AY1272">
        <v>320</v>
      </c>
      <c r="AZ1272">
        <v>480</v>
      </c>
      <c r="BA1272">
        <v>210</v>
      </c>
      <c r="BB1272">
        <v>40</v>
      </c>
      <c r="BC1272">
        <v>20</v>
      </c>
      <c r="BD1272">
        <v>20</v>
      </c>
      <c r="BE1272">
        <v>30</v>
      </c>
      <c r="BF1272">
        <v>110</v>
      </c>
      <c r="BG1272">
        <v>90</v>
      </c>
      <c r="BH1272">
        <v>70</v>
      </c>
      <c r="BI1272" s="9">
        <f>AVERAGE(keyword_stats[[#This Row],[Searches: Apr 2015]:[Searches: Mar 2016]])</f>
        <v>21.666666666666668</v>
      </c>
      <c r="BJ1272" s="9">
        <f>AVERAGE(keyword_stats[[#This Row],[Searches: Apr 2016]:[Searches: Mar 2017]])</f>
        <v>25</v>
      </c>
      <c r="BK1272" s="9">
        <f>AVERAGE(keyword_stats[[#This Row],[Searches: Apr 2017]:[Searches: Mar 2018]])</f>
        <v>45</v>
      </c>
      <c r="BL1272" s="9">
        <f>AVERAGE(keyword_stats[[#This Row],[Searches: Apr 2018]:[Searches: Mar 2019]])</f>
        <v>137.5</v>
      </c>
      <c r="BM1272" s="9">
        <f>SUM(keyword_stats[[#This Row],[Searches: Apr 2018]:[Searches: Mar 2019]])</f>
        <v>1650</v>
      </c>
      <c r="BN1272" s="9">
        <f>keyword_stats[[#This Row],[R1]]-keyword_stats[[#This Row],[R4]]</f>
        <v>115.83333333333333</v>
      </c>
      <c r="BO1272" s="9" t="str">
        <f>INDEX('keyword-forecasts'!G:K,MATCH(keyword_stats[[#This Row],[Keyword]],'keyword-forecasts'!K:K,0),1)</f>
        <v>Dwuczęściowy Strój Kapielowy</v>
      </c>
    </row>
    <row r="1273" spans="1:67" x14ac:dyDescent="0.25">
      <c r="A1273" t="s">
        <v>1381</v>
      </c>
      <c r="B1273" t="s">
        <v>15</v>
      </c>
      <c r="D1273" s="8">
        <v>20</v>
      </c>
      <c r="E1273" t="s">
        <v>17</v>
      </c>
      <c r="F1273">
        <v>100</v>
      </c>
      <c r="G1273">
        <v>0.39</v>
      </c>
      <c r="H1273">
        <v>1.52</v>
      </c>
      <c r="M1273">
        <v>20</v>
      </c>
      <c r="N1273">
        <v>20</v>
      </c>
      <c r="O1273">
        <v>40</v>
      </c>
      <c r="P1273">
        <v>50</v>
      </c>
      <c r="Q1273">
        <v>30</v>
      </c>
      <c r="R1273">
        <v>10</v>
      </c>
      <c r="S1273">
        <v>10</v>
      </c>
      <c r="T1273">
        <v>10</v>
      </c>
      <c r="U1273">
        <v>10</v>
      </c>
      <c r="V1273">
        <v>20</v>
      </c>
      <c r="W1273">
        <v>20</v>
      </c>
      <c r="X1273">
        <v>10</v>
      </c>
      <c r="Y1273">
        <v>20</v>
      </c>
      <c r="Z1273">
        <v>20</v>
      </c>
      <c r="AA1273">
        <v>40</v>
      </c>
      <c r="AB1273">
        <v>30</v>
      </c>
      <c r="AC1273">
        <v>10</v>
      </c>
      <c r="AD1273">
        <v>10</v>
      </c>
      <c r="AE1273">
        <v>10</v>
      </c>
      <c r="AF1273">
        <v>10</v>
      </c>
      <c r="AG1273">
        <v>10</v>
      </c>
      <c r="AH1273">
        <v>10</v>
      </c>
      <c r="AI1273">
        <v>20</v>
      </c>
      <c r="AJ1273">
        <v>10</v>
      </c>
      <c r="AK1273">
        <v>30</v>
      </c>
      <c r="AL1273">
        <v>40</v>
      </c>
      <c r="AM1273">
        <v>90</v>
      </c>
      <c r="AN1273">
        <v>30</v>
      </c>
      <c r="AO1273">
        <v>30</v>
      </c>
      <c r="AP1273">
        <v>0</v>
      </c>
      <c r="AQ1273">
        <v>10</v>
      </c>
      <c r="AR1273">
        <v>0</v>
      </c>
      <c r="AS1273">
        <v>10</v>
      </c>
      <c r="AT1273">
        <v>10</v>
      </c>
      <c r="AU1273">
        <v>10</v>
      </c>
      <c r="AV1273">
        <v>10</v>
      </c>
      <c r="AW1273">
        <v>10</v>
      </c>
      <c r="AX1273">
        <v>30</v>
      </c>
      <c r="AY1273">
        <v>50</v>
      </c>
      <c r="AZ1273">
        <v>70</v>
      </c>
      <c r="BA1273">
        <v>20</v>
      </c>
      <c r="BB1273">
        <v>10</v>
      </c>
      <c r="BC1273">
        <v>10</v>
      </c>
      <c r="BD1273">
        <v>10</v>
      </c>
      <c r="BE1273">
        <v>10</v>
      </c>
      <c r="BF1273">
        <v>30</v>
      </c>
      <c r="BG1273">
        <v>20</v>
      </c>
      <c r="BH1273">
        <v>30</v>
      </c>
      <c r="BI1273" s="9">
        <f>AVERAGE(keyword_stats[[#This Row],[Searches: Apr 2015]:[Searches: Mar 2016]])</f>
        <v>20.833333333333332</v>
      </c>
      <c r="BJ1273" s="9">
        <f>AVERAGE(keyword_stats[[#This Row],[Searches: Apr 2016]:[Searches: Mar 2017]])</f>
        <v>16.666666666666668</v>
      </c>
      <c r="BK1273" s="9">
        <f>AVERAGE(keyword_stats[[#This Row],[Searches: Apr 2017]:[Searches: Mar 2018]])</f>
        <v>22.5</v>
      </c>
      <c r="BL1273" s="9">
        <f>AVERAGE(keyword_stats[[#This Row],[Searches: Apr 2018]:[Searches: Mar 2019]])</f>
        <v>25</v>
      </c>
      <c r="BM1273" s="9">
        <f>SUM(keyword_stats[[#This Row],[Searches: Apr 2018]:[Searches: Mar 2019]])</f>
        <v>300</v>
      </c>
      <c r="BN1273" s="9">
        <f>keyword_stats[[#This Row],[R1]]-keyword_stats[[#This Row],[R4]]</f>
        <v>4.1666666666666679</v>
      </c>
      <c r="BO1273" s="9" t="str">
        <f>INDEX('keyword-forecasts'!G:K,MATCH(keyword_stats[[#This Row],[Keyword]],'keyword-forecasts'!K:K,0),1)</f>
        <v>Dwuczęściowy Strój Kapielowy</v>
      </c>
    </row>
    <row r="1274" spans="1:67" x14ac:dyDescent="0.25">
      <c r="A1274" t="s">
        <v>1382</v>
      </c>
      <c r="B1274" t="s">
        <v>15</v>
      </c>
      <c r="D1274" s="8">
        <v>480</v>
      </c>
      <c r="E1274" t="s">
        <v>17</v>
      </c>
      <c r="F1274">
        <v>100</v>
      </c>
      <c r="G1274">
        <v>0.19</v>
      </c>
      <c r="H1274">
        <v>1.17</v>
      </c>
      <c r="M1274">
        <v>70</v>
      </c>
      <c r="N1274">
        <v>210</v>
      </c>
      <c r="O1274">
        <v>260</v>
      </c>
      <c r="P1274">
        <v>170</v>
      </c>
      <c r="Q1274">
        <v>50</v>
      </c>
      <c r="R1274">
        <v>10</v>
      </c>
      <c r="S1274">
        <v>10</v>
      </c>
      <c r="T1274">
        <v>20</v>
      </c>
      <c r="U1274">
        <v>20</v>
      </c>
      <c r="V1274">
        <v>90</v>
      </c>
      <c r="W1274">
        <v>110</v>
      </c>
      <c r="X1274">
        <v>110</v>
      </c>
      <c r="Y1274">
        <v>170</v>
      </c>
      <c r="Z1274">
        <v>210</v>
      </c>
      <c r="AA1274">
        <v>320</v>
      </c>
      <c r="AB1274">
        <v>480</v>
      </c>
      <c r="AC1274">
        <v>110</v>
      </c>
      <c r="AD1274">
        <v>10</v>
      </c>
      <c r="AE1274">
        <v>20</v>
      </c>
      <c r="AF1274">
        <v>40</v>
      </c>
      <c r="AG1274">
        <v>50</v>
      </c>
      <c r="AH1274">
        <v>110</v>
      </c>
      <c r="AI1274">
        <v>110</v>
      </c>
      <c r="AJ1274">
        <v>170</v>
      </c>
      <c r="AK1274">
        <v>390</v>
      </c>
      <c r="AL1274">
        <v>590</v>
      </c>
      <c r="AM1274">
        <v>880</v>
      </c>
      <c r="AN1274">
        <v>720</v>
      </c>
      <c r="AO1274">
        <v>260</v>
      </c>
      <c r="AP1274">
        <v>90</v>
      </c>
      <c r="AQ1274">
        <v>70</v>
      </c>
      <c r="AR1274">
        <v>70</v>
      </c>
      <c r="AS1274">
        <v>110</v>
      </c>
      <c r="AT1274">
        <v>260</v>
      </c>
      <c r="AU1274">
        <v>320</v>
      </c>
      <c r="AV1274">
        <v>260</v>
      </c>
      <c r="AW1274">
        <v>320</v>
      </c>
      <c r="AX1274">
        <v>590</v>
      </c>
      <c r="AY1274">
        <v>880</v>
      </c>
      <c r="AZ1274">
        <v>880</v>
      </c>
      <c r="BA1274">
        <v>390</v>
      </c>
      <c r="BB1274">
        <v>110</v>
      </c>
      <c r="BC1274">
        <v>140</v>
      </c>
      <c r="BD1274">
        <v>170</v>
      </c>
      <c r="BE1274">
        <v>170</v>
      </c>
      <c r="BF1274">
        <v>480</v>
      </c>
      <c r="BG1274">
        <v>480</v>
      </c>
      <c r="BH1274">
        <v>720</v>
      </c>
      <c r="BI1274" s="9">
        <f>AVERAGE(keyword_stats[[#This Row],[Searches: Apr 2015]:[Searches: Mar 2016]])</f>
        <v>94.166666666666671</v>
      </c>
      <c r="BJ1274" s="9">
        <f>AVERAGE(keyword_stats[[#This Row],[Searches: Apr 2016]:[Searches: Mar 2017]])</f>
        <v>150</v>
      </c>
      <c r="BK1274" s="9">
        <f>AVERAGE(keyword_stats[[#This Row],[Searches: Apr 2017]:[Searches: Mar 2018]])</f>
        <v>335</v>
      </c>
      <c r="BL1274" s="9">
        <f>AVERAGE(keyword_stats[[#This Row],[Searches: Apr 2018]:[Searches: Mar 2019]])</f>
        <v>444.16666666666669</v>
      </c>
      <c r="BM1274" s="9">
        <f>SUM(keyword_stats[[#This Row],[Searches: Apr 2018]:[Searches: Mar 2019]])</f>
        <v>5330</v>
      </c>
      <c r="BN1274" s="9">
        <f>keyword_stats[[#This Row],[R1]]-keyword_stats[[#This Row],[R4]]</f>
        <v>350</v>
      </c>
      <c r="BO1274" s="9" t="str">
        <f>INDEX('keyword-forecasts'!G:K,MATCH(keyword_stats[[#This Row],[Keyword]],'keyword-forecasts'!K:K,0),1)</f>
        <v>Dwuczęściowy Strój Kapielowy</v>
      </c>
    </row>
    <row r="1275" spans="1:67" x14ac:dyDescent="0.25">
      <c r="A1275" t="s">
        <v>1383</v>
      </c>
      <c r="B1275" t="s">
        <v>15</v>
      </c>
      <c r="D1275" s="8">
        <v>30</v>
      </c>
      <c r="E1275" t="s">
        <v>17</v>
      </c>
      <c r="F1275">
        <v>100</v>
      </c>
      <c r="G1275">
        <v>0.32</v>
      </c>
      <c r="H1275">
        <v>1.17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10</v>
      </c>
      <c r="V1275">
        <v>0</v>
      </c>
      <c r="W1275">
        <v>0</v>
      </c>
      <c r="X1275">
        <v>0</v>
      </c>
      <c r="Y1275">
        <v>0</v>
      </c>
      <c r="Z1275">
        <v>30</v>
      </c>
      <c r="AA1275">
        <v>20</v>
      </c>
      <c r="AB1275">
        <v>30</v>
      </c>
      <c r="AC1275">
        <v>10</v>
      </c>
      <c r="AD1275">
        <v>20</v>
      </c>
      <c r="AE1275">
        <v>10</v>
      </c>
      <c r="AF1275">
        <v>20</v>
      </c>
      <c r="AG1275">
        <v>10</v>
      </c>
      <c r="AH1275">
        <v>30</v>
      </c>
      <c r="AI1275">
        <v>30</v>
      </c>
      <c r="AJ1275">
        <v>40</v>
      </c>
      <c r="AK1275">
        <v>30</v>
      </c>
      <c r="AL1275">
        <v>40</v>
      </c>
      <c r="AM1275">
        <v>70</v>
      </c>
      <c r="AN1275">
        <v>50</v>
      </c>
      <c r="AO1275">
        <v>30</v>
      </c>
      <c r="AP1275">
        <v>10</v>
      </c>
      <c r="AQ1275">
        <v>10</v>
      </c>
      <c r="AR1275">
        <v>10</v>
      </c>
      <c r="AS1275">
        <v>10</v>
      </c>
      <c r="AT1275">
        <v>20</v>
      </c>
      <c r="AU1275">
        <v>20</v>
      </c>
      <c r="AV1275">
        <v>20</v>
      </c>
      <c r="AW1275">
        <v>20</v>
      </c>
      <c r="AX1275">
        <v>30</v>
      </c>
      <c r="AY1275">
        <v>40</v>
      </c>
      <c r="AZ1275">
        <v>50</v>
      </c>
      <c r="BA1275">
        <v>20</v>
      </c>
      <c r="BB1275">
        <v>10</v>
      </c>
      <c r="BC1275">
        <v>10</v>
      </c>
      <c r="BD1275">
        <v>10</v>
      </c>
      <c r="BE1275">
        <v>10</v>
      </c>
      <c r="BF1275">
        <v>20</v>
      </c>
      <c r="BG1275">
        <v>50</v>
      </c>
      <c r="BH1275">
        <v>70</v>
      </c>
      <c r="BI1275" s="9">
        <f>AVERAGE(keyword_stats[[#This Row],[Searches: Apr 2015]:[Searches: Mar 2016]])</f>
        <v>0.83333333333333337</v>
      </c>
      <c r="BJ1275" s="9">
        <f>AVERAGE(keyword_stats[[#This Row],[Searches: Apr 2016]:[Searches: Mar 2017]])</f>
        <v>20.833333333333332</v>
      </c>
      <c r="BK1275" s="9">
        <f>AVERAGE(keyword_stats[[#This Row],[Searches: Apr 2017]:[Searches: Mar 2018]])</f>
        <v>26.666666666666668</v>
      </c>
      <c r="BL1275" s="9">
        <f>AVERAGE(keyword_stats[[#This Row],[Searches: Apr 2018]:[Searches: Mar 2019]])</f>
        <v>28.333333333333332</v>
      </c>
      <c r="BM1275" s="9">
        <f>SUM(keyword_stats[[#This Row],[Searches: Apr 2018]:[Searches: Mar 2019]])</f>
        <v>340</v>
      </c>
      <c r="BN1275" s="9">
        <f>keyword_stats[[#This Row],[R1]]-keyword_stats[[#This Row],[R4]]</f>
        <v>27.5</v>
      </c>
      <c r="BO1275" s="9" t="str">
        <f>INDEX('keyword-forecasts'!G:K,MATCH(keyword_stats[[#This Row],[Keyword]],'keyword-forecasts'!K:K,0),1)</f>
        <v>Dwuczęściowy Strój Kapielowy</v>
      </c>
    </row>
    <row r="1276" spans="1:67" x14ac:dyDescent="0.25">
      <c r="A1276" t="s">
        <v>1384</v>
      </c>
      <c r="B1276" t="s">
        <v>15</v>
      </c>
      <c r="D1276" s="8">
        <v>70</v>
      </c>
      <c r="E1276" t="s">
        <v>17</v>
      </c>
      <c r="F1276">
        <v>100</v>
      </c>
      <c r="G1276">
        <v>0.26</v>
      </c>
      <c r="H1276">
        <v>1.35</v>
      </c>
      <c r="M1276">
        <v>50</v>
      </c>
      <c r="N1276">
        <v>70</v>
      </c>
      <c r="O1276">
        <v>140</v>
      </c>
      <c r="P1276">
        <v>110</v>
      </c>
      <c r="Q1276">
        <v>50</v>
      </c>
      <c r="R1276">
        <v>20</v>
      </c>
      <c r="S1276">
        <v>10</v>
      </c>
      <c r="T1276">
        <v>50</v>
      </c>
      <c r="U1276">
        <v>50</v>
      </c>
      <c r="V1276">
        <v>50</v>
      </c>
      <c r="W1276">
        <v>70</v>
      </c>
      <c r="X1276">
        <v>50</v>
      </c>
      <c r="Y1276">
        <v>70</v>
      </c>
      <c r="Z1276">
        <v>140</v>
      </c>
      <c r="AA1276">
        <v>210</v>
      </c>
      <c r="AB1276">
        <v>210</v>
      </c>
      <c r="AC1276">
        <v>70</v>
      </c>
      <c r="AD1276">
        <v>30</v>
      </c>
      <c r="AE1276">
        <v>30</v>
      </c>
      <c r="AF1276">
        <v>30</v>
      </c>
      <c r="AG1276">
        <v>40</v>
      </c>
      <c r="AH1276">
        <v>70</v>
      </c>
      <c r="AI1276">
        <v>90</v>
      </c>
      <c r="AJ1276">
        <v>70</v>
      </c>
      <c r="AK1276">
        <v>110</v>
      </c>
      <c r="AL1276">
        <v>140</v>
      </c>
      <c r="AM1276">
        <v>210</v>
      </c>
      <c r="AN1276">
        <v>140</v>
      </c>
      <c r="AO1276">
        <v>70</v>
      </c>
      <c r="AP1276">
        <v>20</v>
      </c>
      <c r="AQ1276">
        <v>30</v>
      </c>
      <c r="AR1276">
        <v>20</v>
      </c>
      <c r="AS1276">
        <v>20</v>
      </c>
      <c r="AT1276">
        <v>70</v>
      </c>
      <c r="AU1276">
        <v>70</v>
      </c>
      <c r="AV1276">
        <v>70</v>
      </c>
      <c r="AW1276">
        <v>70</v>
      </c>
      <c r="AX1276">
        <v>110</v>
      </c>
      <c r="AY1276">
        <v>170</v>
      </c>
      <c r="AZ1276">
        <v>140</v>
      </c>
      <c r="BA1276">
        <v>90</v>
      </c>
      <c r="BB1276">
        <v>20</v>
      </c>
      <c r="BC1276">
        <v>20</v>
      </c>
      <c r="BD1276">
        <v>20</v>
      </c>
      <c r="BE1276">
        <v>30</v>
      </c>
      <c r="BF1276">
        <v>40</v>
      </c>
      <c r="BG1276">
        <v>30</v>
      </c>
      <c r="BH1276">
        <v>50</v>
      </c>
      <c r="BI1276" s="9">
        <f>AVERAGE(keyword_stats[[#This Row],[Searches: Apr 2015]:[Searches: Mar 2016]])</f>
        <v>60</v>
      </c>
      <c r="BJ1276" s="9">
        <f>AVERAGE(keyword_stats[[#This Row],[Searches: Apr 2016]:[Searches: Mar 2017]])</f>
        <v>88.333333333333329</v>
      </c>
      <c r="BK1276" s="9">
        <f>AVERAGE(keyword_stats[[#This Row],[Searches: Apr 2017]:[Searches: Mar 2018]])</f>
        <v>80.833333333333329</v>
      </c>
      <c r="BL1276" s="9">
        <f>AVERAGE(keyword_stats[[#This Row],[Searches: Apr 2018]:[Searches: Mar 2019]])</f>
        <v>65.833333333333329</v>
      </c>
      <c r="BM1276" s="9">
        <f>SUM(keyword_stats[[#This Row],[Searches: Apr 2018]:[Searches: Mar 2019]])</f>
        <v>790</v>
      </c>
      <c r="BN1276" s="9">
        <f>keyword_stats[[#This Row],[R1]]-keyword_stats[[#This Row],[R4]]</f>
        <v>5.8333333333333286</v>
      </c>
      <c r="BO1276" s="9" t="str">
        <f>INDEX('keyword-forecasts'!G:K,MATCH(keyword_stats[[#This Row],[Keyword]],'keyword-forecasts'!K:K,0),1)</f>
        <v>Dwuczęściowy Strój Kapielowy</v>
      </c>
    </row>
    <row r="1277" spans="1:67" x14ac:dyDescent="0.25">
      <c r="A1277" t="s">
        <v>1385</v>
      </c>
      <c r="B1277" t="s">
        <v>15</v>
      </c>
      <c r="D1277" s="8">
        <v>10</v>
      </c>
      <c r="E1277" t="s">
        <v>17</v>
      </c>
      <c r="F1277">
        <v>100</v>
      </c>
      <c r="M1277">
        <v>10</v>
      </c>
      <c r="N1277">
        <v>10</v>
      </c>
      <c r="O1277">
        <v>20</v>
      </c>
      <c r="P1277">
        <v>20</v>
      </c>
      <c r="Q1277">
        <v>10</v>
      </c>
      <c r="R1277">
        <v>0</v>
      </c>
      <c r="S1277">
        <v>10</v>
      </c>
      <c r="T1277">
        <v>10</v>
      </c>
      <c r="U1277">
        <v>10</v>
      </c>
      <c r="V1277">
        <v>10</v>
      </c>
      <c r="W1277">
        <v>10</v>
      </c>
      <c r="X1277">
        <v>10</v>
      </c>
      <c r="Y1277">
        <v>10</v>
      </c>
      <c r="Z1277">
        <v>30</v>
      </c>
      <c r="AA1277">
        <v>30</v>
      </c>
      <c r="AB1277">
        <v>20</v>
      </c>
      <c r="AC1277">
        <v>10</v>
      </c>
      <c r="AD1277">
        <v>10</v>
      </c>
      <c r="AE1277">
        <v>10</v>
      </c>
      <c r="AF1277">
        <v>10</v>
      </c>
      <c r="AG1277">
        <v>10</v>
      </c>
      <c r="AH1277">
        <v>10</v>
      </c>
      <c r="AI1277">
        <v>10</v>
      </c>
      <c r="AJ1277">
        <v>20</v>
      </c>
      <c r="AK1277">
        <v>20</v>
      </c>
      <c r="AL1277">
        <v>10</v>
      </c>
      <c r="AM1277">
        <v>50</v>
      </c>
      <c r="AN1277">
        <v>40</v>
      </c>
      <c r="AO1277">
        <v>10</v>
      </c>
      <c r="AP1277">
        <v>10</v>
      </c>
      <c r="AQ1277">
        <v>10</v>
      </c>
      <c r="AR1277">
        <v>10</v>
      </c>
      <c r="AS1277">
        <v>10</v>
      </c>
      <c r="AT1277">
        <v>10</v>
      </c>
      <c r="AU1277">
        <v>10</v>
      </c>
      <c r="AV1277">
        <v>10</v>
      </c>
      <c r="AW1277">
        <v>10</v>
      </c>
      <c r="AX1277">
        <v>20</v>
      </c>
      <c r="AY1277">
        <v>30</v>
      </c>
      <c r="AZ1277">
        <v>50</v>
      </c>
      <c r="BA1277">
        <v>10</v>
      </c>
      <c r="BB1277">
        <v>0</v>
      </c>
      <c r="BC1277">
        <v>10</v>
      </c>
      <c r="BD1277">
        <v>10</v>
      </c>
      <c r="BE1277">
        <v>10</v>
      </c>
      <c r="BF1277">
        <v>0</v>
      </c>
      <c r="BG1277">
        <v>10</v>
      </c>
      <c r="BH1277">
        <v>10</v>
      </c>
      <c r="BI1277" s="9">
        <f>AVERAGE(keyword_stats[[#This Row],[Searches: Apr 2015]:[Searches: Mar 2016]])</f>
        <v>10.833333333333334</v>
      </c>
      <c r="BJ1277" s="9">
        <f>AVERAGE(keyword_stats[[#This Row],[Searches: Apr 2016]:[Searches: Mar 2017]])</f>
        <v>15</v>
      </c>
      <c r="BK1277" s="9">
        <f>AVERAGE(keyword_stats[[#This Row],[Searches: Apr 2017]:[Searches: Mar 2018]])</f>
        <v>16.666666666666668</v>
      </c>
      <c r="BL1277" s="9">
        <f>AVERAGE(keyword_stats[[#This Row],[Searches: Apr 2018]:[Searches: Mar 2019]])</f>
        <v>14.166666666666666</v>
      </c>
      <c r="BM1277" s="9">
        <f>SUM(keyword_stats[[#This Row],[Searches: Apr 2018]:[Searches: Mar 2019]])</f>
        <v>170</v>
      </c>
      <c r="BN1277" s="9">
        <f>keyword_stats[[#This Row],[R1]]-keyword_stats[[#This Row],[R4]]</f>
        <v>3.3333333333333321</v>
      </c>
      <c r="BO1277" s="9" t="str">
        <f>INDEX('keyword-forecasts'!G:K,MATCH(keyword_stats[[#This Row],[Keyword]],'keyword-forecasts'!K:K,0),1)</f>
        <v>Dwuczęściowy Strój Kapielowy</v>
      </c>
    </row>
    <row r="1278" spans="1:67" x14ac:dyDescent="0.25">
      <c r="A1278" t="s">
        <v>1386</v>
      </c>
      <c r="B1278" t="s">
        <v>15</v>
      </c>
      <c r="D1278" s="8">
        <v>170</v>
      </c>
      <c r="E1278" t="s">
        <v>17</v>
      </c>
      <c r="F1278">
        <v>100</v>
      </c>
      <c r="G1278">
        <v>0.26</v>
      </c>
      <c r="H1278">
        <v>1.01</v>
      </c>
      <c r="M1278">
        <v>70</v>
      </c>
      <c r="N1278">
        <v>50</v>
      </c>
      <c r="O1278">
        <v>90</v>
      </c>
      <c r="P1278">
        <v>90</v>
      </c>
      <c r="Q1278">
        <v>50</v>
      </c>
      <c r="R1278">
        <v>30</v>
      </c>
      <c r="S1278">
        <v>20</v>
      </c>
      <c r="T1278">
        <v>40</v>
      </c>
      <c r="U1278">
        <v>30</v>
      </c>
      <c r="V1278">
        <v>70</v>
      </c>
      <c r="W1278">
        <v>70</v>
      </c>
      <c r="X1278">
        <v>50</v>
      </c>
      <c r="Y1278">
        <v>90</v>
      </c>
      <c r="Z1278">
        <v>140</v>
      </c>
      <c r="AA1278">
        <v>140</v>
      </c>
      <c r="AB1278">
        <v>140</v>
      </c>
      <c r="AC1278">
        <v>70</v>
      </c>
      <c r="AD1278">
        <v>20</v>
      </c>
      <c r="AE1278">
        <v>50</v>
      </c>
      <c r="AF1278">
        <v>30</v>
      </c>
      <c r="AG1278">
        <v>30</v>
      </c>
      <c r="AH1278">
        <v>110</v>
      </c>
      <c r="AI1278">
        <v>110</v>
      </c>
      <c r="AJ1278">
        <v>110</v>
      </c>
      <c r="AK1278">
        <v>110</v>
      </c>
      <c r="AL1278">
        <v>170</v>
      </c>
      <c r="AM1278">
        <v>170</v>
      </c>
      <c r="AN1278">
        <v>210</v>
      </c>
      <c r="AO1278">
        <v>70</v>
      </c>
      <c r="AP1278">
        <v>40</v>
      </c>
      <c r="AQ1278">
        <v>50</v>
      </c>
      <c r="AR1278">
        <v>50</v>
      </c>
      <c r="AS1278">
        <v>40</v>
      </c>
      <c r="AT1278">
        <v>140</v>
      </c>
      <c r="AU1278">
        <v>110</v>
      </c>
      <c r="AV1278">
        <v>110</v>
      </c>
      <c r="AW1278">
        <v>140</v>
      </c>
      <c r="AX1278">
        <v>170</v>
      </c>
      <c r="AY1278">
        <v>260</v>
      </c>
      <c r="AZ1278">
        <v>390</v>
      </c>
      <c r="BA1278">
        <v>210</v>
      </c>
      <c r="BB1278">
        <v>90</v>
      </c>
      <c r="BC1278">
        <v>70</v>
      </c>
      <c r="BD1278">
        <v>70</v>
      </c>
      <c r="BE1278">
        <v>90</v>
      </c>
      <c r="BF1278">
        <v>210</v>
      </c>
      <c r="BG1278">
        <v>260</v>
      </c>
      <c r="BH1278">
        <v>210</v>
      </c>
      <c r="BI1278" s="9">
        <f>AVERAGE(keyword_stats[[#This Row],[Searches: Apr 2015]:[Searches: Mar 2016]])</f>
        <v>55</v>
      </c>
      <c r="BJ1278" s="9">
        <f>AVERAGE(keyword_stats[[#This Row],[Searches: Apr 2016]:[Searches: Mar 2017]])</f>
        <v>86.666666666666671</v>
      </c>
      <c r="BK1278" s="9">
        <f>AVERAGE(keyword_stats[[#This Row],[Searches: Apr 2017]:[Searches: Mar 2018]])</f>
        <v>105.83333333333333</v>
      </c>
      <c r="BL1278" s="9">
        <f>AVERAGE(keyword_stats[[#This Row],[Searches: Apr 2018]:[Searches: Mar 2019]])</f>
        <v>180.83333333333334</v>
      </c>
      <c r="BM1278" s="9">
        <f>SUM(keyword_stats[[#This Row],[Searches: Apr 2018]:[Searches: Mar 2019]])</f>
        <v>2170</v>
      </c>
      <c r="BN1278" s="9">
        <f>keyword_stats[[#This Row],[R1]]-keyword_stats[[#This Row],[R4]]</f>
        <v>125.83333333333334</v>
      </c>
      <c r="BO1278" s="9" t="str">
        <f>INDEX('keyword-forecasts'!G:K,MATCH(keyword_stats[[#This Row],[Keyword]],'keyword-forecasts'!K:K,0),1)</f>
        <v>Strój Kąpielowy</v>
      </c>
    </row>
    <row r="1279" spans="1:67" x14ac:dyDescent="0.25">
      <c r="A1279" t="s">
        <v>1389</v>
      </c>
      <c r="B1279" t="s">
        <v>15</v>
      </c>
      <c r="D1279" s="8">
        <v>50</v>
      </c>
      <c r="E1279" t="s">
        <v>17</v>
      </c>
      <c r="F1279">
        <v>100</v>
      </c>
      <c r="G1279">
        <v>0.24</v>
      </c>
      <c r="H1279">
        <v>0.69</v>
      </c>
      <c r="M1279">
        <v>70</v>
      </c>
      <c r="N1279">
        <v>110</v>
      </c>
      <c r="O1279">
        <v>170</v>
      </c>
      <c r="P1279">
        <v>210</v>
      </c>
      <c r="Q1279">
        <v>50</v>
      </c>
      <c r="R1279">
        <v>20</v>
      </c>
      <c r="S1279">
        <v>10</v>
      </c>
      <c r="T1279">
        <v>10</v>
      </c>
      <c r="U1279">
        <v>10</v>
      </c>
      <c r="V1279">
        <v>20</v>
      </c>
      <c r="W1279">
        <v>40</v>
      </c>
      <c r="X1279">
        <v>30</v>
      </c>
      <c r="Y1279">
        <v>70</v>
      </c>
      <c r="Z1279">
        <v>90</v>
      </c>
      <c r="AA1279">
        <v>140</v>
      </c>
      <c r="AB1279">
        <v>110</v>
      </c>
      <c r="AC1279">
        <v>40</v>
      </c>
      <c r="AD1279">
        <v>10</v>
      </c>
      <c r="AE1279">
        <v>10</v>
      </c>
      <c r="AF1279">
        <v>10</v>
      </c>
      <c r="AG1279">
        <v>10</v>
      </c>
      <c r="AH1279">
        <v>20</v>
      </c>
      <c r="AI1279">
        <v>50</v>
      </c>
      <c r="AJ1279">
        <v>50</v>
      </c>
      <c r="AK1279">
        <v>90</v>
      </c>
      <c r="AL1279">
        <v>140</v>
      </c>
      <c r="AM1279">
        <v>210</v>
      </c>
      <c r="AN1279">
        <v>140</v>
      </c>
      <c r="AO1279">
        <v>90</v>
      </c>
      <c r="AP1279">
        <v>20</v>
      </c>
      <c r="AQ1279">
        <v>10</v>
      </c>
      <c r="AR1279">
        <v>10</v>
      </c>
      <c r="AS1279">
        <v>10</v>
      </c>
      <c r="AT1279">
        <v>20</v>
      </c>
      <c r="AU1279">
        <v>40</v>
      </c>
      <c r="AV1279">
        <v>50</v>
      </c>
      <c r="AW1279">
        <v>70</v>
      </c>
      <c r="AX1279">
        <v>90</v>
      </c>
      <c r="AY1279">
        <v>140</v>
      </c>
      <c r="AZ1279">
        <v>140</v>
      </c>
      <c r="BA1279">
        <v>70</v>
      </c>
      <c r="BB1279">
        <v>10</v>
      </c>
      <c r="BC1279">
        <v>10</v>
      </c>
      <c r="BD1279">
        <v>10</v>
      </c>
      <c r="BE1279">
        <v>20</v>
      </c>
      <c r="BF1279">
        <v>30</v>
      </c>
      <c r="BG1279">
        <v>30</v>
      </c>
      <c r="BH1279">
        <v>50</v>
      </c>
      <c r="BI1279" s="9">
        <f>AVERAGE(keyword_stats[[#This Row],[Searches: Apr 2015]:[Searches: Mar 2016]])</f>
        <v>62.5</v>
      </c>
      <c r="BJ1279" s="9">
        <f>AVERAGE(keyword_stats[[#This Row],[Searches: Apr 2016]:[Searches: Mar 2017]])</f>
        <v>50.833333333333336</v>
      </c>
      <c r="BK1279" s="9">
        <f>AVERAGE(keyword_stats[[#This Row],[Searches: Apr 2017]:[Searches: Mar 2018]])</f>
        <v>69.166666666666671</v>
      </c>
      <c r="BL1279" s="9">
        <f>AVERAGE(keyword_stats[[#This Row],[Searches: Apr 2018]:[Searches: Mar 2019]])</f>
        <v>55.833333333333336</v>
      </c>
      <c r="BM1279" s="9">
        <f>SUM(keyword_stats[[#This Row],[Searches: Apr 2018]:[Searches: Mar 2019]])</f>
        <v>670</v>
      </c>
      <c r="BN1279" s="9">
        <f>keyword_stats[[#This Row],[R1]]-keyword_stats[[#This Row],[R4]]</f>
        <v>-6.6666666666666643</v>
      </c>
      <c r="BO1279" s="9" t="str">
        <f>INDEX('keyword-forecasts'!G:K,MATCH(keyword_stats[[#This Row],[Keyword]],'keyword-forecasts'!K:K,0),1)</f>
        <v>Strój Kąpielowy</v>
      </c>
    </row>
    <row r="1280" spans="1:67" x14ac:dyDescent="0.25">
      <c r="A1280" t="s">
        <v>1390</v>
      </c>
      <c r="B1280" t="s">
        <v>15</v>
      </c>
      <c r="D1280" s="8">
        <v>170</v>
      </c>
      <c r="E1280" t="s">
        <v>17</v>
      </c>
      <c r="F1280">
        <v>100</v>
      </c>
      <c r="G1280">
        <v>0.31</v>
      </c>
      <c r="H1280">
        <v>1.68</v>
      </c>
      <c r="M1280">
        <v>20</v>
      </c>
      <c r="N1280">
        <v>30</v>
      </c>
      <c r="O1280">
        <v>50</v>
      </c>
      <c r="P1280">
        <v>70</v>
      </c>
      <c r="Q1280">
        <v>20</v>
      </c>
      <c r="R1280">
        <v>10</v>
      </c>
      <c r="S1280">
        <v>10</v>
      </c>
      <c r="T1280">
        <v>10</v>
      </c>
      <c r="U1280">
        <v>10</v>
      </c>
      <c r="V1280">
        <v>10</v>
      </c>
      <c r="W1280">
        <v>10</v>
      </c>
      <c r="X1280">
        <v>10</v>
      </c>
      <c r="Y1280">
        <v>20</v>
      </c>
      <c r="Z1280">
        <v>70</v>
      </c>
      <c r="AA1280">
        <v>70</v>
      </c>
      <c r="AB1280">
        <v>70</v>
      </c>
      <c r="AC1280">
        <v>40</v>
      </c>
      <c r="AD1280">
        <v>10</v>
      </c>
      <c r="AE1280">
        <v>10</v>
      </c>
      <c r="AF1280">
        <v>10</v>
      </c>
      <c r="AG1280">
        <v>10</v>
      </c>
      <c r="AH1280">
        <v>30</v>
      </c>
      <c r="AI1280">
        <v>50</v>
      </c>
      <c r="AJ1280">
        <v>90</v>
      </c>
      <c r="AK1280">
        <v>110</v>
      </c>
      <c r="AL1280">
        <v>170</v>
      </c>
      <c r="AM1280">
        <v>210</v>
      </c>
      <c r="AN1280">
        <v>210</v>
      </c>
      <c r="AO1280">
        <v>140</v>
      </c>
      <c r="AP1280">
        <v>30</v>
      </c>
      <c r="AQ1280">
        <v>10</v>
      </c>
      <c r="AR1280">
        <v>20</v>
      </c>
      <c r="AS1280">
        <v>10</v>
      </c>
      <c r="AT1280">
        <v>20</v>
      </c>
      <c r="AU1280">
        <v>30</v>
      </c>
      <c r="AV1280">
        <v>70</v>
      </c>
      <c r="AW1280">
        <v>140</v>
      </c>
      <c r="AX1280">
        <v>320</v>
      </c>
      <c r="AY1280">
        <v>390</v>
      </c>
      <c r="AZ1280">
        <v>320</v>
      </c>
      <c r="BA1280">
        <v>170</v>
      </c>
      <c r="BB1280">
        <v>50</v>
      </c>
      <c r="BC1280">
        <v>40</v>
      </c>
      <c r="BD1280">
        <v>40</v>
      </c>
      <c r="BE1280">
        <v>20</v>
      </c>
      <c r="BF1280">
        <v>140</v>
      </c>
      <c r="BG1280">
        <v>90</v>
      </c>
      <c r="BH1280">
        <v>170</v>
      </c>
      <c r="BI1280" s="9">
        <f>AVERAGE(keyword_stats[[#This Row],[Searches: Apr 2015]:[Searches: Mar 2016]])</f>
        <v>21.666666666666668</v>
      </c>
      <c r="BJ1280" s="9">
        <f>AVERAGE(keyword_stats[[#This Row],[Searches: Apr 2016]:[Searches: Mar 2017]])</f>
        <v>40</v>
      </c>
      <c r="BK1280" s="9">
        <f>AVERAGE(keyword_stats[[#This Row],[Searches: Apr 2017]:[Searches: Mar 2018]])</f>
        <v>85.833333333333329</v>
      </c>
      <c r="BL1280" s="9">
        <f>AVERAGE(keyword_stats[[#This Row],[Searches: Apr 2018]:[Searches: Mar 2019]])</f>
        <v>157.5</v>
      </c>
      <c r="BM1280" s="9">
        <f>SUM(keyword_stats[[#This Row],[Searches: Apr 2018]:[Searches: Mar 2019]])</f>
        <v>1890</v>
      </c>
      <c r="BN1280" s="9">
        <f>keyword_stats[[#This Row],[R1]]-keyword_stats[[#This Row],[R4]]</f>
        <v>135.83333333333334</v>
      </c>
      <c r="BO1280" s="9" t="str">
        <f>INDEX('keyword-forecasts'!G:K,MATCH(keyword_stats[[#This Row],[Keyword]],'keyword-forecasts'!K:K,0),1)</f>
        <v>Falbanką</v>
      </c>
    </row>
    <row r="1281" spans="1:67" x14ac:dyDescent="0.25">
      <c r="A1281" t="s">
        <v>1391</v>
      </c>
      <c r="B1281" t="s">
        <v>15</v>
      </c>
      <c r="D1281" s="8">
        <v>260</v>
      </c>
      <c r="E1281" t="s">
        <v>17</v>
      </c>
      <c r="F1281">
        <v>100</v>
      </c>
      <c r="G1281">
        <v>0.47</v>
      </c>
      <c r="H1281">
        <v>1.32</v>
      </c>
      <c r="M1281">
        <v>110</v>
      </c>
      <c r="N1281">
        <v>170</v>
      </c>
      <c r="O1281">
        <v>260</v>
      </c>
      <c r="P1281">
        <v>210</v>
      </c>
      <c r="Q1281">
        <v>140</v>
      </c>
      <c r="R1281">
        <v>20</v>
      </c>
      <c r="S1281">
        <v>20</v>
      </c>
      <c r="T1281">
        <v>20</v>
      </c>
      <c r="U1281">
        <v>10</v>
      </c>
      <c r="V1281">
        <v>50</v>
      </c>
      <c r="W1281">
        <v>50</v>
      </c>
      <c r="X1281">
        <v>90</v>
      </c>
      <c r="Y1281">
        <v>110</v>
      </c>
      <c r="Z1281">
        <v>170</v>
      </c>
      <c r="AA1281">
        <v>320</v>
      </c>
      <c r="AB1281">
        <v>320</v>
      </c>
      <c r="AC1281">
        <v>90</v>
      </c>
      <c r="AD1281">
        <v>30</v>
      </c>
      <c r="AE1281">
        <v>10</v>
      </c>
      <c r="AF1281">
        <v>30</v>
      </c>
      <c r="AG1281">
        <v>30</v>
      </c>
      <c r="AH1281">
        <v>70</v>
      </c>
      <c r="AI1281">
        <v>110</v>
      </c>
      <c r="AJ1281">
        <v>110</v>
      </c>
      <c r="AK1281">
        <v>140</v>
      </c>
      <c r="AL1281">
        <v>260</v>
      </c>
      <c r="AM1281">
        <v>390</v>
      </c>
      <c r="AN1281">
        <v>480</v>
      </c>
      <c r="AO1281">
        <v>260</v>
      </c>
      <c r="AP1281">
        <v>40</v>
      </c>
      <c r="AQ1281">
        <v>40</v>
      </c>
      <c r="AR1281">
        <v>50</v>
      </c>
      <c r="AS1281">
        <v>50</v>
      </c>
      <c r="AT1281">
        <v>140</v>
      </c>
      <c r="AU1281">
        <v>170</v>
      </c>
      <c r="AV1281">
        <v>170</v>
      </c>
      <c r="AW1281">
        <v>260</v>
      </c>
      <c r="AX1281">
        <v>320</v>
      </c>
      <c r="AY1281">
        <v>480</v>
      </c>
      <c r="AZ1281">
        <v>880</v>
      </c>
      <c r="BA1281">
        <v>480</v>
      </c>
      <c r="BB1281">
        <v>90</v>
      </c>
      <c r="BC1281">
        <v>50</v>
      </c>
      <c r="BD1281">
        <v>70</v>
      </c>
      <c r="BE1281">
        <v>50</v>
      </c>
      <c r="BF1281">
        <v>210</v>
      </c>
      <c r="BG1281">
        <v>210</v>
      </c>
      <c r="BH1281">
        <v>260</v>
      </c>
      <c r="BI1281" s="9">
        <f>AVERAGE(keyword_stats[[#This Row],[Searches: Apr 2015]:[Searches: Mar 2016]])</f>
        <v>95.833333333333329</v>
      </c>
      <c r="BJ1281" s="9">
        <f>AVERAGE(keyword_stats[[#This Row],[Searches: Apr 2016]:[Searches: Mar 2017]])</f>
        <v>116.66666666666667</v>
      </c>
      <c r="BK1281" s="9">
        <f>AVERAGE(keyword_stats[[#This Row],[Searches: Apr 2017]:[Searches: Mar 2018]])</f>
        <v>182.5</v>
      </c>
      <c r="BL1281" s="9">
        <f>AVERAGE(keyword_stats[[#This Row],[Searches: Apr 2018]:[Searches: Mar 2019]])</f>
        <v>280</v>
      </c>
      <c r="BM1281" s="9">
        <f>SUM(keyword_stats[[#This Row],[Searches: Apr 2018]:[Searches: Mar 2019]])</f>
        <v>3360</v>
      </c>
      <c r="BN1281" s="9">
        <f>keyword_stats[[#This Row],[R1]]-keyword_stats[[#This Row],[R4]]</f>
        <v>184.16666666666669</v>
      </c>
      <c r="BO1281" s="9" t="str">
        <f>INDEX('keyword-forecasts'!G:K,MATCH(keyword_stats[[#This Row],[Keyword]],'keyword-forecasts'!K:K,0),1)</f>
        <v>Strój Kąpielowy</v>
      </c>
    </row>
    <row r="1282" spans="1:67" x14ac:dyDescent="0.25">
      <c r="A1282" t="s">
        <v>1392</v>
      </c>
      <c r="B1282" t="s">
        <v>15</v>
      </c>
      <c r="D1282" s="8">
        <v>260</v>
      </c>
      <c r="E1282" t="s">
        <v>17</v>
      </c>
      <c r="F1282">
        <v>100</v>
      </c>
      <c r="G1282">
        <v>0.19</v>
      </c>
      <c r="H1282">
        <v>0.68</v>
      </c>
      <c r="M1282">
        <v>260</v>
      </c>
      <c r="N1282">
        <v>390</v>
      </c>
      <c r="O1282">
        <v>590</v>
      </c>
      <c r="P1282">
        <v>720</v>
      </c>
      <c r="Q1282">
        <v>480</v>
      </c>
      <c r="R1282">
        <v>70</v>
      </c>
      <c r="S1282">
        <v>30</v>
      </c>
      <c r="T1282">
        <v>30</v>
      </c>
      <c r="U1282">
        <v>30</v>
      </c>
      <c r="V1282">
        <v>90</v>
      </c>
      <c r="W1282">
        <v>110</v>
      </c>
      <c r="X1282">
        <v>110</v>
      </c>
      <c r="Y1282">
        <v>210</v>
      </c>
      <c r="Z1282">
        <v>390</v>
      </c>
      <c r="AA1282">
        <v>590</v>
      </c>
      <c r="AB1282">
        <v>480</v>
      </c>
      <c r="AC1282">
        <v>210</v>
      </c>
      <c r="AD1282">
        <v>70</v>
      </c>
      <c r="AE1282">
        <v>50</v>
      </c>
      <c r="AF1282">
        <v>30</v>
      </c>
      <c r="AG1282">
        <v>30</v>
      </c>
      <c r="AH1282">
        <v>70</v>
      </c>
      <c r="AI1282">
        <v>90</v>
      </c>
      <c r="AJ1282">
        <v>90</v>
      </c>
      <c r="AK1282">
        <v>140</v>
      </c>
      <c r="AL1282">
        <v>320</v>
      </c>
      <c r="AM1282">
        <v>480</v>
      </c>
      <c r="AN1282">
        <v>390</v>
      </c>
      <c r="AO1282">
        <v>260</v>
      </c>
      <c r="AP1282">
        <v>50</v>
      </c>
      <c r="AQ1282">
        <v>40</v>
      </c>
      <c r="AR1282">
        <v>90</v>
      </c>
      <c r="AS1282">
        <v>50</v>
      </c>
      <c r="AT1282">
        <v>210</v>
      </c>
      <c r="AU1282">
        <v>260</v>
      </c>
      <c r="AV1282">
        <v>210</v>
      </c>
      <c r="AW1282">
        <v>320</v>
      </c>
      <c r="AX1282">
        <v>480</v>
      </c>
      <c r="AY1282">
        <v>590</v>
      </c>
      <c r="AZ1282">
        <v>590</v>
      </c>
      <c r="BA1282">
        <v>480</v>
      </c>
      <c r="BB1282">
        <v>110</v>
      </c>
      <c r="BC1282">
        <v>50</v>
      </c>
      <c r="BD1282">
        <v>90</v>
      </c>
      <c r="BE1282">
        <v>70</v>
      </c>
      <c r="BF1282">
        <v>210</v>
      </c>
      <c r="BG1282">
        <v>170</v>
      </c>
      <c r="BH1282">
        <v>210</v>
      </c>
      <c r="BI1282" s="9">
        <f>AVERAGE(keyword_stats[[#This Row],[Searches: Apr 2015]:[Searches: Mar 2016]])</f>
        <v>242.5</v>
      </c>
      <c r="BJ1282" s="9">
        <f>AVERAGE(keyword_stats[[#This Row],[Searches: Apr 2016]:[Searches: Mar 2017]])</f>
        <v>192.5</v>
      </c>
      <c r="BK1282" s="9">
        <f>AVERAGE(keyword_stats[[#This Row],[Searches: Apr 2017]:[Searches: Mar 2018]])</f>
        <v>208.33333333333334</v>
      </c>
      <c r="BL1282" s="9">
        <f>AVERAGE(keyword_stats[[#This Row],[Searches: Apr 2018]:[Searches: Mar 2019]])</f>
        <v>280.83333333333331</v>
      </c>
      <c r="BM1282" s="9">
        <f>SUM(keyword_stats[[#This Row],[Searches: Apr 2018]:[Searches: Mar 2019]])</f>
        <v>3370</v>
      </c>
      <c r="BN1282" s="9">
        <f>keyword_stats[[#This Row],[R1]]-keyword_stats[[#This Row],[R4]]</f>
        <v>38.333333333333314</v>
      </c>
      <c r="BO1282" s="9" t="str">
        <f>INDEX('keyword-forecasts'!G:K,MATCH(keyword_stats[[#This Row],[Keyword]],'keyword-forecasts'!K:K,0),1)</f>
        <v>Feba</v>
      </c>
    </row>
    <row r="1283" spans="1:67" x14ac:dyDescent="0.25">
      <c r="A1283" t="s">
        <v>1393</v>
      </c>
      <c r="B1283" t="s">
        <v>15</v>
      </c>
      <c r="D1283" s="8">
        <v>50</v>
      </c>
      <c r="E1283" t="s">
        <v>17</v>
      </c>
      <c r="F1283">
        <v>100</v>
      </c>
      <c r="G1283">
        <v>0.22</v>
      </c>
      <c r="H1283">
        <v>0.96</v>
      </c>
      <c r="M1283">
        <v>20</v>
      </c>
      <c r="N1283">
        <v>50</v>
      </c>
      <c r="O1283">
        <v>50</v>
      </c>
      <c r="P1283">
        <v>50</v>
      </c>
      <c r="Q1283">
        <v>30</v>
      </c>
      <c r="R1283">
        <v>10</v>
      </c>
      <c r="S1283">
        <v>10</v>
      </c>
      <c r="T1283">
        <v>10</v>
      </c>
      <c r="U1283">
        <v>10</v>
      </c>
      <c r="V1283">
        <v>10</v>
      </c>
      <c r="W1283">
        <v>10</v>
      </c>
      <c r="X1283">
        <v>20</v>
      </c>
      <c r="Y1283">
        <v>50</v>
      </c>
      <c r="Z1283">
        <v>50</v>
      </c>
      <c r="AA1283">
        <v>110</v>
      </c>
      <c r="AB1283">
        <v>70</v>
      </c>
      <c r="AC1283">
        <v>30</v>
      </c>
      <c r="AD1283">
        <v>10</v>
      </c>
      <c r="AE1283">
        <v>10</v>
      </c>
      <c r="AF1283">
        <v>10</v>
      </c>
      <c r="AG1283">
        <v>10</v>
      </c>
      <c r="AH1283">
        <v>30</v>
      </c>
      <c r="AI1283">
        <v>20</v>
      </c>
      <c r="AJ1283">
        <v>50</v>
      </c>
      <c r="AK1283">
        <v>50</v>
      </c>
      <c r="AL1283">
        <v>50</v>
      </c>
      <c r="AM1283">
        <v>90</v>
      </c>
      <c r="AN1283">
        <v>70</v>
      </c>
      <c r="AO1283">
        <v>70</v>
      </c>
      <c r="AP1283">
        <v>10</v>
      </c>
      <c r="AQ1283">
        <v>10</v>
      </c>
      <c r="AR1283">
        <v>20</v>
      </c>
      <c r="AS1283">
        <v>10</v>
      </c>
      <c r="AT1283">
        <v>40</v>
      </c>
      <c r="AU1283">
        <v>30</v>
      </c>
      <c r="AV1283">
        <v>40</v>
      </c>
      <c r="AW1283">
        <v>50</v>
      </c>
      <c r="AX1283">
        <v>90</v>
      </c>
      <c r="AY1283">
        <v>110</v>
      </c>
      <c r="AZ1283">
        <v>110</v>
      </c>
      <c r="BA1283">
        <v>90</v>
      </c>
      <c r="BB1283">
        <v>20</v>
      </c>
      <c r="BC1283">
        <v>10</v>
      </c>
      <c r="BD1283">
        <v>10</v>
      </c>
      <c r="BE1283">
        <v>10</v>
      </c>
      <c r="BF1283">
        <v>30</v>
      </c>
      <c r="BG1283">
        <v>30</v>
      </c>
      <c r="BH1283">
        <v>50</v>
      </c>
      <c r="BI1283" s="9">
        <f>AVERAGE(keyword_stats[[#This Row],[Searches: Apr 2015]:[Searches: Mar 2016]])</f>
        <v>23.333333333333332</v>
      </c>
      <c r="BJ1283" s="9">
        <f>AVERAGE(keyword_stats[[#This Row],[Searches: Apr 2016]:[Searches: Mar 2017]])</f>
        <v>37.5</v>
      </c>
      <c r="BK1283" s="9">
        <f>AVERAGE(keyword_stats[[#This Row],[Searches: Apr 2017]:[Searches: Mar 2018]])</f>
        <v>40.833333333333336</v>
      </c>
      <c r="BL1283" s="9">
        <f>AVERAGE(keyword_stats[[#This Row],[Searches: Apr 2018]:[Searches: Mar 2019]])</f>
        <v>50.833333333333336</v>
      </c>
      <c r="BM1283" s="9">
        <f>SUM(keyword_stats[[#This Row],[Searches: Apr 2018]:[Searches: Mar 2019]])</f>
        <v>610</v>
      </c>
      <c r="BN1283" s="9">
        <f>keyword_stats[[#This Row],[R1]]-keyword_stats[[#This Row],[R4]]</f>
        <v>27.500000000000004</v>
      </c>
      <c r="BO1283" s="9" t="str">
        <f>INDEX('keyword-forecasts'!G:K,MATCH(keyword_stats[[#This Row],[Keyword]],'keyword-forecasts'!K:K,0),1)</f>
        <v>Strój Kąpielowy</v>
      </c>
    </row>
    <row r="1284" spans="1:67" x14ac:dyDescent="0.25">
      <c r="A1284" t="s">
        <v>1395</v>
      </c>
      <c r="B1284" t="s">
        <v>15</v>
      </c>
      <c r="D1284" s="8">
        <v>140</v>
      </c>
      <c r="E1284" t="s">
        <v>17</v>
      </c>
      <c r="F1284">
        <v>100</v>
      </c>
      <c r="G1284">
        <v>0.37</v>
      </c>
      <c r="H1284">
        <v>1.1299999999999999</v>
      </c>
      <c r="M1284">
        <v>10</v>
      </c>
      <c r="N1284">
        <v>30</v>
      </c>
      <c r="O1284">
        <v>70</v>
      </c>
      <c r="P1284">
        <v>90</v>
      </c>
      <c r="Q1284">
        <v>50</v>
      </c>
      <c r="R1284">
        <v>10</v>
      </c>
      <c r="S1284">
        <v>10</v>
      </c>
      <c r="T1284">
        <v>10</v>
      </c>
      <c r="U1284">
        <v>10</v>
      </c>
      <c r="V1284">
        <v>10</v>
      </c>
      <c r="W1284">
        <v>20</v>
      </c>
      <c r="X1284">
        <v>30</v>
      </c>
      <c r="Y1284">
        <v>20</v>
      </c>
      <c r="Z1284">
        <v>50</v>
      </c>
      <c r="AA1284">
        <v>90</v>
      </c>
      <c r="AB1284">
        <v>90</v>
      </c>
      <c r="AC1284">
        <v>40</v>
      </c>
      <c r="AD1284">
        <v>30</v>
      </c>
      <c r="AE1284">
        <v>20</v>
      </c>
      <c r="AF1284">
        <v>10</v>
      </c>
      <c r="AG1284">
        <v>10</v>
      </c>
      <c r="AH1284">
        <v>30</v>
      </c>
      <c r="AI1284">
        <v>30</v>
      </c>
      <c r="AJ1284">
        <v>30</v>
      </c>
      <c r="AK1284">
        <v>40</v>
      </c>
      <c r="AL1284">
        <v>90</v>
      </c>
      <c r="AM1284">
        <v>140</v>
      </c>
      <c r="AN1284">
        <v>170</v>
      </c>
      <c r="AO1284">
        <v>110</v>
      </c>
      <c r="AP1284">
        <v>30</v>
      </c>
      <c r="AQ1284">
        <v>10</v>
      </c>
      <c r="AR1284">
        <v>20</v>
      </c>
      <c r="AS1284">
        <v>20</v>
      </c>
      <c r="AT1284">
        <v>50</v>
      </c>
      <c r="AU1284">
        <v>50</v>
      </c>
      <c r="AV1284">
        <v>50</v>
      </c>
      <c r="AW1284">
        <v>110</v>
      </c>
      <c r="AX1284">
        <v>140</v>
      </c>
      <c r="AY1284">
        <v>320</v>
      </c>
      <c r="AZ1284">
        <v>320</v>
      </c>
      <c r="BA1284">
        <v>320</v>
      </c>
      <c r="BB1284">
        <v>50</v>
      </c>
      <c r="BC1284">
        <v>30</v>
      </c>
      <c r="BD1284">
        <v>30</v>
      </c>
      <c r="BE1284">
        <v>40</v>
      </c>
      <c r="BF1284">
        <v>110</v>
      </c>
      <c r="BG1284">
        <v>90</v>
      </c>
      <c r="BH1284">
        <v>110</v>
      </c>
      <c r="BI1284" s="9">
        <f>AVERAGE(keyword_stats[[#This Row],[Searches: Apr 2015]:[Searches: Mar 2016]])</f>
        <v>29.166666666666668</v>
      </c>
      <c r="BJ1284" s="9">
        <f>AVERAGE(keyword_stats[[#This Row],[Searches: Apr 2016]:[Searches: Mar 2017]])</f>
        <v>37.5</v>
      </c>
      <c r="BK1284" s="9">
        <f>AVERAGE(keyword_stats[[#This Row],[Searches: Apr 2017]:[Searches: Mar 2018]])</f>
        <v>65</v>
      </c>
      <c r="BL1284" s="9">
        <f>AVERAGE(keyword_stats[[#This Row],[Searches: Apr 2018]:[Searches: Mar 2019]])</f>
        <v>139.16666666666666</v>
      </c>
      <c r="BM1284" s="9">
        <f>SUM(keyword_stats[[#This Row],[Searches: Apr 2018]:[Searches: Mar 2019]])</f>
        <v>1670</v>
      </c>
      <c r="BN1284" s="9">
        <f>keyword_stats[[#This Row],[R1]]-keyword_stats[[#This Row],[R4]]</f>
        <v>109.99999999999999</v>
      </c>
      <c r="BO1284" s="9" t="str">
        <f>INDEX('keyword-forecasts'!G:K,MATCH(keyword_stats[[#This Row],[Keyword]],'keyword-forecasts'!K:K,0),1)</f>
        <v>Strój Kąpielowy</v>
      </c>
    </row>
    <row r="1285" spans="1:67" x14ac:dyDescent="0.25">
      <c r="A1285" t="s">
        <v>1396</v>
      </c>
      <c r="B1285" t="s">
        <v>15</v>
      </c>
      <c r="D1285" s="8">
        <v>20</v>
      </c>
      <c r="E1285" t="s">
        <v>17</v>
      </c>
      <c r="F1285">
        <v>100</v>
      </c>
      <c r="G1285">
        <v>0.32</v>
      </c>
      <c r="H1285">
        <v>1.03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30</v>
      </c>
      <c r="AB1285">
        <v>20</v>
      </c>
      <c r="AC1285">
        <v>10</v>
      </c>
      <c r="AD1285">
        <v>10</v>
      </c>
      <c r="AE1285">
        <v>10</v>
      </c>
      <c r="AF1285">
        <v>10</v>
      </c>
      <c r="AG1285">
        <v>10</v>
      </c>
      <c r="AH1285">
        <v>10</v>
      </c>
      <c r="AI1285">
        <v>10</v>
      </c>
      <c r="AJ1285">
        <v>20</v>
      </c>
      <c r="AK1285">
        <v>10</v>
      </c>
      <c r="AL1285">
        <v>20</v>
      </c>
      <c r="AM1285">
        <v>40</v>
      </c>
      <c r="AN1285">
        <v>30</v>
      </c>
      <c r="AO1285">
        <v>10</v>
      </c>
      <c r="AP1285">
        <v>10</v>
      </c>
      <c r="AQ1285">
        <v>10</v>
      </c>
      <c r="AR1285">
        <v>10</v>
      </c>
      <c r="AS1285">
        <v>10</v>
      </c>
      <c r="AT1285">
        <v>10</v>
      </c>
      <c r="AU1285">
        <v>10</v>
      </c>
      <c r="AV1285">
        <v>10</v>
      </c>
      <c r="AW1285">
        <v>10</v>
      </c>
      <c r="AX1285">
        <v>10</v>
      </c>
      <c r="AY1285">
        <v>40</v>
      </c>
      <c r="AZ1285">
        <v>50</v>
      </c>
      <c r="BA1285">
        <v>30</v>
      </c>
      <c r="BB1285">
        <v>10</v>
      </c>
      <c r="BC1285">
        <v>10</v>
      </c>
      <c r="BD1285">
        <v>10</v>
      </c>
      <c r="BE1285">
        <v>10</v>
      </c>
      <c r="BF1285">
        <v>20</v>
      </c>
      <c r="BG1285">
        <v>10</v>
      </c>
      <c r="BH1285">
        <v>30</v>
      </c>
      <c r="BI1285" s="9">
        <f>AVERAGE(keyword_stats[[#This Row],[Searches: Apr 2015]:[Searches: Mar 2016]])</f>
        <v>0</v>
      </c>
      <c r="BJ1285" s="9">
        <f>AVERAGE(keyword_stats[[#This Row],[Searches: Apr 2016]:[Searches: Mar 2017]])</f>
        <v>11.666666666666666</v>
      </c>
      <c r="BK1285" s="9">
        <f>AVERAGE(keyword_stats[[#This Row],[Searches: Apr 2017]:[Searches: Mar 2018]])</f>
        <v>15</v>
      </c>
      <c r="BL1285" s="9">
        <f>AVERAGE(keyword_stats[[#This Row],[Searches: Apr 2018]:[Searches: Mar 2019]])</f>
        <v>20</v>
      </c>
      <c r="BM1285" s="9">
        <f>SUM(keyword_stats[[#This Row],[Searches: Apr 2018]:[Searches: Mar 2019]])</f>
        <v>240</v>
      </c>
      <c r="BN1285" s="9">
        <f>keyword_stats[[#This Row],[R1]]-keyword_stats[[#This Row],[R4]]</f>
        <v>20</v>
      </c>
      <c r="BO1285" s="9" t="str">
        <f>INDEX('keyword-forecasts'!G:K,MATCH(keyword_stats[[#This Row],[Keyword]],'keyword-forecasts'!K:K,0),1)</f>
        <v>Kąpielowy Push</v>
      </c>
    </row>
    <row r="1286" spans="1:67" x14ac:dyDescent="0.25">
      <c r="A1286" t="s">
        <v>1394</v>
      </c>
      <c r="B1286" t="s">
        <v>15</v>
      </c>
      <c r="D1286" s="8">
        <v>30</v>
      </c>
      <c r="E1286" t="s">
        <v>17</v>
      </c>
      <c r="F1286">
        <v>100</v>
      </c>
      <c r="M1286">
        <v>10</v>
      </c>
      <c r="N1286">
        <v>20</v>
      </c>
      <c r="O1286">
        <v>40</v>
      </c>
      <c r="P1286">
        <v>70</v>
      </c>
      <c r="Q1286">
        <v>30</v>
      </c>
      <c r="R1286">
        <v>10</v>
      </c>
      <c r="S1286">
        <v>10</v>
      </c>
      <c r="T1286">
        <v>10</v>
      </c>
      <c r="U1286">
        <v>10</v>
      </c>
      <c r="V1286">
        <v>10</v>
      </c>
      <c r="W1286">
        <v>10</v>
      </c>
      <c r="X1286">
        <v>10</v>
      </c>
      <c r="Y1286">
        <v>20</v>
      </c>
      <c r="Z1286">
        <v>20</v>
      </c>
      <c r="AA1286">
        <v>40</v>
      </c>
      <c r="AB1286">
        <v>40</v>
      </c>
      <c r="AC1286">
        <v>20</v>
      </c>
      <c r="AD1286">
        <v>10</v>
      </c>
      <c r="AE1286">
        <v>10</v>
      </c>
      <c r="AF1286">
        <v>10</v>
      </c>
      <c r="AG1286">
        <v>10</v>
      </c>
      <c r="AH1286">
        <v>10</v>
      </c>
      <c r="AI1286">
        <v>10</v>
      </c>
      <c r="AJ1286">
        <v>10</v>
      </c>
      <c r="AK1286">
        <v>10</v>
      </c>
      <c r="AL1286">
        <v>30</v>
      </c>
      <c r="AM1286">
        <v>50</v>
      </c>
      <c r="AN1286">
        <v>50</v>
      </c>
      <c r="AO1286">
        <v>20</v>
      </c>
      <c r="AP1286">
        <v>10</v>
      </c>
      <c r="AQ1286">
        <v>10</v>
      </c>
      <c r="AR1286">
        <v>10</v>
      </c>
      <c r="AS1286">
        <v>10</v>
      </c>
      <c r="AT1286">
        <v>10</v>
      </c>
      <c r="AU1286">
        <v>10</v>
      </c>
      <c r="AV1286">
        <v>20</v>
      </c>
      <c r="AW1286">
        <v>10</v>
      </c>
      <c r="AX1286">
        <v>30</v>
      </c>
      <c r="AY1286">
        <v>50</v>
      </c>
      <c r="AZ1286">
        <v>70</v>
      </c>
      <c r="BA1286">
        <v>50</v>
      </c>
      <c r="BB1286">
        <v>10</v>
      </c>
      <c r="BC1286">
        <v>10</v>
      </c>
      <c r="BD1286">
        <v>10</v>
      </c>
      <c r="BE1286">
        <v>10</v>
      </c>
      <c r="BF1286">
        <v>20</v>
      </c>
      <c r="BG1286">
        <v>20</v>
      </c>
      <c r="BH1286">
        <v>20</v>
      </c>
      <c r="BI1286" s="9">
        <f>AVERAGE(keyword_stats[[#This Row],[Searches: Apr 2015]:[Searches: Mar 2016]])</f>
        <v>20</v>
      </c>
      <c r="BJ1286" s="9">
        <f>AVERAGE(keyword_stats[[#This Row],[Searches: Apr 2016]:[Searches: Mar 2017]])</f>
        <v>17.5</v>
      </c>
      <c r="BK1286" s="9">
        <f>AVERAGE(keyword_stats[[#This Row],[Searches: Apr 2017]:[Searches: Mar 2018]])</f>
        <v>20</v>
      </c>
      <c r="BL1286" s="9">
        <f>AVERAGE(keyword_stats[[#This Row],[Searches: Apr 2018]:[Searches: Mar 2019]])</f>
        <v>25.833333333333332</v>
      </c>
      <c r="BM1286" s="9">
        <f>SUM(keyword_stats[[#This Row],[Searches: Apr 2018]:[Searches: Mar 2019]])</f>
        <v>310</v>
      </c>
      <c r="BN1286" s="9">
        <f>keyword_stats[[#This Row],[R1]]-keyword_stats[[#This Row],[R4]]</f>
        <v>5.8333333333333321</v>
      </c>
      <c r="BO1286" s="9" t="str">
        <f>INDEX('keyword-forecasts'!G:K,MATCH(keyword_stats[[#This Row],[Keyword]],'keyword-forecasts'!K:K,0),1)</f>
        <v>Strój Kąpielowy</v>
      </c>
    </row>
    <row r="1287" spans="1:67" x14ac:dyDescent="0.25">
      <c r="A1287" t="s">
        <v>1397</v>
      </c>
      <c r="B1287" t="s">
        <v>15</v>
      </c>
      <c r="D1287" s="8">
        <v>20</v>
      </c>
      <c r="E1287" t="s">
        <v>18</v>
      </c>
      <c r="F1287">
        <v>24</v>
      </c>
      <c r="G1287">
        <v>0.3</v>
      </c>
      <c r="H1287">
        <v>0.96</v>
      </c>
      <c r="M1287">
        <v>10</v>
      </c>
      <c r="N1287">
        <v>10</v>
      </c>
      <c r="O1287">
        <v>10</v>
      </c>
      <c r="P1287">
        <v>20</v>
      </c>
      <c r="Q1287">
        <v>10</v>
      </c>
      <c r="R1287">
        <v>10</v>
      </c>
      <c r="S1287">
        <v>10</v>
      </c>
      <c r="T1287">
        <v>10</v>
      </c>
      <c r="U1287">
        <v>10</v>
      </c>
      <c r="V1287">
        <v>10</v>
      </c>
      <c r="W1287">
        <v>10</v>
      </c>
      <c r="X1287">
        <v>10</v>
      </c>
      <c r="Y1287">
        <v>10</v>
      </c>
      <c r="Z1287">
        <v>10</v>
      </c>
      <c r="AA1287">
        <v>10</v>
      </c>
      <c r="AB1287">
        <v>20</v>
      </c>
      <c r="AC1287">
        <v>10</v>
      </c>
      <c r="AD1287">
        <v>10</v>
      </c>
      <c r="AE1287">
        <v>10</v>
      </c>
      <c r="AF1287">
        <v>10</v>
      </c>
      <c r="AG1287">
        <v>10</v>
      </c>
      <c r="AH1287">
        <v>10</v>
      </c>
      <c r="AI1287">
        <v>10</v>
      </c>
      <c r="AJ1287">
        <v>10</v>
      </c>
      <c r="AK1287">
        <v>10</v>
      </c>
      <c r="AL1287">
        <v>10</v>
      </c>
      <c r="AM1287">
        <v>20</v>
      </c>
      <c r="AN1287">
        <v>10</v>
      </c>
      <c r="AO1287">
        <v>20</v>
      </c>
      <c r="AP1287">
        <v>10</v>
      </c>
      <c r="AQ1287">
        <v>10</v>
      </c>
      <c r="AR1287">
        <v>10</v>
      </c>
      <c r="AS1287">
        <v>10</v>
      </c>
      <c r="AT1287">
        <v>20</v>
      </c>
      <c r="AU1287">
        <v>10</v>
      </c>
      <c r="AV1287">
        <v>20</v>
      </c>
      <c r="AW1287">
        <v>20</v>
      </c>
      <c r="AX1287">
        <v>40</v>
      </c>
      <c r="AY1287">
        <v>30</v>
      </c>
      <c r="AZ1287">
        <v>40</v>
      </c>
      <c r="BA1287">
        <v>20</v>
      </c>
      <c r="BB1287">
        <v>10</v>
      </c>
      <c r="BC1287">
        <v>10</v>
      </c>
      <c r="BD1287">
        <v>10</v>
      </c>
      <c r="BE1287">
        <v>10</v>
      </c>
      <c r="BF1287">
        <v>10</v>
      </c>
      <c r="BG1287">
        <v>10</v>
      </c>
      <c r="BH1287">
        <v>20</v>
      </c>
      <c r="BI1287" s="9">
        <f>AVERAGE(keyword_stats[[#This Row],[Searches: Apr 2015]:[Searches: Mar 2016]])</f>
        <v>10.833333333333334</v>
      </c>
      <c r="BJ1287" s="9">
        <f>AVERAGE(keyword_stats[[#This Row],[Searches: Apr 2016]:[Searches: Mar 2017]])</f>
        <v>10.833333333333334</v>
      </c>
      <c r="BK1287" s="9">
        <f>AVERAGE(keyword_stats[[#This Row],[Searches: Apr 2017]:[Searches: Mar 2018]])</f>
        <v>13.333333333333334</v>
      </c>
      <c r="BL1287" s="9">
        <f>AVERAGE(keyword_stats[[#This Row],[Searches: Apr 2018]:[Searches: Mar 2019]])</f>
        <v>19.166666666666668</v>
      </c>
      <c r="BM1287" s="9">
        <f>SUM(keyword_stats[[#This Row],[Searches: Apr 2018]:[Searches: Mar 2019]])</f>
        <v>230</v>
      </c>
      <c r="BN1287" s="9">
        <f>keyword_stats[[#This Row],[R1]]-keyword_stats[[#This Row],[R4]]</f>
        <v>8.3333333333333339</v>
      </c>
      <c r="BO1287" s="9" t="str">
        <f>INDEX('keyword-forecasts'!G:K,MATCH(keyword_stats[[#This Row],[Keyword]],'keyword-forecasts'!K:K,0),1)</f>
        <v>Kąpielowy H&amp;m</v>
      </c>
    </row>
    <row r="1288" spans="1:67" x14ac:dyDescent="0.25">
      <c r="A1288" t="s">
        <v>1398</v>
      </c>
      <c r="B1288" t="s">
        <v>15</v>
      </c>
      <c r="D1288" s="8">
        <v>1000</v>
      </c>
      <c r="E1288" t="s">
        <v>16</v>
      </c>
      <c r="F1288">
        <v>34</v>
      </c>
      <c r="G1288">
        <v>0.09</v>
      </c>
      <c r="H1288">
        <v>1.02</v>
      </c>
      <c r="M1288">
        <v>480</v>
      </c>
      <c r="N1288">
        <v>880</v>
      </c>
      <c r="O1288">
        <v>1000</v>
      </c>
      <c r="P1288">
        <v>880</v>
      </c>
      <c r="Q1288">
        <v>480</v>
      </c>
      <c r="R1288">
        <v>110</v>
      </c>
      <c r="S1288">
        <v>70</v>
      </c>
      <c r="T1288">
        <v>90</v>
      </c>
      <c r="U1288">
        <v>90</v>
      </c>
      <c r="V1288">
        <v>260</v>
      </c>
      <c r="W1288">
        <v>320</v>
      </c>
      <c r="X1288">
        <v>320</v>
      </c>
      <c r="Y1288">
        <v>390</v>
      </c>
      <c r="Z1288">
        <v>880</v>
      </c>
      <c r="AA1288">
        <v>1000</v>
      </c>
      <c r="AB1288">
        <v>1000</v>
      </c>
      <c r="AC1288">
        <v>480</v>
      </c>
      <c r="AD1288">
        <v>110</v>
      </c>
      <c r="AE1288">
        <v>70</v>
      </c>
      <c r="AF1288">
        <v>110</v>
      </c>
      <c r="AG1288">
        <v>140</v>
      </c>
      <c r="AH1288">
        <v>260</v>
      </c>
      <c r="AI1288">
        <v>320</v>
      </c>
      <c r="AJ1288">
        <v>390</v>
      </c>
      <c r="AK1288">
        <v>480</v>
      </c>
      <c r="AL1288">
        <v>880</v>
      </c>
      <c r="AM1288">
        <v>1300</v>
      </c>
      <c r="AN1288">
        <v>1000</v>
      </c>
      <c r="AO1288">
        <v>590</v>
      </c>
      <c r="AP1288">
        <v>170</v>
      </c>
      <c r="AQ1288">
        <v>140</v>
      </c>
      <c r="AR1288">
        <v>140</v>
      </c>
      <c r="AS1288">
        <v>110</v>
      </c>
      <c r="AT1288">
        <v>390</v>
      </c>
      <c r="AU1288">
        <v>390</v>
      </c>
      <c r="AV1288">
        <v>480</v>
      </c>
      <c r="AW1288">
        <v>720</v>
      </c>
      <c r="AX1288">
        <v>1300</v>
      </c>
      <c r="AY1288">
        <v>1900</v>
      </c>
      <c r="AZ1288">
        <v>2400</v>
      </c>
      <c r="BA1288">
        <v>1300</v>
      </c>
      <c r="BB1288">
        <v>320</v>
      </c>
      <c r="BC1288">
        <v>320</v>
      </c>
      <c r="BD1288">
        <v>320</v>
      </c>
      <c r="BE1288">
        <v>320</v>
      </c>
      <c r="BF1288">
        <v>880</v>
      </c>
      <c r="BG1288">
        <v>880</v>
      </c>
      <c r="BH1288">
        <v>1000</v>
      </c>
      <c r="BI1288" s="9">
        <f>AVERAGE(keyword_stats[[#This Row],[Searches: Apr 2015]:[Searches: Mar 2016]])</f>
        <v>415</v>
      </c>
      <c r="BJ1288" s="9">
        <f>AVERAGE(keyword_stats[[#This Row],[Searches: Apr 2016]:[Searches: Mar 2017]])</f>
        <v>429.16666666666669</v>
      </c>
      <c r="BK1288" s="9">
        <f>AVERAGE(keyword_stats[[#This Row],[Searches: Apr 2017]:[Searches: Mar 2018]])</f>
        <v>505.83333333333331</v>
      </c>
      <c r="BL1288" s="9">
        <f>AVERAGE(keyword_stats[[#This Row],[Searches: Apr 2018]:[Searches: Mar 2019]])</f>
        <v>971.66666666666663</v>
      </c>
      <c r="BM1288" s="9">
        <f>SUM(keyword_stats[[#This Row],[Searches: Apr 2018]:[Searches: Mar 2019]])</f>
        <v>11660</v>
      </c>
      <c r="BN1288" s="9">
        <f>keyword_stats[[#This Row],[R1]]-keyword_stats[[#This Row],[R4]]</f>
        <v>556.66666666666663</v>
      </c>
      <c r="BO1288" s="9" t="str">
        <f>INDEX('keyword-forecasts'!G:K,MATCH(keyword_stats[[#This Row],[Keyword]],'keyword-forecasts'!K:K,0),1)</f>
        <v>Strój Kąpielowy</v>
      </c>
    </row>
    <row r="1289" spans="1:67" x14ac:dyDescent="0.25">
      <c r="A1289" t="s">
        <v>1399</v>
      </c>
      <c r="B1289" t="s">
        <v>15</v>
      </c>
      <c r="D1289" s="8">
        <v>10</v>
      </c>
      <c r="E1289" t="s">
        <v>17</v>
      </c>
      <c r="F1289">
        <v>81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10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10</v>
      </c>
      <c r="AC1289">
        <v>10</v>
      </c>
      <c r="AD1289">
        <v>0</v>
      </c>
      <c r="AE1289">
        <v>0</v>
      </c>
      <c r="AF1289">
        <v>0</v>
      </c>
      <c r="AG1289">
        <v>0</v>
      </c>
      <c r="AH1289">
        <v>10</v>
      </c>
      <c r="AI1289">
        <v>10</v>
      </c>
      <c r="AJ1289">
        <v>0</v>
      </c>
      <c r="AK1289">
        <v>10</v>
      </c>
      <c r="AL1289">
        <v>10</v>
      </c>
      <c r="AM1289">
        <v>10</v>
      </c>
      <c r="AN1289">
        <v>10</v>
      </c>
      <c r="AO1289">
        <v>10</v>
      </c>
      <c r="AP1289">
        <v>10</v>
      </c>
      <c r="AQ1289">
        <v>0</v>
      </c>
      <c r="AR1289">
        <v>10</v>
      </c>
      <c r="AS1289">
        <v>0</v>
      </c>
      <c r="AT1289">
        <v>0</v>
      </c>
      <c r="AU1289">
        <v>10</v>
      </c>
      <c r="AV1289">
        <v>10</v>
      </c>
      <c r="AW1289">
        <v>10</v>
      </c>
      <c r="AX1289">
        <v>10</v>
      </c>
      <c r="AY1289">
        <v>10</v>
      </c>
      <c r="AZ1289">
        <v>20</v>
      </c>
      <c r="BA1289">
        <v>10</v>
      </c>
      <c r="BB1289">
        <v>10</v>
      </c>
      <c r="BC1289">
        <v>0</v>
      </c>
      <c r="BD1289">
        <v>0</v>
      </c>
      <c r="BE1289">
        <v>0</v>
      </c>
      <c r="BF1289">
        <v>10</v>
      </c>
      <c r="BG1289">
        <v>10</v>
      </c>
      <c r="BH1289">
        <v>10</v>
      </c>
      <c r="BI1289" s="9">
        <f>AVERAGE(keyword_stats[[#This Row],[Searches: Apr 2015]:[Searches: Mar 2016]])</f>
        <v>0.83333333333333337</v>
      </c>
      <c r="BJ1289" s="9">
        <f>AVERAGE(keyword_stats[[#This Row],[Searches: Apr 2016]:[Searches: Mar 2017]])</f>
        <v>3.3333333333333335</v>
      </c>
      <c r="BK1289" s="9">
        <f>AVERAGE(keyword_stats[[#This Row],[Searches: Apr 2017]:[Searches: Mar 2018]])</f>
        <v>7.5</v>
      </c>
      <c r="BL1289" s="9">
        <f>AVERAGE(keyword_stats[[#This Row],[Searches: Apr 2018]:[Searches: Mar 2019]])</f>
        <v>8.3333333333333339</v>
      </c>
      <c r="BM1289" s="9">
        <f>SUM(keyword_stats[[#This Row],[Searches: Apr 2018]:[Searches: Mar 2019]])</f>
        <v>100</v>
      </c>
      <c r="BN1289" s="9">
        <f>keyword_stats[[#This Row],[R1]]-keyword_stats[[#This Row],[R4]]</f>
        <v>7.5000000000000009</v>
      </c>
      <c r="BO1289" s="9" t="str">
        <f>INDEX('keyword-forecasts'!G:K,MATCH(keyword_stats[[#This Row],[Keyword]],'keyword-forecasts'!K:K,0),1)</f>
        <v>Stanik Kąpielowy</v>
      </c>
    </row>
    <row r="1290" spans="1:67" x14ac:dyDescent="0.25">
      <c r="A1290" t="s">
        <v>1400</v>
      </c>
      <c r="B1290" t="s">
        <v>15</v>
      </c>
      <c r="D1290" s="8">
        <v>12100</v>
      </c>
      <c r="E1290" t="s">
        <v>17</v>
      </c>
      <c r="F1290">
        <v>100</v>
      </c>
      <c r="G1290">
        <v>0.52</v>
      </c>
      <c r="H1290">
        <v>2.69</v>
      </c>
      <c r="M1290">
        <v>2900</v>
      </c>
      <c r="N1290">
        <v>3600</v>
      </c>
      <c r="O1290">
        <v>3600</v>
      </c>
      <c r="P1290">
        <v>3600</v>
      </c>
      <c r="Q1290">
        <v>2400</v>
      </c>
      <c r="R1290">
        <v>1900</v>
      </c>
      <c r="S1290">
        <v>1600</v>
      </c>
      <c r="T1290">
        <v>1600</v>
      </c>
      <c r="U1290">
        <v>1300</v>
      </c>
      <c r="V1290">
        <v>3600</v>
      </c>
      <c r="W1290">
        <v>4400</v>
      </c>
      <c r="X1290">
        <v>3600</v>
      </c>
      <c r="Y1290">
        <v>4400</v>
      </c>
      <c r="Z1290">
        <v>4400</v>
      </c>
      <c r="AA1290">
        <v>6600</v>
      </c>
      <c r="AB1290">
        <v>6600</v>
      </c>
      <c r="AC1290">
        <v>5400</v>
      </c>
      <c r="AD1290">
        <v>3600</v>
      </c>
      <c r="AE1290">
        <v>3600</v>
      </c>
      <c r="AF1290">
        <v>3600</v>
      </c>
      <c r="AG1290">
        <v>2400</v>
      </c>
      <c r="AH1290">
        <v>6600</v>
      </c>
      <c r="AI1290">
        <v>6600</v>
      </c>
      <c r="AJ1290">
        <v>6600</v>
      </c>
      <c r="AK1290">
        <v>6600</v>
      </c>
      <c r="AL1290">
        <v>9900</v>
      </c>
      <c r="AM1290">
        <v>14800</v>
      </c>
      <c r="AN1290">
        <v>14800</v>
      </c>
      <c r="AO1290">
        <v>8100</v>
      </c>
      <c r="AP1290">
        <v>2900</v>
      </c>
      <c r="AQ1290">
        <v>3600</v>
      </c>
      <c r="AR1290">
        <v>4400</v>
      </c>
      <c r="AS1290">
        <v>4400</v>
      </c>
      <c r="AT1290">
        <v>9900</v>
      </c>
      <c r="AU1290">
        <v>9900</v>
      </c>
      <c r="AV1290">
        <v>8100</v>
      </c>
      <c r="AW1290">
        <v>9900</v>
      </c>
      <c r="AX1290">
        <v>14800</v>
      </c>
      <c r="AY1290">
        <v>18100</v>
      </c>
      <c r="AZ1290">
        <v>22200</v>
      </c>
      <c r="BA1290">
        <v>12100</v>
      </c>
      <c r="BB1290">
        <v>6600</v>
      </c>
      <c r="BC1290">
        <v>5400</v>
      </c>
      <c r="BD1290">
        <v>6600</v>
      </c>
      <c r="BE1290">
        <v>5400</v>
      </c>
      <c r="BF1290">
        <v>14800</v>
      </c>
      <c r="BG1290">
        <v>12100</v>
      </c>
      <c r="BH1290">
        <v>12100</v>
      </c>
      <c r="BI1290" s="9">
        <f>AVERAGE(keyword_stats[[#This Row],[Searches: Apr 2015]:[Searches: Mar 2016]])</f>
        <v>2841.6666666666665</v>
      </c>
      <c r="BJ1290" s="9">
        <f>AVERAGE(keyword_stats[[#This Row],[Searches: Apr 2016]:[Searches: Mar 2017]])</f>
        <v>5033.333333333333</v>
      </c>
      <c r="BK1290" s="9">
        <f>AVERAGE(keyword_stats[[#This Row],[Searches: Apr 2017]:[Searches: Mar 2018]])</f>
        <v>8116.666666666667</v>
      </c>
      <c r="BL1290" s="9">
        <f>AVERAGE(keyword_stats[[#This Row],[Searches: Apr 2018]:[Searches: Mar 2019]])</f>
        <v>11675</v>
      </c>
      <c r="BM1290" s="9">
        <f>SUM(keyword_stats[[#This Row],[Searches: Apr 2018]:[Searches: Mar 2019]])</f>
        <v>140100</v>
      </c>
      <c r="BN1290" s="9">
        <f>keyword_stats[[#This Row],[R1]]-keyword_stats[[#This Row],[R4]]</f>
        <v>8833.3333333333339</v>
      </c>
      <c r="BO1290" s="9" t="str">
        <f>INDEX('keyword-forecasts'!G:K,MATCH(keyword_stats[[#This Row],[Keyword]],'keyword-forecasts'!K:K,0),1)</f>
        <v>Jednoczęściowy Strój Kapielowy</v>
      </c>
    </row>
    <row r="1291" spans="1:67" x14ac:dyDescent="0.25">
      <c r="A1291" t="s">
        <v>1401</v>
      </c>
      <c r="B1291" t="s">
        <v>15</v>
      </c>
      <c r="D1291" s="8">
        <v>10</v>
      </c>
      <c r="E1291" t="s">
        <v>18</v>
      </c>
      <c r="F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10</v>
      </c>
      <c r="V1291">
        <v>0</v>
      </c>
      <c r="W1291">
        <v>10</v>
      </c>
      <c r="X1291">
        <v>20</v>
      </c>
      <c r="Y1291">
        <v>50</v>
      </c>
      <c r="Z1291">
        <v>70</v>
      </c>
      <c r="AA1291">
        <v>170</v>
      </c>
      <c r="AB1291">
        <v>260</v>
      </c>
      <c r="AC1291">
        <v>170</v>
      </c>
      <c r="AD1291">
        <v>70</v>
      </c>
      <c r="AE1291">
        <v>50</v>
      </c>
      <c r="AF1291">
        <v>20</v>
      </c>
      <c r="AG1291">
        <v>10</v>
      </c>
      <c r="AH1291">
        <v>50</v>
      </c>
      <c r="AI1291">
        <v>30</v>
      </c>
      <c r="AJ1291">
        <v>10</v>
      </c>
      <c r="AK1291">
        <v>10</v>
      </c>
      <c r="AL1291">
        <v>0</v>
      </c>
      <c r="AM1291">
        <v>10</v>
      </c>
      <c r="AN1291">
        <v>10</v>
      </c>
      <c r="AO1291">
        <v>10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10</v>
      </c>
      <c r="BG1291">
        <v>0</v>
      </c>
      <c r="BH1291">
        <v>10</v>
      </c>
      <c r="BI1291" s="9">
        <f>AVERAGE(keyword_stats[[#This Row],[Searches: Apr 2015]:[Searches: Mar 2016]])</f>
        <v>3.3333333333333335</v>
      </c>
      <c r="BJ1291" s="9">
        <f>AVERAGE(keyword_stats[[#This Row],[Searches: Apr 2016]:[Searches: Mar 2017]])</f>
        <v>80</v>
      </c>
      <c r="BK1291" s="9">
        <f>AVERAGE(keyword_stats[[#This Row],[Searches: Apr 2017]:[Searches: Mar 2018]])</f>
        <v>3.3333333333333335</v>
      </c>
      <c r="BL1291" s="9">
        <f>AVERAGE(keyword_stats[[#This Row],[Searches: Apr 2018]:[Searches: Mar 2019]])</f>
        <v>1.6666666666666667</v>
      </c>
      <c r="BM1291" s="9">
        <f>SUM(keyword_stats[[#This Row],[Searches: Apr 2018]:[Searches: Mar 2019]])</f>
        <v>20</v>
      </c>
      <c r="BN1291" s="9">
        <f>keyword_stats[[#This Row],[R1]]-keyword_stats[[#This Row],[R4]]</f>
        <v>-1.6666666666666667</v>
      </c>
      <c r="BO1291" s="9" t="str">
        <f>INDEX('keyword-forecasts'!G:K,MATCH(keyword_stats[[#This Row],[Keyword]],'keyword-forecasts'!K:K,0),1)</f>
        <v>Jednoczęściowy Strój Kapielowy</v>
      </c>
    </row>
    <row r="1292" spans="1:67" x14ac:dyDescent="0.25">
      <c r="A1292" t="s">
        <v>1402</v>
      </c>
      <c r="B1292" t="s">
        <v>15</v>
      </c>
      <c r="D1292" s="8">
        <v>260</v>
      </c>
      <c r="E1292" t="s">
        <v>17</v>
      </c>
      <c r="F1292">
        <v>100</v>
      </c>
      <c r="G1292">
        <v>0.66</v>
      </c>
      <c r="H1292">
        <v>2.29</v>
      </c>
      <c r="M1292">
        <v>20</v>
      </c>
      <c r="N1292">
        <v>40</v>
      </c>
      <c r="O1292">
        <v>70</v>
      </c>
      <c r="P1292">
        <v>30</v>
      </c>
      <c r="Q1292">
        <v>40</v>
      </c>
      <c r="R1292">
        <v>10</v>
      </c>
      <c r="S1292">
        <v>20</v>
      </c>
      <c r="T1292">
        <v>20</v>
      </c>
      <c r="U1292">
        <v>30</v>
      </c>
      <c r="V1292">
        <v>40</v>
      </c>
      <c r="W1292">
        <v>70</v>
      </c>
      <c r="X1292">
        <v>50</v>
      </c>
      <c r="Y1292">
        <v>50</v>
      </c>
      <c r="Z1292">
        <v>90</v>
      </c>
      <c r="AA1292">
        <v>140</v>
      </c>
      <c r="AB1292">
        <v>170</v>
      </c>
      <c r="AC1292">
        <v>90</v>
      </c>
      <c r="AD1292">
        <v>50</v>
      </c>
      <c r="AE1292">
        <v>50</v>
      </c>
      <c r="AF1292">
        <v>50</v>
      </c>
      <c r="AG1292">
        <v>90</v>
      </c>
      <c r="AH1292">
        <v>170</v>
      </c>
      <c r="AI1292">
        <v>140</v>
      </c>
      <c r="AJ1292">
        <v>210</v>
      </c>
      <c r="AK1292">
        <v>210</v>
      </c>
      <c r="AL1292">
        <v>170</v>
      </c>
      <c r="AM1292">
        <v>320</v>
      </c>
      <c r="AN1292">
        <v>390</v>
      </c>
      <c r="AO1292">
        <v>210</v>
      </c>
      <c r="AP1292">
        <v>140</v>
      </c>
      <c r="AQ1292">
        <v>90</v>
      </c>
      <c r="AR1292">
        <v>90</v>
      </c>
      <c r="AS1292">
        <v>70</v>
      </c>
      <c r="AT1292">
        <v>170</v>
      </c>
      <c r="AU1292">
        <v>260</v>
      </c>
      <c r="AV1292">
        <v>140</v>
      </c>
      <c r="AW1292">
        <v>140</v>
      </c>
      <c r="AX1292">
        <v>320</v>
      </c>
      <c r="AY1292">
        <v>320</v>
      </c>
      <c r="AZ1292">
        <v>480</v>
      </c>
      <c r="BA1292">
        <v>260</v>
      </c>
      <c r="BB1292">
        <v>170</v>
      </c>
      <c r="BC1292">
        <v>170</v>
      </c>
      <c r="BD1292">
        <v>210</v>
      </c>
      <c r="BE1292">
        <v>140</v>
      </c>
      <c r="BF1292">
        <v>390</v>
      </c>
      <c r="BG1292">
        <v>390</v>
      </c>
      <c r="BH1292">
        <v>390</v>
      </c>
      <c r="BI1292" s="9">
        <f>AVERAGE(keyword_stats[[#This Row],[Searches: Apr 2015]:[Searches: Mar 2016]])</f>
        <v>36.666666666666664</v>
      </c>
      <c r="BJ1292" s="9">
        <f>AVERAGE(keyword_stats[[#This Row],[Searches: Apr 2016]:[Searches: Mar 2017]])</f>
        <v>108.33333333333333</v>
      </c>
      <c r="BK1292" s="9">
        <f>AVERAGE(keyword_stats[[#This Row],[Searches: Apr 2017]:[Searches: Mar 2018]])</f>
        <v>188.33333333333334</v>
      </c>
      <c r="BL1292" s="9">
        <f>AVERAGE(keyword_stats[[#This Row],[Searches: Apr 2018]:[Searches: Mar 2019]])</f>
        <v>281.66666666666669</v>
      </c>
      <c r="BM1292" s="9">
        <f>SUM(keyword_stats[[#This Row],[Searches: Apr 2018]:[Searches: Mar 2019]])</f>
        <v>3380</v>
      </c>
      <c r="BN1292" s="9">
        <f>keyword_stats[[#This Row],[R1]]-keyword_stats[[#This Row],[R4]]</f>
        <v>245.00000000000003</v>
      </c>
      <c r="BO1292" s="9" t="str">
        <f>INDEX('keyword-forecasts'!G:K,MATCH(keyword_stats[[#This Row],[Keyword]],'keyword-forecasts'!K:K,0),1)</f>
        <v>Kąpielowy Czarny</v>
      </c>
    </row>
    <row r="1293" spans="1:67" x14ac:dyDescent="0.25">
      <c r="A1293" t="s">
        <v>1403</v>
      </c>
      <c r="B1293" t="s">
        <v>15</v>
      </c>
      <c r="D1293" s="8">
        <v>90</v>
      </c>
      <c r="E1293" t="s">
        <v>16</v>
      </c>
      <c r="F1293">
        <v>48</v>
      </c>
      <c r="G1293">
        <v>0.39</v>
      </c>
      <c r="H1293">
        <v>1.9</v>
      </c>
      <c r="M1293">
        <v>20</v>
      </c>
      <c r="N1293">
        <v>30</v>
      </c>
      <c r="O1293">
        <v>20</v>
      </c>
      <c r="P1293">
        <v>20</v>
      </c>
      <c r="Q1293">
        <v>20</v>
      </c>
      <c r="R1293">
        <v>10</v>
      </c>
      <c r="S1293">
        <v>10</v>
      </c>
      <c r="T1293">
        <v>10</v>
      </c>
      <c r="U1293">
        <v>10</v>
      </c>
      <c r="V1293">
        <v>20</v>
      </c>
      <c r="W1293">
        <v>10</v>
      </c>
      <c r="X1293">
        <v>20</v>
      </c>
      <c r="Y1293">
        <v>30</v>
      </c>
      <c r="Z1293">
        <v>20</v>
      </c>
      <c r="AA1293">
        <v>40</v>
      </c>
      <c r="AB1293">
        <v>70</v>
      </c>
      <c r="AC1293">
        <v>50</v>
      </c>
      <c r="AD1293">
        <v>10</v>
      </c>
      <c r="AE1293">
        <v>10</v>
      </c>
      <c r="AF1293">
        <v>10</v>
      </c>
      <c r="AG1293">
        <v>10</v>
      </c>
      <c r="AH1293">
        <v>30</v>
      </c>
      <c r="AI1293">
        <v>40</v>
      </c>
      <c r="AJ1293">
        <v>40</v>
      </c>
      <c r="AK1293">
        <v>40</v>
      </c>
      <c r="AL1293">
        <v>50</v>
      </c>
      <c r="AM1293">
        <v>110</v>
      </c>
      <c r="AN1293">
        <v>90</v>
      </c>
      <c r="AO1293">
        <v>50</v>
      </c>
      <c r="AP1293">
        <v>30</v>
      </c>
      <c r="AQ1293">
        <v>30</v>
      </c>
      <c r="AR1293">
        <v>20</v>
      </c>
      <c r="AS1293">
        <v>20</v>
      </c>
      <c r="AT1293">
        <v>70</v>
      </c>
      <c r="AU1293">
        <v>50</v>
      </c>
      <c r="AV1293">
        <v>40</v>
      </c>
      <c r="AW1293">
        <v>50</v>
      </c>
      <c r="AX1293">
        <v>90</v>
      </c>
      <c r="AY1293">
        <v>170</v>
      </c>
      <c r="AZ1293">
        <v>210</v>
      </c>
      <c r="BA1293">
        <v>140</v>
      </c>
      <c r="BB1293">
        <v>50</v>
      </c>
      <c r="BC1293">
        <v>50</v>
      </c>
      <c r="BD1293">
        <v>50</v>
      </c>
      <c r="BE1293">
        <v>50</v>
      </c>
      <c r="BF1293">
        <v>140</v>
      </c>
      <c r="BG1293">
        <v>90</v>
      </c>
      <c r="BH1293">
        <v>90</v>
      </c>
      <c r="BI1293" s="9">
        <f>AVERAGE(keyword_stats[[#This Row],[Searches: Apr 2015]:[Searches: Mar 2016]])</f>
        <v>16.666666666666668</v>
      </c>
      <c r="BJ1293" s="9">
        <f>AVERAGE(keyword_stats[[#This Row],[Searches: Apr 2016]:[Searches: Mar 2017]])</f>
        <v>30</v>
      </c>
      <c r="BK1293" s="9">
        <f>AVERAGE(keyword_stats[[#This Row],[Searches: Apr 2017]:[Searches: Mar 2018]])</f>
        <v>50</v>
      </c>
      <c r="BL1293" s="9">
        <f>AVERAGE(keyword_stats[[#This Row],[Searches: Apr 2018]:[Searches: Mar 2019]])</f>
        <v>98.333333333333329</v>
      </c>
      <c r="BM1293" s="9">
        <f>SUM(keyword_stats[[#This Row],[Searches: Apr 2018]:[Searches: Mar 2019]])</f>
        <v>1180</v>
      </c>
      <c r="BN1293" s="9">
        <f>keyword_stats[[#This Row],[R1]]-keyword_stats[[#This Row],[R4]]</f>
        <v>81.666666666666657</v>
      </c>
      <c r="BO1293" s="9" t="str">
        <f>INDEX('keyword-forecasts'!G:K,MATCH(keyword_stats[[#This Row],[Keyword]],'keyword-forecasts'!K:K,0),1)</f>
        <v>Jednoczęściowy Strój Kapielowy</v>
      </c>
    </row>
    <row r="1294" spans="1:67" x14ac:dyDescent="0.25">
      <c r="A1294" t="s">
        <v>1404</v>
      </c>
      <c r="B1294" t="s">
        <v>15</v>
      </c>
      <c r="D1294" s="8">
        <v>50</v>
      </c>
      <c r="E1294" t="s">
        <v>17</v>
      </c>
      <c r="F1294">
        <v>100</v>
      </c>
      <c r="G1294">
        <v>0.73</v>
      </c>
      <c r="H1294">
        <v>1.43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30</v>
      </c>
      <c r="Z1294">
        <v>30</v>
      </c>
      <c r="AA1294">
        <v>50</v>
      </c>
      <c r="AB1294">
        <v>50</v>
      </c>
      <c r="AC1294">
        <v>10</v>
      </c>
      <c r="AD1294">
        <v>10</v>
      </c>
      <c r="AE1294">
        <v>10</v>
      </c>
      <c r="AF1294">
        <v>10</v>
      </c>
      <c r="AG1294">
        <v>10</v>
      </c>
      <c r="AH1294">
        <v>10</v>
      </c>
      <c r="AI1294">
        <v>20</v>
      </c>
      <c r="AJ1294">
        <v>30</v>
      </c>
      <c r="AK1294">
        <v>20</v>
      </c>
      <c r="AL1294">
        <v>30</v>
      </c>
      <c r="AM1294">
        <v>70</v>
      </c>
      <c r="AN1294">
        <v>40</v>
      </c>
      <c r="AO1294">
        <v>20</v>
      </c>
      <c r="AP1294">
        <v>10</v>
      </c>
      <c r="AQ1294">
        <v>10</v>
      </c>
      <c r="AR1294">
        <v>10</v>
      </c>
      <c r="AS1294">
        <v>10</v>
      </c>
      <c r="AT1294">
        <v>30</v>
      </c>
      <c r="AU1294">
        <v>40</v>
      </c>
      <c r="AV1294">
        <v>30</v>
      </c>
      <c r="AW1294">
        <v>40</v>
      </c>
      <c r="AX1294">
        <v>70</v>
      </c>
      <c r="AY1294">
        <v>110</v>
      </c>
      <c r="AZ1294">
        <v>110</v>
      </c>
      <c r="BA1294">
        <v>90</v>
      </c>
      <c r="BB1294">
        <v>10</v>
      </c>
      <c r="BC1294">
        <v>10</v>
      </c>
      <c r="BD1294">
        <v>30</v>
      </c>
      <c r="BE1294">
        <v>20</v>
      </c>
      <c r="BF1294">
        <v>50</v>
      </c>
      <c r="BG1294">
        <v>40</v>
      </c>
      <c r="BH1294">
        <v>50</v>
      </c>
      <c r="BI1294" s="9">
        <f>AVERAGE(keyword_stats[[#This Row],[Searches: Apr 2015]:[Searches: Mar 2016]])</f>
        <v>0</v>
      </c>
      <c r="BJ1294" s="9">
        <f>AVERAGE(keyword_stats[[#This Row],[Searches: Apr 2016]:[Searches: Mar 2017]])</f>
        <v>22.5</v>
      </c>
      <c r="BK1294" s="9">
        <f>AVERAGE(keyword_stats[[#This Row],[Searches: Apr 2017]:[Searches: Mar 2018]])</f>
        <v>26.666666666666668</v>
      </c>
      <c r="BL1294" s="9">
        <f>AVERAGE(keyword_stats[[#This Row],[Searches: Apr 2018]:[Searches: Mar 2019]])</f>
        <v>52.5</v>
      </c>
      <c r="BM1294" s="9">
        <f>SUM(keyword_stats[[#This Row],[Searches: Apr 2018]:[Searches: Mar 2019]])</f>
        <v>630</v>
      </c>
      <c r="BN1294" s="9">
        <f>keyword_stats[[#This Row],[R1]]-keyword_stats[[#This Row],[R4]]</f>
        <v>52.5</v>
      </c>
      <c r="BO1294" s="9" t="str">
        <f>INDEX('keyword-forecasts'!G:K,MATCH(keyword_stats[[#This Row],[Keyword]],'keyword-forecasts'!K:K,0),1)</f>
        <v>Jednoczęściowy Strój Kapielowy</v>
      </c>
    </row>
    <row r="1295" spans="1:67" x14ac:dyDescent="0.25">
      <c r="A1295" t="s">
        <v>1405</v>
      </c>
      <c r="B1295" t="s">
        <v>15</v>
      </c>
      <c r="D1295" s="8">
        <v>30</v>
      </c>
      <c r="E1295" t="s">
        <v>17</v>
      </c>
      <c r="F1295">
        <v>100</v>
      </c>
      <c r="G1295">
        <v>0.57999999999999996</v>
      </c>
      <c r="H1295">
        <v>2.21</v>
      </c>
      <c r="M1295">
        <v>20</v>
      </c>
      <c r="N1295">
        <v>20</v>
      </c>
      <c r="O1295">
        <v>30</v>
      </c>
      <c r="P1295">
        <v>20</v>
      </c>
      <c r="Q1295">
        <v>20</v>
      </c>
      <c r="R1295">
        <v>10</v>
      </c>
      <c r="S1295">
        <v>20</v>
      </c>
      <c r="T1295">
        <v>10</v>
      </c>
      <c r="U1295">
        <v>10</v>
      </c>
      <c r="V1295">
        <v>10</v>
      </c>
      <c r="W1295">
        <v>10</v>
      </c>
      <c r="X1295">
        <v>10</v>
      </c>
      <c r="Y1295">
        <v>20</v>
      </c>
      <c r="Z1295">
        <v>30</v>
      </c>
      <c r="AA1295">
        <v>30</v>
      </c>
      <c r="AB1295">
        <v>30</v>
      </c>
      <c r="AC1295">
        <v>20</v>
      </c>
      <c r="AD1295">
        <v>10</v>
      </c>
      <c r="AE1295">
        <v>10</v>
      </c>
      <c r="AF1295">
        <v>10</v>
      </c>
      <c r="AG1295">
        <v>10</v>
      </c>
      <c r="AH1295">
        <v>20</v>
      </c>
      <c r="AI1295">
        <v>10</v>
      </c>
      <c r="AJ1295">
        <v>30</v>
      </c>
      <c r="AK1295">
        <v>30</v>
      </c>
      <c r="AL1295">
        <v>20</v>
      </c>
      <c r="AM1295">
        <v>30</v>
      </c>
      <c r="AN1295">
        <v>40</v>
      </c>
      <c r="AO1295">
        <v>10</v>
      </c>
      <c r="AP1295">
        <v>10</v>
      </c>
      <c r="AQ1295">
        <v>10</v>
      </c>
      <c r="AR1295">
        <v>10</v>
      </c>
      <c r="AS1295">
        <v>10</v>
      </c>
      <c r="AT1295">
        <v>30</v>
      </c>
      <c r="AU1295">
        <v>10</v>
      </c>
      <c r="AV1295">
        <v>10</v>
      </c>
      <c r="AW1295">
        <v>20</v>
      </c>
      <c r="AX1295">
        <v>30</v>
      </c>
      <c r="AY1295">
        <v>50</v>
      </c>
      <c r="AZ1295">
        <v>70</v>
      </c>
      <c r="BA1295">
        <v>40</v>
      </c>
      <c r="BB1295">
        <v>10</v>
      </c>
      <c r="BC1295">
        <v>10</v>
      </c>
      <c r="BD1295">
        <v>20</v>
      </c>
      <c r="BE1295">
        <v>10</v>
      </c>
      <c r="BF1295">
        <v>30</v>
      </c>
      <c r="BG1295">
        <v>10</v>
      </c>
      <c r="BH1295">
        <v>20</v>
      </c>
      <c r="BI1295" s="9">
        <f>AVERAGE(keyword_stats[[#This Row],[Searches: Apr 2015]:[Searches: Mar 2016]])</f>
        <v>15.833333333333334</v>
      </c>
      <c r="BJ1295" s="9">
        <f>AVERAGE(keyword_stats[[#This Row],[Searches: Apr 2016]:[Searches: Mar 2017]])</f>
        <v>19.166666666666668</v>
      </c>
      <c r="BK1295" s="9">
        <f>AVERAGE(keyword_stats[[#This Row],[Searches: Apr 2017]:[Searches: Mar 2018]])</f>
        <v>18.333333333333332</v>
      </c>
      <c r="BL1295" s="9">
        <f>AVERAGE(keyword_stats[[#This Row],[Searches: Apr 2018]:[Searches: Mar 2019]])</f>
        <v>26.666666666666668</v>
      </c>
      <c r="BM1295" s="9">
        <f>SUM(keyword_stats[[#This Row],[Searches: Apr 2018]:[Searches: Mar 2019]])</f>
        <v>320</v>
      </c>
      <c r="BN1295" s="9">
        <f>keyword_stats[[#This Row],[R1]]-keyword_stats[[#This Row],[R4]]</f>
        <v>10.833333333333334</v>
      </c>
      <c r="BO1295" s="9" t="str">
        <f>INDEX('keyword-forecasts'!G:K,MATCH(keyword_stats[[#This Row],[Keyword]],'keyword-forecasts'!K:K,0),1)</f>
        <v>Młodzieżowy</v>
      </c>
    </row>
    <row r="1296" spans="1:67" x14ac:dyDescent="0.25">
      <c r="A1296" t="s">
        <v>1406</v>
      </c>
      <c r="B1296" t="s">
        <v>15</v>
      </c>
      <c r="D1296" s="8">
        <v>110</v>
      </c>
      <c r="E1296" t="s">
        <v>17</v>
      </c>
      <c r="F1296">
        <v>100</v>
      </c>
      <c r="G1296">
        <v>0.85</v>
      </c>
      <c r="H1296">
        <v>2.56</v>
      </c>
      <c r="M1296">
        <v>20</v>
      </c>
      <c r="N1296">
        <v>30</v>
      </c>
      <c r="O1296">
        <v>30</v>
      </c>
      <c r="P1296">
        <v>10</v>
      </c>
      <c r="Q1296">
        <v>20</v>
      </c>
      <c r="R1296">
        <v>50</v>
      </c>
      <c r="S1296">
        <v>40</v>
      </c>
      <c r="T1296">
        <v>20</v>
      </c>
      <c r="U1296">
        <v>30</v>
      </c>
      <c r="V1296">
        <v>70</v>
      </c>
      <c r="W1296">
        <v>50</v>
      </c>
      <c r="X1296">
        <v>30</v>
      </c>
      <c r="Y1296">
        <v>30</v>
      </c>
      <c r="Z1296">
        <v>20</v>
      </c>
      <c r="AA1296">
        <v>20</v>
      </c>
      <c r="AB1296">
        <v>20</v>
      </c>
      <c r="AC1296">
        <v>40</v>
      </c>
      <c r="AD1296">
        <v>70</v>
      </c>
      <c r="AE1296">
        <v>50</v>
      </c>
      <c r="AF1296">
        <v>30</v>
      </c>
      <c r="AG1296">
        <v>30</v>
      </c>
      <c r="AH1296">
        <v>170</v>
      </c>
      <c r="AI1296">
        <v>170</v>
      </c>
      <c r="AJ1296">
        <v>140</v>
      </c>
      <c r="AK1296">
        <v>90</v>
      </c>
      <c r="AL1296">
        <v>110</v>
      </c>
      <c r="AM1296">
        <v>70</v>
      </c>
      <c r="AN1296">
        <v>140</v>
      </c>
      <c r="AO1296">
        <v>140</v>
      </c>
      <c r="AP1296">
        <v>110</v>
      </c>
      <c r="AQ1296">
        <v>140</v>
      </c>
      <c r="AR1296">
        <v>210</v>
      </c>
      <c r="AS1296">
        <v>140</v>
      </c>
      <c r="AT1296">
        <v>390</v>
      </c>
      <c r="AU1296">
        <v>320</v>
      </c>
      <c r="AV1296">
        <v>260</v>
      </c>
      <c r="AW1296">
        <v>170</v>
      </c>
      <c r="AX1296">
        <v>90</v>
      </c>
      <c r="AY1296">
        <v>70</v>
      </c>
      <c r="AZ1296">
        <v>90</v>
      </c>
      <c r="BA1296">
        <v>90</v>
      </c>
      <c r="BB1296">
        <v>70</v>
      </c>
      <c r="BC1296">
        <v>70</v>
      </c>
      <c r="BD1296">
        <v>70</v>
      </c>
      <c r="BE1296">
        <v>70</v>
      </c>
      <c r="BF1296">
        <v>210</v>
      </c>
      <c r="BG1296">
        <v>210</v>
      </c>
      <c r="BH1296">
        <v>140</v>
      </c>
      <c r="BI1296" s="9">
        <f>AVERAGE(keyword_stats[[#This Row],[Searches: Apr 2015]:[Searches: Mar 2016]])</f>
        <v>33.333333333333336</v>
      </c>
      <c r="BJ1296" s="9">
        <f>AVERAGE(keyword_stats[[#This Row],[Searches: Apr 2016]:[Searches: Mar 2017]])</f>
        <v>65.833333333333329</v>
      </c>
      <c r="BK1296" s="9">
        <f>AVERAGE(keyword_stats[[#This Row],[Searches: Apr 2017]:[Searches: Mar 2018]])</f>
        <v>176.66666666666666</v>
      </c>
      <c r="BL1296" s="9">
        <f>AVERAGE(keyword_stats[[#This Row],[Searches: Apr 2018]:[Searches: Mar 2019]])</f>
        <v>112.5</v>
      </c>
      <c r="BM1296" s="9">
        <f>SUM(keyword_stats[[#This Row],[Searches: Apr 2018]:[Searches: Mar 2019]])</f>
        <v>1350</v>
      </c>
      <c r="BN1296" s="9">
        <f>keyword_stats[[#This Row],[R1]]-keyword_stats[[#This Row],[R4]]</f>
        <v>79.166666666666657</v>
      </c>
      <c r="BO1296" s="9" t="str">
        <f>INDEX('keyword-forecasts'!G:K,MATCH(keyword_stats[[#This Row],[Keyword]],'keyword-forecasts'!K:K,0),1)</f>
        <v>Jednoczęściowy Strój Kapielowy</v>
      </c>
    </row>
    <row r="1297" spans="1:67" x14ac:dyDescent="0.25">
      <c r="A1297" t="s">
        <v>1407</v>
      </c>
      <c r="B1297" t="s">
        <v>15</v>
      </c>
      <c r="D1297" s="8">
        <v>720</v>
      </c>
      <c r="E1297" t="s">
        <v>17</v>
      </c>
      <c r="F1297">
        <v>100</v>
      </c>
      <c r="G1297">
        <v>0.42</v>
      </c>
      <c r="H1297">
        <v>1.54</v>
      </c>
      <c r="M1297">
        <v>390</v>
      </c>
      <c r="N1297">
        <v>390</v>
      </c>
      <c r="O1297">
        <v>390</v>
      </c>
      <c r="P1297">
        <v>320</v>
      </c>
      <c r="Q1297">
        <v>170</v>
      </c>
      <c r="R1297">
        <v>140</v>
      </c>
      <c r="S1297">
        <v>170</v>
      </c>
      <c r="T1297">
        <v>170</v>
      </c>
      <c r="U1297">
        <v>170</v>
      </c>
      <c r="V1297">
        <v>480</v>
      </c>
      <c r="W1297">
        <v>590</v>
      </c>
      <c r="X1297">
        <v>390</v>
      </c>
      <c r="Y1297">
        <v>320</v>
      </c>
      <c r="Z1297">
        <v>480</v>
      </c>
      <c r="AA1297">
        <v>590</v>
      </c>
      <c r="AB1297">
        <v>480</v>
      </c>
      <c r="AC1297">
        <v>320</v>
      </c>
      <c r="AD1297">
        <v>390</v>
      </c>
      <c r="AE1297">
        <v>390</v>
      </c>
      <c r="AF1297">
        <v>480</v>
      </c>
      <c r="AG1297">
        <v>390</v>
      </c>
      <c r="AH1297">
        <v>1000</v>
      </c>
      <c r="AI1297">
        <v>1000</v>
      </c>
      <c r="AJ1297">
        <v>1000</v>
      </c>
      <c r="AK1297">
        <v>1000</v>
      </c>
      <c r="AL1297">
        <v>1300</v>
      </c>
      <c r="AM1297">
        <v>1600</v>
      </c>
      <c r="AN1297">
        <v>1900</v>
      </c>
      <c r="AO1297">
        <v>1000</v>
      </c>
      <c r="AP1297">
        <v>390</v>
      </c>
      <c r="AQ1297">
        <v>390</v>
      </c>
      <c r="AR1297">
        <v>480</v>
      </c>
      <c r="AS1297">
        <v>390</v>
      </c>
      <c r="AT1297">
        <v>1600</v>
      </c>
      <c r="AU1297">
        <v>1300</v>
      </c>
      <c r="AV1297">
        <v>720</v>
      </c>
      <c r="AW1297">
        <v>880</v>
      </c>
      <c r="AX1297">
        <v>1000</v>
      </c>
      <c r="AY1297">
        <v>1300</v>
      </c>
      <c r="AZ1297">
        <v>1300</v>
      </c>
      <c r="BA1297">
        <v>720</v>
      </c>
      <c r="BB1297">
        <v>390</v>
      </c>
      <c r="BC1297">
        <v>390</v>
      </c>
      <c r="BD1297">
        <v>390</v>
      </c>
      <c r="BE1297">
        <v>390</v>
      </c>
      <c r="BF1297">
        <v>1000</v>
      </c>
      <c r="BG1297">
        <v>880</v>
      </c>
      <c r="BH1297">
        <v>590</v>
      </c>
      <c r="BI1297" s="9">
        <f>AVERAGE(keyword_stats[[#This Row],[Searches: Apr 2015]:[Searches: Mar 2016]])</f>
        <v>314.16666666666669</v>
      </c>
      <c r="BJ1297" s="9">
        <f>AVERAGE(keyword_stats[[#This Row],[Searches: Apr 2016]:[Searches: Mar 2017]])</f>
        <v>570</v>
      </c>
      <c r="BK1297" s="9">
        <f>AVERAGE(keyword_stats[[#This Row],[Searches: Apr 2017]:[Searches: Mar 2018]])</f>
        <v>1005.8333333333334</v>
      </c>
      <c r="BL1297" s="9">
        <f>AVERAGE(keyword_stats[[#This Row],[Searches: Apr 2018]:[Searches: Mar 2019]])</f>
        <v>769.16666666666663</v>
      </c>
      <c r="BM1297" s="9">
        <f>SUM(keyword_stats[[#This Row],[Searches: Apr 2018]:[Searches: Mar 2019]])</f>
        <v>9230</v>
      </c>
      <c r="BN1297" s="9">
        <f>keyword_stats[[#This Row],[R1]]-keyword_stats[[#This Row],[R4]]</f>
        <v>454.99999999999994</v>
      </c>
      <c r="BO1297" s="9" t="str">
        <f>INDEX('keyword-forecasts'!G:K,MATCH(keyword_stats[[#This Row],[Keyword]],'keyword-forecasts'!K:K,0),1)</f>
        <v>Kąpielowy Push</v>
      </c>
    </row>
    <row r="1298" spans="1:67" x14ac:dyDescent="0.25">
      <c r="A1298" t="s">
        <v>1408</v>
      </c>
      <c r="B1298" t="s">
        <v>15</v>
      </c>
      <c r="D1298" s="8">
        <v>30</v>
      </c>
      <c r="E1298" t="s">
        <v>17</v>
      </c>
      <c r="F1298">
        <v>100</v>
      </c>
      <c r="G1298">
        <v>0.66</v>
      </c>
      <c r="H1298">
        <v>2.48</v>
      </c>
      <c r="M1298">
        <v>10</v>
      </c>
      <c r="N1298">
        <v>10</v>
      </c>
      <c r="O1298">
        <v>10</v>
      </c>
      <c r="P1298">
        <v>10</v>
      </c>
      <c r="Q1298">
        <v>10</v>
      </c>
      <c r="R1298">
        <v>10</v>
      </c>
      <c r="S1298">
        <v>10</v>
      </c>
      <c r="T1298">
        <v>10</v>
      </c>
      <c r="U1298">
        <v>10</v>
      </c>
      <c r="V1298">
        <v>10</v>
      </c>
      <c r="W1298">
        <v>30</v>
      </c>
      <c r="X1298">
        <v>10</v>
      </c>
      <c r="Y1298">
        <v>10</v>
      </c>
      <c r="Z1298">
        <v>10</v>
      </c>
      <c r="AA1298">
        <v>20</v>
      </c>
      <c r="AB1298">
        <v>10</v>
      </c>
      <c r="AC1298">
        <v>10</v>
      </c>
      <c r="AD1298">
        <v>10</v>
      </c>
      <c r="AE1298">
        <v>10</v>
      </c>
      <c r="AF1298">
        <v>10</v>
      </c>
      <c r="AG1298">
        <v>10</v>
      </c>
      <c r="AH1298">
        <v>10</v>
      </c>
      <c r="AI1298">
        <v>10</v>
      </c>
      <c r="AJ1298">
        <v>20</v>
      </c>
      <c r="AK1298">
        <v>20</v>
      </c>
      <c r="AL1298">
        <v>30</v>
      </c>
      <c r="AM1298">
        <v>40</v>
      </c>
      <c r="AN1298">
        <v>20</v>
      </c>
      <c r="AO1298">
        <v>10</v>
      </c>
      <c r="AP1298">
        <v>20</v>
      </c>
      <c r="AQ1298">
        <v>20</v>
      </c>
      <c r="AR1298">
        <v>10</v>
      </c>
      <c r="AS1298">
        <v>10</v>
      </c>
      <c r="AT1298">
        <v>20</v>
      </c>
      <c r="AU1298">
        <v>30</v>
      </c>
      <c r="AV1298">
        <v>20</v>
      </c>
      <c r="AW1298">
        <v>20</v>
      </c>
      <c r="AX1298">
        <v>40</v>
      </c>
      <c r="AY1298">
        <v>50</v>
      </c>
      <c r="AZ1298">
        <v>50</v>
      </c>
      <c r="BA1298">
        <v>40</v>
      </c>
      <c r="BB1298">
        <v>30</v>
      </c>
      <c r="BC1298">
        <v>20</v>
      </c>
      <c r="BD1298">
        <v>10</v>
      </c>
      <c r="BE1298">
        <v>20</v>
      </c>
      <c r="BF1298">
        <v>40</v>
      </c>
      <c r="BG1298">
        <v>40</v>
      </c>
      <c r="BH1298">
        <v>20</v>
      </c>
      <c r="BI1298" s="9">
        <f>AVERAGE(keyword_stats[[#This Row],[Searches: Apr 2015]:[Searches: Mar 2016]])</f>
        <v>11.666666666666666</v>
      </c>
      <c r="BJ1298" s="9">
        <f>AVERAGE(keyword_stats[[#This Row],[Searches: Apr 2016]:[Searches: Mar 2017]])</f>
        <v>11.666666666666666</v>
      </c>
      <c r="BK1298" s="9">
        <f>AVERAGE(keyword_stats[[#This Row],[Searches: Apr 2017]:[Searches: Mar 2018]])</f>
        <v>20.833333333333332</v>
      </c>
      <c r="BL1298" s="9">
        <f>AVERAGE(keyword_stats[[#This Row],[Searches: Apr 2018]:[Searches: Mar 2019]])</f>
        <v>31.666666666666668</v>
      </c>
      <c r="BM1298" s="9">
        <f>SUM(keyword_stats[[#This Row],[Searches: Apr 2018]:[Searches: Mar 2019]])</f>
        <v>380</v>
      </c>
      <c r="BN1298" s="9">
        <f>keyword_stats[[#This Row],[R1]]-keyword_stats[[#This Row],[R4]]</f>
        <v>20</v>
      </c>
      <c r="BO1298" s="9" t="str">
        <f>INDEX('keyword-forecasts'!G:K,MATCH(keyword_stats[[#This Row],[Keyword]],'keyword-forecasts'!K:K,0),1)</f>
        <v>Jednoczęściowy Strój Kapielowy</v>
      </c>
    </row>
    <row r="1299" spans="1:67" x14ac:dyDescent="0.25">
      <c r="A1299" t="s">
        <v>1409</v>
      </c>
      <c r="B1299" t="s">
        <v>15</v>
      </c>
      <c r="D1299" s="8">
        <v>390</v>
      </c>
      <c r="E1299" t="s">
        <v>17</v>
      </c>
      <c r="F1299">
        <v>100</v>
      </c>
      <c r="G1299">
        <v>0.67</v>
      </c>
      <c r="H1299">
        <v>2.16</v>
      </c>
      <c r="M1299">
        <v>140</v>
      </c>
      <c r="N1299">
        <v>110</v>
      </c>
      <c r="O1299">
        <v>90</v>
      </c>
      <c r="P1299">
        <v>90</v>
      </c>
      <c r="Q1299">
        <v>110</v>
      </c>
      <c r="R1299">
        <v>260</v>
      </c>
      <c r="S1299">
        <v>170</v>
      </c>
      <c r="T1299">
        <v>90</v>
      </c>
      <c r="U1299">
        <v>50</v>
      </c>
      <c r="V1299">
        <v>210</v>
      </c>
      <c r="W1299">
        <v>320</v>
      </c>
      <c r="X1299">
        <v>210</v>
      </c>
      <c r="Y1299">
        <v>210</v>
      </c>
      <c r="Z1299">
        <v>90</v>
      </c>
      <c r="AA1299">
        <v>110</v>
      </c>
      <c r="AB1299">
        <v>110</v>
      </c>
      <c r="AC1299">
        <v>210</v>
      </c>
      <c r="AD1299">
        <v>260</v>
      </c>
      <c r="AE1299">
        <v>210</v>
      </c>
      <c r="AF1299">
        <v>260</v>
      </c>
      <c r="AG1299">
        <v>260</v>
      </c>
      <c r="AH1299">
        <v>590</v>
      </c>
      <c r="AI1299">
        <v>720</v>
      </c>
      <c r="AJ1299">
        <v>590</v>
      </c>
      <c r="AK1299">
        <v>480</v>
      </c>
      <c r="AL1299">
        <v>390</v>
      </c>
      <c r="AM1299">
        <v>390</v>
      </c>
      <c r="AN1299">
        <v>480</v>
      </c>
      <c r="AO1299">
        <v>480</v>
      </c>
      <c r="AP1299">
        <v>590</v>
      </c>
      <c r="AQ1299">
        <v>590</v>
      </c>
      <c r="AR1299">
        <v>480</v>
      </c>
      <c r="AS1299">
        <v>320</v>
      </c>
      <c r="AT1299">
        <v>390</v>
      </c>
      <c r="AU1299">
        <v>480</v>
      </c>
      <c r="AV1299">
        <v>390</v>
      </c>
      <c r="AW1299">
        <v>320</v>
      </c>
      <c r="AX1299">
        <v>320</v>
      </c>
      <c r="AY1299">
        <v>320</v>
      </c>
      <c r="AZ1299">
        <v>480</v>
      </c>
      <c r="BA1299">
        <v>390</v>
      </c>
      <c r="BB1299">
        <v>480</v>
      </c>
      <c r="BC1299">
        <v>390</v>
      </c>
      <c r="BD1299">
        <v>390</v>
      </c>
      <c r="BE1299">
        <v>260</v>
      </c>
      <c r="BF1299">
        <v>320</v>
      </c>
      <c r="BG1299">
        <v>390</v>
      </c>
      <c r="BH1299">
        <v>390</v>
      </c>
      <c r="BI1299" s="9">
        <f>AVERAGE(keyword_stats[[#This Row],[Searches: Apr 2015]:[Searches: Mar 2016]])</f>
        <v>154.16666666666666</v>
      </c>
      <c r="BJ1299" s="9">
        <f>AVERAGE(keyword_stats[[#This Row],[Searches: Apr 2016]:[Searches: Mar 2017]])</f>
        <v>301.66666666666669</v>
      </c>
      <c r="BK1299" s="9">
        <f>AVERAGE(keyword_stats[[#This Row],[Searches: Apr 2017]:[Searches: Mar 2018]])</f>
        <v>455</v>
      </c>
      <c r="BL1299" s="9">
        <f>AVERAGE(keyword_stats[[#This Row],[Searches: Apr 2018]:[Searches: Mar 2019]])</f>
        <v>370.83333333333331</v>
      </c>
      <c r="BM1299" s="9">
        <f>SUM(keyword_stats[[#This Row],[Searches: Apr 2018]:[Searches: Mar 2019]])</f>
        <v>4450</v>
      </c>
      <c r="BN1299" s="9">
        <f>keyword_stats[[#This Row],[R1]]-keyword_stats[[#This Row],[R4]]</f>
        <v>216.66666666666666</v>
      </c>
      <c r="BO1299" s="9" t="str">
        <f>INDEX('keyword-forecasts'!G:K,MATCH(keyword_stats[[#This Row],[Keyword]],'keyword-forecasts'!K:K,0),1)</f>
        <v>Kąpielowy Sportowy</v>
      </c>
    </row>
    <row r="1300" spans="1:67" x14ac:dyDescent="0.25">
      <c r="A1300" t="s">
        <v>1410</v>
      </c>
      <c r="B1300" t="s">
        <v>15</v>
      </c>
      <c r="D1300" s="8">
        <v>10</v>
      </c>
      <c r="E1300" t="s">
        <v>17</v>
      </c>
      <c r="F1300">
        <v>100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10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20</v>
      </c>
      <c r="AC1300">
        <v>20</v>
      </c>
      <c r="AD1300">
        <v>10</v>
      </c>
      <c r="AE1300">
        <v>10</v>
      </c>
      <c r="AF1300">
        <v>10</v>
      </c>
      <c r="AG1300">
        <v>10</v>
      </c>
      <c r="AH1300">
        <v>10</v>
      </c>
      <c r="AI1300">
        <v>10</v>
      </c>
      <c r="AJ1300">
        <v>10</v>
      </c>
      <c r="AK1300">
        <v>10</v>
      </c>
      <c r="AL1300">
        <v>10</v>
      </c>
      <c r="AM1300">
        <v>10</v>
      </c>
      <c r="AN1300">
        <v>10</v>
      </c>
      <c r="AO1300">
        <v>10</v>
      </c>
      <c r="AP1300">
        <v>10</v>
      </c>
      <c r="AQ1300">
        <v>10</v>
      </c>
      <c r="AR1300">
        <v>10</v>
      </c>
      <c r="AS1300">
        <v>10</v>
      </c>
      <c r="AT1300">
        <v>10</v>
      </c>
      <c r="AU1300">
        <v>10</v>
      </c>
      <c r="AV1300">
        <v>10</v>
      </c>
      <c r="AW1300">
        <v>20</v>
      </c>
      <c r="AX1300">
        <v>10</v>
      </c>
      <c r="AY1300">
        <v>10</v>
      </c>
      <c r="AZ1300">
        <v>20</v>
      </c>
      <c r="BA1300">
        <v>30</v>
      </c>
      <c r="BB1300">
        <v>20</v>
      </c>
      <c r="BC1300">
        <v>10</v>
      </c>
      <c r="BD1300">
        <v>10</v>
      </c>
      <c r="BE1300">
        <v>10</v>
      </c>
      <c r="BF1300">
        <v>10</v>
      </c>
      <c r="BG1300">
        <v>10</v>
      </c>
      <c r="BH1300">
        <v>10</v>
      </c>
      <c r="BI1300" s="9">
        <f>AVERAGE(keyword_stats[[#This Row],[Searches: Apr 2015]:[Searches: Mar 2016]])</f>
        <v>0.83333333333333337</v>
      </c>
      <c r="BJ1300" s="9">
        <f>AVERAGE(keyword_stats[[#This Row],[Searches: Apr 2016]:[Searches: Mar 2017]])</f>
        <v>9.1666666666666661</v>
      </c>
      <c r="BK1300" s="9">
        <f>AVERAGE(keyword_stats[[#This Row],[Searches: Apr 2017]:[Searches: Mar 2018]])</f>
        <v>10</v>
      </c>
      <c r="BL1300" s="9">
        <f>AVERAGE(keyword_stats[[#This Row],[Searches: Apr 2018]:[Searches: Mar 2019]])</f>
        <v>14.166666666666666</v>
      </c>
      <c r="BM1300" s="9">
        <f>SUM(keyword_stats[[#This Row],[Searches: Apr 2018]:[Searches: Mar 2019]])</f>
        <v>170</v>
      </c>
      <c r="BN1300" s="9">
        <f>keyword_stats[[#This Row],[R1]]-keyword_stats[[#This Row],[R4]]</f>
        <v>13.333333333333332</v>
      </c>
      <c r="BO1300" s="9" t="str">
        <f>INDEX('keyword-forecasts'!G:K,MATCH(keyword_stats[[#This Row],[Keyword]],'keyword-forecasts'!K:K,0),1)</f>
        <v>Jednoczęściowy Strój Kapielowy</v>
      </c>
    </row>
    <row r="1301" spans="1:67" x14ac:dyDescent="0.25">
      <c r="A1301" t="s">
        <v>1411</v>
      </c>
      <c r="B1301" t="s">
        <v>15</v>
      </c>
      <c r="D1301" s="8">
        <v>20</v>
      </c>
      <c r="E1301" t="s">
        <v>17</v>
      </c>
      <c r="F1301">
        <v>100</v>
      </c>
      <c r="G1301">
        <v>0.39</v>
      </c>
      <c r="H1301">
        <v>1.52</v>
      </c>
      <c r="M1301">
        <v>10</v>
      </c>
      <c r="N1301">
        <v>10</v>
      </c>
      <c r="O1301">
        <v>10</v>
      </c>
      <c r="P1301">
        <v>40</v>
      </c>
      <c r="Q1301">
        <v>10</v>
      </c>
      <c r="R1301">
        <v>10</v>
      </c>
      <c r="S1301">
        <v>10</v>
      </c>
      <c r="T1301">
        <v>10</v>
      </c>
      <c r="U1301">
        <v>10</v>
      </c>
      <c r="V1301">
        <v>10</v>
      </c>
      <c r="W1301">
        <v>10</v>
      </c>
      <c r="X1301">
        <v>10</v>
      </c>
      <c r="Y1301">
        <v>10</v>
      </c>
      <c r="Z1301">
        <v>10</v>
      </c>
      <c r="AA1301">
        <v>40</v>
      </c>
      <c r="AB1301">
        <v>30</v>
      </c>
      <c r="AC1301">
        <v>10</v>
      </c>
      <c r="AD1301">
        <v>10</v>
      </c>
      <c r="AE1301">
        <v>10</v>
      </c>
      <c r="AF1301">
        <v>10</v>
      </c>
      <c r="AG1301">
        <v>10</v>
      </c>
      <c r="AH1301">
        <v>10</v>
      </c>
      <c r="AI1301">
        <v>10</v>
      </c>
      <c r="AJ1301">
        <v>10</v>
      </c>
      <c r="AK1301">
        <v>10</v>
      </c>
      <c r="AL1301">
        <v>10</v>
      </c>
      <c r="AM1301">
        <v>40</v>
      </c>
      <c r="AN1301">
        <v>40</v>
      </c>
      <c r="AO1301">
        <v>10</v>
      </c>
      <c r="AP1301">
        <v>10</v>
      </c>
      <c r="AQ1301">
        <v>10</v>
      </c>
      <c r="AR1301">
        <v>20</v>
      </c>
      <c r="AS1301">
        <v>10</v>
      </c>
      <c r="AT1301">
        <v>20</v>
      </c>
      <c r="AU1301">
        <v>20</v>
      </c>
      <c r="AV1301">
        <v>10</v>
      </c>
      <c r="AW1301">
        <v>10</v>
      </c>
      <c r="AX1301">
        <v>30</v>
      </c>
      <c r="AY1301">
        <v>30</v>
      </c>
      <c r="AZ1301">
        <v>50</v>
      </c>
      <c r="BA1301">
        <v>30</v>
      </c>
      <c r="BB1301">
        <v>10</v>
      </c>
      <c r="BC1301">
        <v>10</v>
      </c>
      <c r="BD1301">
        <v>10</v>
      </c>
      <c r="BE1301">
        <v>10</v>
      </c>
      <c r="BF1301">
        <v>20</v>
      </c>
      <c r="BG1301">
        <v>20</v>
      </c>
      <c r="BH1301">
        <v>20</v>
      </c>
      <c r="BI1301" s="9">
        <f>AVERAGE(keyword_stats[[#This Row],[Searches: Apr 2015]:[Searches: Mar 2016]])</f>
        <v>12.5</v>
      </c>
      <c r="BJ1301" s="9">
        <f>AVERAGE(keyword_stats[[#This Row],[Searches: Apr 2016]:[Searches: Mar 2017]])</f>
        <v>14.166666666666666</v>
      </c>
      <c r="BK1301" s="9">
        <f>AVERAGE(keyword_stats[[#This Row],[Searches: Apr 2017]:[Searches: Mar 2018]])</f>
        <v>17.5</v>
      </c>
      <c r="BL1301" s="9">
        <f>AVERAGE(keyword_stats[[#This Row],[Searches: Apr 2018]:[Searches: Mar 2019]])</f>
        <v>20.833333333333332</v>
      </c>
      <c r="BM1301" s="9">
        <f>SUM(keyword_stats[[#This Row],[Searches: Apr 2018]:[Searches: Mar 2019]])</f>
        <v>250</v>
      </c>
      <c r="BN1301" s="9">
        <f>keyword_stats[[#This Row],[R1]]-keyword_stats[[#This Row],[R4]]</f>
        <v>8.3333333333333321</v>
      </c>
      <c r="BO1301" s="9" t="str">
        <f>INDEX('keyword-forecasts'!G:K,MATCH(keyword_stats[[#This Row],[Keyword]],'keyword-forecasts'!K:K,0),1)</f>
        <v>Tanio</v>
      </c>
    </row>
    <row r="1302" spans="1:67" x14ac:dyDescent="0.25">
      <c r="A1302" t="s">
        <v>1412</v>
      </c>
      <c r="B1302" t="s">
        <v>15</v>
      </c>
      <c r="D1302" s="8">
        <v>590</v>
      </c>
      <c r="E1302" t="s">
        <v>17</v>
      </c>
      <c r="F1302">
        <v>100</v>
      </c>
      <c r="G1302">
        <v>0.87</v>
      </c>
      <c r="H1302">
        <v>3.03</v>
      </c>
      <c r="M1302">
        <v>260</v>
      </c>
      <c r="N1302">
        <v>320</v>
      </c>
      <c r="O1302">
        <v>480</v>
      </c>
      <c r="P1302">
        <v>390</v>
      </c>
      <c r="Q1302">
        <v>260</v>
      </c>
      <c r="R1302">
        <v>110</v>
      </c>
      <c r="S1302">
        <v>50</v>
      </c>
      <c r="T1302">
        <v>70</v>
      </c>
      <c r="U1302">
        <v>90</v>
      </c>
      <c r="V1302">
        <v>170</v>
      </c>
      <c r="W1302">
        <v>210</v>
      </c>
      <c r="X1302">
        <v>170</v>
      </c>
      <c r="Y1302">
        <v>210</v>
      </c>
      <c r="Z1302">
        <v>260</v>
      </c>
      <c r="AA1302">
        <v>390</v>
      </c>
      <c r="AB1302">
        <v>480</v>
      </c>
      <c r="AC1302">
        <v>210</v>
      </c>
      <c r="AD1302">
        <v>110</v>
      </c>
      <c r="AE1302">
        <v>70</v>
      </c>
      <c r="AF1302">
        <v>90</v>
      </c>
      <c r="AG1302">
        <v>70</v>
      </c>
      <c r="AH1302">
        <v>210</v>
      </c>
      <c r="AI1302">
        <v>170</v>
      </c>
      <c r="AJ1302">
        <v>170</v>
      </c>
      <c r="AK1302">
        <v>210</v>
      </c>
      <c r="AL1302">
        <v>390</v>
      </c>
      <c r="AM1302">
        <v>480</v>
      </c>
      <c r="AN1302">
        <v>480</v>
      </c>
      <c r="AO1302">
        <v>210</v>
      </c>
      <c r="AP1302">
        <v>90</v>
      </c>
      <c r="AQ1302">
        <v>110</v>
      </c>
      <c r="AR1302">
        <v>210</v>
      </c>
      <c r="AS1302">
        <v>140</v>
      </c>
      <c r="AT1302">
        <v>480</v>
      </c>
      <c r="AU1302">
        <v>390</v>
      </c>
      <c r="AV1302">
        <v>390</v>
      </c>
      <c r="AW1302">
        <v>390</v>
      </c>
      <c r="AX1302">
        <v>590</v>
      </c>
      <c r="AY1302">
        <v>880</v>
      </c>
      <c r="AZ1302">
        <v>880</v>
      </c>
      <c r="BA1302">
        <v>480</v>
      </c>
      <c r="BB1302">
        <v>260</v>
      </c>
      <c r="BC1302">
        <v>320</v>
      </c>
      <c r="BD1302">
        <v>390</v>
      </c>
      <c r="BE1302">
        <v>320</v>
      </c>
      <c r="BF1302">
        <v>720</v>
      </c>
      <c r="BG1302">
        <v>590</v>
      </c>
      <c r="BH1302">
        <v>590</v>
      </c>
      <c r="BI1302" s="9">
        <f>AVERAGE(keyword_stats[[#This Row],[Searches: Apr 2015]:[Searches: Mar 2016]])</f>
        <v>215</v>
      </c>
      <c r="BJ1302" s="9">
        <f>AVERAGE(keyword_stats[[#This Row],[Searches: Apr 2016]:[Searches: Mar 2017]])</f>
        <v>203.33333333333334</v>
      </c>
      <c r="BK1302" s="9">
        <f>AVERAGE(keyword_stats[[#This Row],[Searches: Apr 2017]:[Searches: Mar 2018]])</f>
        <v>298.33333333333331</v>
      </c>
      <c r="BL1302" s="9">
        <f>AVERAGE(keyword_stats[[#This Row],[Searches: Apr 2018]:[Searches: Mar 2019]])</f>
        <v>534.16666666666663</v>
      </c>
      <c r="BM1302" s="9">
        <f>SUM(keyword_stats[[#This Row],[Searches: Apr 2018]:[Searches: Mar 2019]])</f>
        <v>6410</v>
      </c>
      <c r="BN1302" s="9">
        <f>keyword_stats[[#This Row],[R1]]-keyword_stats[[#This Row],[R4]]</f>
        <v>319.16666666666663</v>
      </c>
      <c r="BO1302" s="9" t="str">
        <f>INDEX('keyword-forecasts'!G:K,MATCH(keyword_stats[[#This Row],[Keyword]],'keyword-forecasts'!K:K,0),1)</f>
        <v>Kąpielowy Wyszczuplający</v>
      </c>
    </row>
    <row r="1303" spans="1:67" x14ac:dyDescent="0.25">
      <c r="A1303" t="s">
        <v>1413</v>
      </c>
      <c r="B1303" t="s">
        <v>15</v>
      </c>
      <c r="D1303" s="8">
        <v>210</v>
      </c>
      <c r="E1303" t="s">
        <v>17</v>
      </c>
      <c r="F1303">
        <v>100</v>
      </c>
      <c r="G1303">
        <v>0.46</v>
      </c>
      <c r="H1303">
        <v>1.62</v>
      </c>
      <c r="M1303">
        <v>20</v>
      </c>
      <c r="N1303">
        <v>20</v>
      </c>
      <c r="O1303">
        <v>20</v>
      </c>
      <c r="P1303">
        <v>20</v>
      </c>
      <c r="Q1303">
        <v>10</v>
      </c>
      <c r="R1303">
        <v>10</v>
      </c>
      <c r="S1303">
        <v>10</v>
      </c>
      <c r="T1303">
        <v>10</v>
      </c>
      <c r="U1303">
        <v>10</v>
      </c>
      <c r="V1303">
        <v>10</v>
      </c>
      <c r="W1303">
        <v>10</v>
      </c>
      <c r="X1303">
        <v>10</v>
      </c>
      <c r="Y1303">
        <v>20</v>
      </c>
      <c r="Z1303">
        <v>20</v>
      </c>
      <c r="AA1303">
        <v>70</v>
      </c>
      <c r="AB1303">
        <v>110</v>
      </c>
      <c r="AC1303">
        <v>30</v>
      </c>
      <c r="AD1303">
        <v>10</v>
      </c>
      <c r="AE1303">
        <v>10</v>
      </c>
      <c r="AF1303">
        <v>10</v>
      </c>
      <c r="AG1303">
        <v>10</v>
      </c>
      <c r="AH1303">
        <v>30</v>
      </c>
      <c r="AI1303">
        <v>30</v>
      </c>
      <c r="AJ1303">
        <v>50</v>
      </c>
      <c r="AK1303">
        <v>70</v>
      </c>
      <c r="AL1303">
        <v>110</v>
      </c>
      <c r="AM1303">
        <v>210</v>
      </c>
      <c r="AN1303">
        <v>210</v>
      </c>
      <c r="AO1303">
        <v>90</v>
      </c>
      <c r="AP1303">
        <v>30</v>
      </c>
      <c r="AQ1303">
        <v>30</v>
      </c>
      <c r="AR1303">
        <v>20</v>
      </c>
      <c r="AS1303">
        <v>40</v>
      </c>
      <c r="AT1303">
        <v>70</v>
      </c>
      <c r="AU1303">
        <v>90</v>
      </c>
      <c r="AV1303">
        <v>110</v>
      </c>
      <c r="AW1303">
        <v>140</v>
      </c>
      <c r="AX1303">
        <v>260</v>
      </c>
      <c r="AY1303">
        <v>390</v>
      </c>
      <c r="AZ1303">
        <v>480</v>
      </c>
      <c r="BA1303">
        <v>260</v>
      </c>
      <c r="BB1303">
        <v>70</v>
      </c>
      <c r="BC1303">
        <v>50</v>
      </c>
      <c r="BD1303">
        <v>50</v>
      </c>
      <c r="BE1303">
        <v>50</v>
      </c>
      <c r="BF1303">
        <v>210</v>
      </c>
      <c r="BG1303">
        <v>140</v>
      </c>
      <c r="BH1303">
        <v>210</v>
      </c>
      <c r="BI1303" s="9">
        <f>AVERAGE(keyword_stats[[#This Row],[Searches: Apr 2015]:[Searches: Mar 2016]])</f>
        <v>13.333333333333334</v>
      </c>
      <c r="BJ1303" s="9">
        <f>AVERAGE(keyword_stats[[#This Row],[Searches: Apr 2016]:[Searches: Mar 2017]])</f>
        <v>33.333333333333336</v>
      </c>
      <c r="BK1303" s="9">
        <f>AVERAGE(keyword_stats[[#This Row],[Searches: Apr 2017]:[Searches: Mar 2018]])</f>
        <v>90</v>
      </c>
      <c r="BL1303" s="9">
        <f>AVERAGE(keyword_stats[[#This Row],[Searches: Apr 2018]:[Searches: Mar 2019]])</f>
        <v>192.5</v>
      </c>
      <c r="BM1303" s="9">
        <f>SUM(keyword_stats[[#This Row],[Searches: Apr 2018]:[Searches: Mar 2019]])</f>
        <v>2310</v>
      </c>
      <c r="BN1303" s="9">
        <f>keyword_stats[[#This Row],[R1]]-keyword_stats[[#This Row],[R4]]</f>
        <v>179.16666666666666</v>
      </c>
      <c r="BO1303" s="9" t="str">
        <f>INDEX('keyword-forecasts'!G:K,MATCH(keyword_stats[[#This Row],[Keyword]],'keyword-forecasts'!K:K,0),1)</f>
        <v>Falbanką</v>
      </c>
    </row>
    <row r="1304" spans="1:67" x14ac:dyDescent="0.25">
      <c r="A1304" t="s">
        <v>1414</v>
      </c>
      <c r="B1304" t="s">
        <v>15</v>
      </c>
      <c r="D1304" s="8">
        <v>10</v>
      </c>
      <c r="E1304" t="s">
        <v>17</v>
      </c>
      <c r="F1304">
        <v>99</v>
      </c>
      <c r="G1304">
        <v>0.57999999999999996</v>
      </c>
      <c r="H1304">
        <v>2.23</v>
      </c>
      <c r="M1304">
        <v>10</v>
      </c>
      <c r="N1304">
        <v>10</v>
      </c>
      <c r="O1304">
        <v>20</v>
      </c>
      <c r="P1304">
        <v>10</v>
      </c>
      <c r="Q1304">
        <v>10</v>
      </c>
      <c r="R1304">
        <v>10</v>
      </c>
      <c r="S1304">
        <v>10</v>
      </c>
      <c r="T1304">
        <v>10</v>
      </c>
      <c r="U1304">
        <v>0</v>
      </c>
      <c r="V1304">
        <v>10</v>
      </c>
      <c r="W1304">
        <v>10</v>
      </c>
      <c r="X1304">
        <v>10</v>
      </c>
      <c r="Y1304">
        <v>10</v>
      </c>
      <c r="Z1304">
        <v>10</v>
      </c>
      <c r="AA1304">
        <v>20</v>
      </c>
      <c r="AB1304">
        <v>10</v>
      </c>
      <c r="AC1304">
        <v>20</v>
      </c>
      <c r="AD1304">
        <v>20</v>
      </c>
      <c r="AE1304">
        <v>10</v>
      </c>
      <c r="AF1304">
        <v>10</v>
      </c>
      <c r="AG1304">
        <v>10</v>
      </c>
      <c r="AH1304">
        <v>10</v>
      </c>
      <c r="AI1304">
        <v>10</v>
      </c>
      <c r="AJ1304">
        <v>10</v>
      </c>
      <c r="AK1304">
        <v>10</v>
      </c>
      <c r="AL1304">
        <v>10</v>
      </c>
      <c r="AM1304">
        <v>20</v>
      </c>
      <c r="AN1304">
        <v>20</v>
      </c>
      <c r="AO1304">
        <v>10</v>
      </c>
      <c r="AP1304">
        <v>10</v>
      </c>
      <c r="AQ1304">
        <v>10</v>
      </c>
      <c r="AR1304">
        <v>10</v>
      </c>
      <c r="AS1304">
        <v>10</v>
      </c>
      <c r="AT1304">
        <v>10</v>
      </c>
      <c r="AU1304">
        <v>10</v>
      </c>
      <c r="AV1304">
        <v>10</v>
      </c>
      <c r="AW1304">
        <v>10</v>
      </c>
      <c r="AX1304">
        <v>20</v>
      </c>
      <c r="AY1304">
        <v>20</v>
      </c>
      <c r="AZ1304">
        <v>30</v>
      </c>
      <c r="BA1304">
        <v>10</v>
      </c>
      <c r="BB1304">
        <v>10</v>
      </c>
      <c r="BC1304">
        <v>10</v>
      </c>
      <c r="BD1304">
        <v>10</v>
      </c>
      <c r="BE1304">
        <v>10</v>
      </c>
      <c r="BF1304">
        <v>20</v>
      </c>
      <c r="BG1304">
        <v>10</v>
      </c>
      <c r="BH1304">
        <v>20</v>
      </c>
      <c r="BI1304" s="9">
        <f>AVERAGE(keyword_stats[[#This Row],[Searches: Apr 2015]:[Searches: Mar 2016]])</f>
        <v>10</v>
      </c>
      <c r="BJ1304" s="9">
        <f>AVERAGE(keyword_stats[[#This Row],[Searches: Apr 2016]:[Searches: Mar 2017]])</f>
        <v>12.5</v>
      </c>
      <c r="BK1304" s="9">
        <f>AVERAGE(keyword_stats[[#This Row],[Searches: Apr 2017]:[Searches: Mar 2018]])</f>
        <v>11.666666666666666</v>
      </c>
      <c r="BL1304" s="9">
        <f>AVERAGE(keyword_stats[[#This Row],[Searches: Apr 2018]:[Searches: Mar 2019]])</f>
        <v>15</v>
      </c>
      <c r="BM1304" s="9">
        <f>SUM(keyword_stats[[#This Row],[Searches: Apr 2018]:[Searches: Mar 2019]])</f>
        <v>180</v>
      </c>
      <c r="BN1304" s="9">
        <f>keyword_stats[[#This Row],[R1]]-keyword_stats[[#This Row],[R4]]</f>
        <v>5</v>
      </c>
      <c r="BO1304" s="9" t="str">
        <f>INDEX('keyword-forecasts'!G:K,MATCH(keyword_stats[[#This Row],[Keyword]],'keyword-forecasts'!K:K,0),1)</f>
        <v>Jednoczęściowy Strój Kapielowy</v>
      </c>
    </row>
    <row r="1305" spans="1:67" x14ac:dyDescent="0.25">
      <c r="A1305" t="s">
        <v>1415</v>
      </c>
      <c r="B1305" t="s">
        <v>15</v>
      </c>
      <c r="D1305" s="8">
        <v>30</v>
      </c>
      <c r="E1305" t="s">
        <v>17</v>
      </c>
      <c r="F1305">
        <v>81</v>
      </c>
      <c r="G1305">
        <v>0.46</v>
      </c>
      <c r="H1305">
        <v>2.5499999999999998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10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20</v>
      </c>
      <c r="AC1305">
        <v>20</v>
      </c>
      <c r="AD1305">
        <v>10</v>
      </c>
      <c r="AE1305">
        <v>10</v>
      </c>
      <c r="AF1305">
        <v>10</v>
      </c>
      <c r="AG1305">
        <v>10</v>
      </c>
      <c r="AH1305">
        <v>20</v>
      </c>
      <c r="AI1305">
        <v>30</v>
      </c>
      <c r="AJ1305">
        <v>10</v>
      </c>
      <c r="AK1305">
        <v>20</v>
      </c>
      <c r="AL1305">
        <v>30</v>
      </c>
      <c r="AM1305">
        <v>30</v>
      </c>
      <c r="AN1305">
        <v>40</v>
      </c>
      <c r="AO1305">
        <v>20</v>
      </c>
      <c r="AP1305">
        <v>10</v>
      </c>
      <c r="AQ1305">
        <v>10</v>
      </c>
      <c r="AR1305">
        <v>20</v>
      </c>
      <c r="AS1305">
        <v>20</v>
      </c>
      <c r="AT1305">
        <v>40</v>
      </c>
      <c r="AU1305">
        <v>30</v>
      </c>
      <c r="AV1305">
        <v>20</v>
      </c>
      <c r="AW1305">
        <v>30</v>
      </c>
      <c r="AX1305">
        <v>30</v>
      </c>
      <c r="AY1305">
        <v>20</v>
      </c>
      <c r="AZ1305">
        <v>40</v>
      </c>
      <c r="BA1305">
        <v>20</v>
      </c>
      <c r="BB1305">
        <v>20</v>
      </c>
      <c r="BC1305">
        <v>20</v>
      </c>
      <c r="BD1305">
        <v>20</v>
      </c>
      <c r="BE1305">
        <v>20</v>
      </c>
      <c r="BF1305">
        <v>30</v>
      </c>
      <c r="BG1305">
        <v>20</v>
      </c>
      <c r="BH1305">
        <v>40</v>
      </c>
      <c r="BI1305" s="9">
        <f>AVERAGE(keyword_stats[[#This Row],[Searches: Apr 2015]:[Searches: Mar 2016]])</f>
        <v>0.83333333333333337</v>
      </c>
      <c r="BJ1305" s="9">
        <f>AVERAGE(keyword_stats[[#This Row],[Searches: Apr 2016]:[Searches: Mar 2017]])</f>
        <v>11.666666666666666</v>
      </c>
      <c r="BK1305" s="9">
        <f>AVERAGE(keyword_stats[[#This Row],[Searches: Apr 2017]:[Searches: Mar 2018]])</f>
        <v>24.166666666666668</v>
      </c>
      <c r="BL1305" s="9">
        <f>AVERAGE(keyword_stats[[#This Row],[Searches: Apr 2018]:[Searches: Mar 2019]])</f>
        <v>25.833333333333332</v>
      </c>
      <c r="BM1305" s="9">
        <f>SUM(keyword_stats[[#This Row],[Searches: Apr 2018]:[Searches: Mar 2019]])</f>
        <v>310</v>
      </c>
      <c r="BN1305" s="9">
        <f>keyword_stats[[#This Row],[R1]]-keyword_stats[[#This Row],[R4]]</f>
        <v>25</v>
      </c>
      <c r="BO1305" s="9" t="str">
        <f>INDEX('keyword-forecasts'!G:K,MATCH(keyword_stats[[#This Row],[Keyword]],'keyword-forecasts'!K:K,0),1)</f>
        <v>Jednoczęściowy Strój Kapielowy</v>
      </c>
    </row>
    <row r="1306" spans="1:67" x14ac:dyDescent="0.25">
      <c r="A1306" t="s">
        <v>1416</v>
      </c>
      <c r="B1306" t="s">
        <v>15</v>
      </c>
      <c r="D1306" s="8">
        <v>210</v>
      </c>
      <c r="E1306" t="s">
        <v>17</v>
      </c>
      <c r="F1306">
        <v>100</v>
      </c>
      <c r="G1306">
        <v>0.41</v>
      </c>
      <c r="H1306">
        <v>1.67</v>
      </c>
      <c r="M1306">
        <v>40</v>
      </c>
      <c r="N1306">
        <v>90</v>
      </c>
      <c r="O1306">
        <v>260</v>
      </c>
      <c r="P1306">
        <v>170</v>
      </c>
      <c r="Q1306">
        <v>140</v>
      </c>
      <c r="R1306">
        <v>30</v>
      </c>
      <c r="S1306">
        <v>70</v>
      </c>
      <c r="T1306">
        <v>90</v>
      </c>
      <c r="U1306">
        <v>140</v>
      </c>
      <c r="V1306">
        <v>170</v>
      </c>
      <c r="W1306">
        <v>90</v>
      </c>
      <c r="X1306">
        <v>40</v>
      </c>
      <c r="Y1306">
        <v>50</v>
      </c>
      <c r="Z1306">
        <v>110</v>
      </c>
      <c r="AA1306">
        <v>110</v>
      </c>
      <c r="AB1306">
        <v>140</v>
      </c>
      <c r="AC1306">
        <v>110</v>
      </c>
      <c r="AD1306">
        <v>110</v>
      </c>
      <c r="AE1306">
        <v>90</v>
      </c>
      <c r="AF1306">
        <v>110</v>
      </c>
      <c r="AG1306">
        <v>70</v>
      </c>
      <c r="AH1306">
        <v>110</v>
      </c>
      <c r="AI1306">
        <v>110</v>
      </c>
      <c r="AJ1306">
        <v>110</v>
      </c>
      <c r="AK1306">
        <v>110</v>
      </c>
      <c r="AL1306">
        <v>140</v>
      </c>
      <c r="AM1306">
        <v>260</v>
      </c>
      <c r="AN1306">
        <v>390</v>
      </c>
      <c r="AO1306">
        <v>170</v>
      </c>
      <c r="AP1306">
        <v>70</v>
      </c>
      <c r="AQ1306">
        <v>70</v>
      </c>
      <c r="AR1306">
        <v>90</v>
      </c>
      <c r="AS1306">
        <v>50</v>
      </c>
      <c r="AT1306">
        <v>170</v>
      </c>
      <c r="AU1306">
        <v>170</v>
      </c>
      <c r="AV1306">
        <v>140</v>
      </c>
      <c r="AW1306">
        <v>170</v>
      </c>
      <c r="AX1306">
        <v>260</v>
      </c>
      <c r="AY1306">
        <v>390</v>
      </c>
      <c r="AZ1306">
        <v>390</v>
      </c>
      <c r="BA1306">
        <v>210</v>
      </c>
      <c r="BB1306">
        <v>110</v>
      </c>
      <c r="BC1306">
        <v>90</v>
      </c>
      <c r="BD1306">
        <v>90</v>
      </c>
      <c r="BE1306">
        <v>90</v>
      </c>
      <c r="BF1306">
        <v>170</v>
      </c>
      <c r="BG1306">
        <v>210</v>
      </c>
      <c r="BH1306">
        <v>140</v>
      </c>
      <c r="BI1306" s="9">
        <f>AVERAGE(keyword_stats[[#This Row],[Searches: Apr 2015]:[Searches: Mar 2016]])</f>
        <v>110.83333333333333</v>
      </c>
      <c r="BJ1306" s="9">
        <f>AVERAGE(keyword_stats[[#This Row],[Searches: Apr 2016]:[Searches: Mar 2017]])</f>
        <v>102.5</v>
      </c>
      <c r="BK1306" s="9">
        <f>AVERAGE(keyword_stats[[#This Row],[Searches: Apr 2017]:[Searches: Mar 2018]])</f>
        <v>152.5</v>
      </c>
      <c r="BL1306" s="9">
        <f>AVERAGE(keyword_stats[[#This Row],[Searches: Apr 2018]:[Searches: Mar 2019]])</f>
        <v>193.33333333333334</v>
      </c>
      <c r="BM1306" s="9">
        <f>SUM(keyword_stats[[#This Row],[Searches: Apr 2018]:[Searches: Mar 2019]])</f>
        <v>2320</v>
      </c>
      <c r="BN1306" s="9">
        <f>keyword_stats[[#This Row],[R1]]-keyword_stats[[#This Row],[R4]]</f>
        <v>82.500000000000014</v>
      </c>
      <c r="BO1306" s="9" t="str">
        <f>INDEX('keyword-forecasts'!G:K,MATCH(keyword_stats[[#This Row],[Keyword]],'keyword-forecasts'!K:K,0),1)</f>
        <v>Jednoczęściowy Strój Kapielowy</v>
      </c>
    </row>
    <row r="1307" spans="1:67" x14ac:dyDescent="0.25">
      <c r="A1307" t="s">
        <v>1417</v>
      </c>
      <c r="B1307" t="s">
        <v>15</v>
      </c>
      <c r="D1307" s="8">
        <v>70</v>
      </c>
      <c r="E1307" t="s">
        <v>17</v>
      </c>
      <c r="F1307">
        <v>100</v>
      </c>
      <c r="G1307">
        <v>0.57999999999999996</v>
      </c>
      <c r="H1307">
        <v>2.09</v>
      </c>
      <c r="M1307">
        <v>110</v>
      </c>
      <c r="N1307">
        <v>90</v>
      </c>
      <c r="O1307">
        <v>140</v>
      </c>
      <c r="P1307">
        <v>90</v>
      </c>
      <c r="Q1307">
        <v>50</v>
      </c>
      <c r="R1307">
        <v>20</v>
      </c>
      <c r="S1307">
        <v>30</v>
      </c>
      <c r="T1307">
        <v>30</v>
      </c>
      <c r="U1307">
        <v>30</v>
      </c>
      <c r="V1307">
        <v>70</v>
      </c>
      <c r="W1307">
        <v>110</v>
      </c>
      <c r="X1307">
        <v>70</v>
      </c>
      <c r="Y1307">
        <v>90</v>
      </c>
      <c r="Z1307">
        <v>110</v>
      </c>
      <c r="AA1307">
        <v>110</v>
      </c>
      <c r="AB1307">
        <v>110</v>
      </c>
      <c r="AC1307">
        <v>50</v>
      </c>
      <c r="AD1307">
        <v>30</v>
      </c>
      <c r="AE1307">
        <v>10</v>
      </c>
      <c r="AF1307">
        <v>20</v>
      </c>
      <c r="AG1307">
        <v>20</v>
      </c>
      <c r="AH1307">
        <v>30</v>
      </c>
      <c r="AI1307">
        <v>30</v>
      </c>
      <c r="AJ1307">
        <v>20</v>
      </c>
      <c r="AK1307">
        <v>30</v>
      </c>
      <c r="AL1307">
        <v>50</v>
      </c>
      <c r="AM1307">
        <v>90</v>
      </c>
      <c r="AN1307">
        <v>110</v>
      </c>
      <c r="AO1307">
        <v>50</v>
      </c>
      <c r="AP1307">
        <v>10</v>
      </c>
      <c r="AQ1307">
        <v>30</v>
      </c>
      <c r="AR1307">
        <v>20</v>
      </c>
      <c r="AS1307">
        <v>20</v>
      </c>
      <c r="AT1307">
        <v>30</v>
      </c>
      <c r="AU1307">
        <v>50</v>
      </c>
      <c r="AV1307">
        <v>20</v>
      </c>
      <c r="AW1307">
        <v>90</v>
      </c>
      <c r="AX1307">
        <v>110</v>
      </c>
      <c r="AY1307">
        <v>140</v>
      </c>
      <c r="AZ1307">
        <v>170</v>
      </c>
      <c r="BA1307">
        <v>70</v>
      </c>
      <c r="BB1307">
        <v>30</v>
      </c>
      <c r="BC1307">
        <v>20</v>
      </c>
      <c r="BD1307">
        <v>30</v>
      </c>
      <c r="BE1307">
        <v>30</v>
      </c>
      <c r="BF1307">
        <v>70</v>
      </c>
      <c r="BG1307">
        <v>50</v>
      </c>
      <c r="BH1307">
        <v>70</v>
      </c>
      <c r="BI1307" s="9">
        <f>AVERAGE(keyword_stats[[#This Row],[Searches: Apr 2015]:[Searches: Mar 2016]])</f>
        <v>70</v>
      </c>
      <c r="BJ1307" s="9">
        <f>AVERAGE(keyword_stats[[#This Row],[Searches: Apr 2016]:[Searches: Mar 2017]])</f>
        <v>52.5</v>
      </c>
      <c r="BK1307" s="9">
        <f>AVERAGE(keyword_stats[[#This Row],[Searches: Apr 2017]:[Searches: Mar 2018]])</f>
        <v>42.5</v>
      </c>
      <c r="BL1307" s="9">
        <f>AVERAGE(keyword_stats[[#This Row],[Searches: Apr 2018]:[Searches: Mar 2019]])</f>
        <v>73.333333333333329</v>
      </c>
      <c r="BM1307" s="9">
        <f>SUM(keyword_stats[[#This Row],[Searches: Apr 2018]:[Searches: Mar 2019]])</f>
        <v>880</v>
      </c>
      <c r="BN1307" s="9">
        <f>keyword_stats[[#This Row],[R1]]-keyword_stats[[#This Row],[R4]]</f>
        <v>3.3333333333333286</v>
      </c>
      <c r="BO1307" s="9" t="str">
        <f>INDEX('keyword-forecasts'!G:K,MATCH(keyword_stats[[#This Row],[Keyword]],'keyword-forecasts'!K:K,0),1)</f>
        <v>Jednoczęściowy Strój Kapielowy</v>
      </c>
    </row>
    <row r="1308" spans="1:67" x14ac:dyDescent="0.25">
      <c r="A1308" t="s">
        <v>1418</v>
      </c>
      <c r="B1308" t="s">
        <v>15</v>
      </c>
      <c r="D1308" s="8">
        <v>30</v>
      </c>
      <c r="E1308" t="s">
        <v>17</v>
      </c>
      <c r="F1308">
        <v>100</v>
      </c>
      <c r="G1308">
        <v>0.22</v>
      </c>
      <c r="H1308">
        <v>0.8</v>
      </c>
      <c r="M1308">
        <v>40</v>
      </c>
      <c r="N1308">
        <v>30</v>
      </c>
      <c r="O1308">
        <v>50</v>
      </c>
      <c r="P1308">
        <v>40</v>
      </c>
      <c r="Q1308">
        <v>20</v>
      </c>
      <c r="R1308">
        <v>10</v>
      </c>
      <c r="S1308">
        <v>10</v>
      </c>
      <c r="T1308">
        <v>10</v>
      </c>
      <c r="U1308">
        <v>10</v>
      </c>
      <c r="V1308">
        <v>20</v>
      </c>
      <c r="W1308">
        <v>20</v>
      </c>
      <c r="X1308">
        <v>20</v>
      </c>
      <c r="Y1308">
        <v>20</v>
      </c>
      <c r="Z1308">
        <v>50</v>
      </c>
      <c r="AA1308">
        <v>70</v>
      </c>
      <c r="AB1308">
        <v>70</v>
      </c>
      <c r="AC1308">
        <v>30</v>
      </c>
      <c r="AD1308">
        <v>20</v>
      </c>
      <c r="AE1308">
        <v>10</v>
      </c>
      <c r="AF1308">
        <v>10</v>
      </c>
      <c r="AG1308">
        <v>10</v>
      </c>
      <c r="AH1308">
        <v>20</v>
      </c>
      <c r="AI1308">
        <v>20</v>
      </c>
      <c r="AJ1308">
        <v>20</v>
      </c>
      <c r="AK1308">
        <v>20</v>
      </c>
      <c r="AL1308">
        <v>50</v>
      </c>
      <c r="AM1308">
        <v>50</v>
      </c>
      <c r="AN1308">
        <v>50</v>
      </c>
      <c r="AO1308">
        <v>20</v>
      </c>
      <c r="AP1308">
        <v>10</v>
      </c>
      <c r="AQ1308">
        <v>10</v>
      </c>
      <c r="AR1308">
        <v>10</v>
      </c>
      <c r="AS1308">
        <v>10</v>
      </c>
      <c r="AT1308">
        <v>30</v>
      </c>
      <c r="AU1308">
        <v>20</v>
      </c>
      <c r="AV1308">
        <v>20</v>
      </c>
      <c r="AW1308">
        <v>30</v>
      </c>
      <c r="AX1308">
        <v>40</v>
      </c>
      <c r="AY1308">
        <v>70</v>
      </c>
      <c r="AZ1308">
        <v>50</v>
      </c>
      <c r="BA1308">
        <v>50</v>
      </c>
      <c r="BB1308">
        <v>10</v>
      </c>
      <c r="BC1308">
        <v>10</v>
      </c>
      <c r="BD1308">
        <v>10</v>
      </c>
      <c r="BE1308">
        <v>10</v>
      </c>
      <c r="BF1308">
        <v>20</v>
      </c>
      <c r="BG1308">
        <v>20</v>
      </c>
      <c r="BH1308">
        <v>30</v>
      </c>
      <c r="BI1308" s="9">
        <f>AVERAGE(keyword_stats[[#This Row],[Searches: Apr 2015]:[Searches: Mar 2016]])</f>
        <v>23.333333333333332</v>
      </c>
      <c r="BJ1308" s="9">
        <f>AVERAGE(keyword_stats[[#This Row],[Searches: Apr 2016]:[Searches: Mar 2017]])</f>
        <v>29.166666666666668</v>
      </c>
      <c r="BK1308" s="9">
        <f>AVERAGE(keyword_stats[[#This Row],[Searches: Apr 2017]:[Searches: Mar 2018]])</f>
        <v>25</v>
      </c>
      <c r="BL1308" s="9">
        <f>AVERAGE(keyword_stats[[#This Row],[Searches: Apr 2018]:[Searches: Mar 2019]])</f>
        <v>29.166666666666668</v>
      </c>
      <c r="BM1308" s="9">
        <f>SUM(keyword_stats[[#This Row],[Searches: Apr 2018]:[Searches: Mar 2019]])</f>
        <v>350</v>
      </c>
      <c r="BN1308" s="9">
        <f>keyword_stats[[#This Row],[R1]]-keyword_stats[[#This Row],[R4]]</f>
        <v>5.8333333333333357</v>
      </c>
      <c r="BO1308" s="9" t="str">
        <f>INDEX('keyword-forecasts'!G:K,MATCH(keyword_stats[[#This Row],[Keyword]],'keyword-forecasts'!K:K,0),1)</f>
        <v>Strój Kąpielowy</v>
      </c>
    </row>
    <row r="1309" spans="1:67" x14ac:dyDescent="0.25">
      <c r="A1309" t="s">
        <v>1419</v>
      </c>
      <c r="B1309" t="s">
        <v>15</v>
      </c>
      <c r="D1309" s="8">
        <v>140</v>
      </c>
      <c r="E1309" t="s">
        <v>17</v>
      </c>
      <c r="F1309">
        <v>100</v>
      </c>
      <c r="G1309">
        <v>0.43</v>
      </c>
      <c r="H1309">
        <v>1.65</v>
      </c>
      <c r="M1309">
        <v>20</v>
      </c>
      <c r="N1309">
        <v>50</v>
      </c>
      <c r="O1309">
        <v>140</v>
      </c>
      <c r="P1309">
        <v>210</v>
      </c>
      <c r="Q1309">
        <v>70</v>
      </c>
      <c r="R1309">
        <v>10</v>
      </c>
      <c r="S1309">
        <v>10</v>
      </c>
      <c r="T1309">
        <v>10</v>
      </c>
      <c r="U1309">
        <v>10</v>
      </c>
      <c r="V1309">
        <v>50</v>
      </c>
      <c r="W1309">
        <v>30</v>
      </c>
      <c r="X1309">
        <v>70</v>
      </c>
      <c r="Y1309">
        <v>90</v>
      </c>
      <c r="Z1309">
        <v>110</v>
      </c>
      <c r="AA1309">
        <v>260</v>
      </c>
      <c r="AB1309">
        <v>260</v>
      </c>
      <c r="AC1309">
        <v>70</v>
      </c>
      <c r="AD1309">
        <v>40</v>
      </c>
      <c r="AE1309">
        <v>20</v>
      </c>
      <c r="AF1309">
        <v>20</v>
      </c>
      <c r="AG1309">
        <v>20</v>
      </c>
      <c r="AH1309">
        <v>40</v>
      </c>
      <c r="AI1309">
        <v>70</v>
      </c>
      <c r="AJ1309">
        <v>70</v>
      </c>
      <c r="AK1309">
        <v>90</v>
      </c>
      <c r="AL1309">
        <v>140</v>
      </c>
      <c r="AM1309">
        <v>140</v>
      </c>
      <c r="AN1309">
        <v>170</v>
      </c>
      <c r="AO1309">
        <v>90</v>
      </c>
      <c r="AP1309">
        <v>30</v>
      </c>
      <c r="AQ1309">
        <v>10</v>
      </c>
      <c r="AR1309">
        <v>30</v>
      </c>
      <c r="AS1309">
        <v>30</v>
      </c>
      <c r="AT1309">
        <v>50</v>
      </c>
      <c r="AU1309">
        <v>40</v>
      </c>
      <c r="AV1309">
        <v>70</v>
      </c>
      <c r="AW1309">
        <v>90</v>
      </c>
      <c r="AX1309">
        <v>210</v>
      </c>
      <c r="AY1309">
        <v>320</v>
      </c>
      <c r="AZ1309">
        <v>320</v>
      </c>
      <c r="BA1309">
        <v>210</v>
      </c>
      <c r="BB1309">
        <v>70</v>
      </c>
      <c r="BC1309">
        <v>50</v>
      </c>
      <c r="BD1309">
        <v>50</v>
      </c>
      <c r="BE1309">
        <v>40</v>
      </c>
      <c r="BF1309">
        <v>110</v>
      </c>
      <c r="BG1309">
        <v>90</v>
      </c>
      <c r="BH1309">
        <v>140</v>
      </c>
      <c r="BI1309" s="9">
        <f>AVERAGE(keyword_stats[[#This Row],[Searches: Apr 2015]:[Searches: Mar 2016]])</f>
        <v>56.666666666666664</v>
      </c>
      <c r="BJ1309" s="9">
        <f>AVERAGE(keyword_stats[[#This Row],[Searches: Apr 2016]:[Searches: Mar 2017]])</f>
        <v>89.166666666666671</v>
      </c>
      <c r="BK1309" s="9">
        <f>AVERAGE(keyword_stats[[#This Row],[Searches: Apr 2017]:[Searches: Mar 2018]])</f>
        <v>74.166666666666671</v>
      </c>
      <c r="BL1309" s="9">
        <f>AVERAGE(keyword_stats[[#This Row],[Searches: Apr 2018]:[Searches: Mar 2019]])</f>
        <v>141.66666666666666</v>
      </c>
      <c r="BM1309" s="9">
        <f>SUM(keyword_stats[[#This Row],[Searches: Apr 2018]:[Searches: Mar 2019]])</f>
        <v>1700</v>
      </c>
      <c r="BN1309" s="9">
        <f>keyword_stats[[#This Row],[R1]]-keyword_stats[[#This Row],[R4]]</f>
        <v>85</v>
      </c>
      <c r="BO1309" s="9" t="str">
        <f>INDEX('keyword-forecasts'!G:K,MATCH(keyword_stats[[#This Row],[Keyword]],'keyword-forecasts'!K:K,0),1)</f>
        <v>Strój Kąpielowy</v>
      </c>
    </row>
    <row r="1310" spans="1:67" x14ac:dyDescent="0.25">
      <c r="A1310" t="s">
        <v>1420</v>
      </c>
      <c r="B1310" t="s">
        <v>15</v>
      </c>
      <c r="D1310" s="8">
        <v>70</v>
      </c>
      <c r="E1310" t="s">
        <v>17</v>
      </c>
      <c r="F1310">
        <v>100</v>
      </c>
      <c r="G1310">
        <v>0.26</v>
      </c>
      <c r="H1310">
        <v>1.78</v>
      </c>
      <c r="M1310">
        <v>50</v>
      </c>
      <c r="N1310">
        <v>70</v>
      </c>
      <c r="O1310">
        <v>70</v>
      </c>
      <c r="P1310">
        <v>70</v>
      </c>
      <c r="Q1310">
        <v>20</v>
      </c>
      <c r="R1310">
        <v>10</v>
      </c>
      <c r="S1310">
        <v>10</v>
      </c>
      <c r="T1310">
        <v>10</v>
      </c>
      <c r="U1310">
        <v>10</v>
      </c>
      <c r="V1310">
        <v>40</v>
      </c>
      <c r="W1310">
        <v>50</v>
      </c>
      <c r="X1310">
        <v>40</v>
      </c>
      <c r="Y1310">
        <v>90</v>
      </c>
      <c r="Z1310">
        <v>140</v>
      </c>
      <c r="AA1310">
        <v>140</v>
      </c>
      <c r="AB1310">
        <v>90</v>
      </c>
      <c r="AC1310">
        <v>20</v>
      </c>
      <c r="AD1310">
        <v>10</v>
      </c>
      <c r="AE1310">
        <v>10</v>
      </c>
      <c r="AF1310">
        <v>10</v>
      </c>
      <c r="AG1310">
        <v>10</v>
      </c>
      <c r="AH1310">
        <v>30</v>
      </c>
      <c r="AI1310">
        <v>40</v>
      </c>
      <c r="AJ1310">
        <v>110</v>
      </c>
      <c r="AK1310">
        <v>90</v>
      </c>
      <c r="AL1310">
        <v>110</v>
      </c>
      <c r="AM1310">
        <v>110</v>
      </c>
      <c r="AN1310">
        <v>90</v>
      </c>
      <c r="AO1310">
        <v>50</v>
      </c>
      <c r="AP1310">
        <v>10</v>
      </c>
      <c r="AQ1310">
        <v>10</v>
      </c>
      <c r="AR1310">
        <v>10</v>
      </c>
      <c r="AS1310">
        <v>10</v>
      </c>
      <c r="AT1310">
        <v>70</v>
      </c>
      <c r="AU1310">
        <v>40</v>
      </c>
      <c r="AV1310">
        <v>70</v>
      </c>
      <c r="AW1310">
        <v>90</v>
      </c>
      <c r="AX1310">
        <v>90</v>
      </c>
      <c r="AY1310">
        <v>170</v>
      </c>
      <c r="AZ1310">
        <v>110</v>
      </c>
      <c r="BA1310">
        <v>50</v>
      </c>
      <c r="BB1310">
        <v>20</v>
      </c>
      <c r="BC1310">
        <v>30</v>
      </c>
      <c r="BD1310">
        <v>30</v>
      </c>
      <c r="BE1310">
        <v>40</v>
      </c>
      <c r="BF1310">
        <v>40</v>
      </c>
      <c r="BG1310">
        <v>30</v>
      </c>
      <c r="BH1310">
        <v>40</v>
      </c>
      <c r="BI1310" s="9">
        <f>AVERAGE(keyword_stats[[#This Row],[Searches: Apr 2015]:[Searches: Mar 2016]])</f>
        <v>37.5</v>
      </c>
      <c r="BJ1310" s="9">
        <f>AVERAGE(keyword_stats[[#This Row],[Searches: Apr 2016]:[Searches: Mar 2017]])</f>
        <v>58.333333333333336</v>
      </c>
      <c r="BK1310" s="9">
        <f>AVERAGE(keyword_stats[[#This Row],[Searches: Apr 2017]:[Searches: Mar 2018]])</f>
        <v>55.833333333333336</v>
      </c>
      <c r="BL1310" s="9">
        <f>AVERAGE(keyword_stats[[#This Row],[Searches: Apr 2018]:[Searches: Mar 2019]])</f>
        <v>61.666666666666664</v>
      </c>
      <c r="BM1310" s="9">
        <f>SUM(keyword_stats[[#This Row],[Searches: Apr 2018]:[Searches: Mar 2019]])</f>
        <v>740</v>
      </c>
      <c r="BN1310" s="9">
        <f>keyword_stats[[#This Row],[R1]]-keyword_stats[[#This Row],[R4]]</f>
        <v>24.166666666666664</v>
      </c>
      <c r="BO1310" s="9" t="str">
        <f>INDEX('keyword-forecasts'!G:K,MATCH(keyword_stats[[#This Row],[Keyword]],'keyword-forecasts'!K:K,0),1)</f>
        <v>Strój Kąpielowy</v>
      </c>
    </row>
    <row r="1311" spans="1:67" x14ac:dyDescent="0.25">
      <c r="A1311" t="s">
        <v>1421</v>
      </c>
      <c r="B1311" t="s">
        <v>15</v>
      </c>
      <c r="D1311" s="8">
        <v>20</v>
      </c>
      <c r="E1311" t="s">
        <v>17</v>
      </c>
      <c r="F1311">
        <v>94</v>
      </c>
      <c r="G1311">
        <v>0.25</v>
      </c>
      <c r="H1311">
        <v>2.5099999999999998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70</v>
      </c>
      <c r="AB1311">
        <v>40</v>
      </c>
      <c r="AC1311">
        <v>10</v>
      </c>
      <c r="AD1311">
        <v>10</v>
      </c>
      <c r="AE1311">
        <v>10</v>
      </c>
      <c r="AF1311">
        <v>10</v>
      </c>
      <c r="AG1311">
        <v>10</v>
      </c>
      <c r="AH1311">
        <v>10</v>
      </c>
      <c r="AI1311">
        <v>10</v>
      </c>
      <c r="AJ1311">
        <v>10</v>
      </c>
      <c r="AK1311">
        <v>70</v>
      </c>
      <c r="AL1311">
        <v>20</v>
      </c>
      <c r="AM1311">
        <v>40</v>
      </c>
      <c r="AN1311">
        <v>30</v>
      </c>
      <c r="AO1311">
        <v>10</v>
      </c>
      <c r="AP1311">
        <v>10</v>
      </c>
      <c r="AQ1311">
        <v>10</v>
      </c>
      <c r="AR1311">
        <v>10</v>
      </c>
      <c r="AS1311">
        <v>10</v>
      </c>
      <c r="AT1311">
        <v>20</v>
      </c>
      <c r="AU1311">
        <v>10</v>
      </c>
      <c r="AV1311">
        <v>20</v>
      </c>
      <c r="AW1311">
        <v>10</v>
      </c>
      <c r="AX1311">
        <v>30</v>
      </c>
      <c r="AY1311">
        <v>30</v>
      </c>
      <c r="AZ1311">
        <v>30</v>
      </c>
      <c r="BA1311">
        <v>40</v>
      </c>
      <c r="BB1311">
        <v>10</v>
      </c>
      <c r="BC1311">
        <v>10</v>
      </c>
      <c r="BD1311">
        <v>10</v>
      </c>
      <c r="BE1311">
        <v>10</v>
      </c>
      <c r="BF1311">
        <v>20</v>
      </c>
      <c r="BG1311">
        <v>30</v>
      </c>
      <c r="BH1311">
        <v>20</v>
      </c>
      <c r="BI1311" s="9">
        <f>AVERAGE(keyword_stats[[#This Row],[Searches: Apr 2015]:[Searches: Mar 2016]])</f>
        <v>0</v>
      </c>
      <c r="BJ1311" s="9">
        <f>AVERAGE(keyword_stats[[#This Row],[Searches: Apr 2016]:[Searches: Mar 2017]])</f>
        <v>15.833333333333334</v>
      </c>
      <c r="BK1311" s="9">
        <f>AVERAGE(keyword_stats[[#This Row],[Searches: Apr 2017]:[Searches: Mar 2018]])</f>
        <v>21.666666666666668</v>
      </c>
      <c r="BL1311" s="9">
        <f>AVERAGE(keyword_stats[[#This Row],[Searches: Apr 2018]:[Searches: Mar 2019]])</f>
        <v>20.833333333333332</v>
      </c>
      <c r="BM1311" s="9">
        <f>SUM(keyword_stats[[#This Row],[Searches: Apr 2018]:[Searches: Mar 2019]])</f>
        <v>250</v>
      </c>
      <c r="BN1311" s="9">
        <f>keyword_stats[[#This Row],[R1]]-keyword_stats[[#This Row],[R4]]</f>
        <v>20.833333333333332</v>
      </c>
      <c r="BO1311" s="9" t="str">
        <f>INDEX('keyword-forecasts'!G:K,MATCH(keyword_stats[[#This Row],[Keyword]],'keyword-forecasts'!K:K,0),1)</f>
        <v>Koszulka</v>
      </c>
    </row>
    <row r="1312" spans="1:67" x14ac:dyDescent="0.25">
      <c r="A1312" t="s">
        <v>1422</v>
      </c>
      <c r="B1312" t="s">
        <v>15</v>
      </c>
      <c r="D1312" s="8">
        <v>10</v>
      </c>
      <c r="M1312">
        <v>20</v>
      </c>
      <c r="N1312">
        <v>20</v>
      </c>
      <c r="O1312">
        <v>50</v>
      </c>
      <c r="P1312">
        <v>70</v>
      </c>
      <c r="Q1312">
        <v>20</v>
      </c>
      <c r="R1312">
        <v>10</v>
      </c>
      <c r="S1312">
        <v>0</v>
      </c>
      <c r="T1312">
        <v>10</v>
      </c>
      <c r="U1312">
        <v>0</v>
      </c>
      <c r="V1312">
        <v>10</v>
      </c>
      <c r="W1312">
        <v>10</v>
      </c>
      <c r="X1312">
        <v>10</v>
      </c>
      <c r="Y1312">
        <v>20</v>
      </c>
      <c r="Z1312">
        <v>20</v>
      </c>
      <c r="AA1312">
        <v>50</v>
      </c>
      <c r="AB1312">
        <v>30</v>
      </c>
      <c r="AC1312">
        <v>10</v>
      </c>
      <c r="AD1312">
        <v>10</v>
      </c>
      <c r="AE1312">
        <v>10</v>
      </c>
      <c r="AF1312">
        <v>0</v>
      </c>
      <c r="AG1312">
        <v>10</v>
      </c>
      <c r="AH1312">
        <v>10</v>
      </c>
      <c r="AI1312">
        <v>10</v>
      </c>
      <c r="AJ1312">
        <v>10</v>
      </c>
      <c r="AK1312">
        <v>390</v>
      </c>
      <c r="AL1312">
        <v>50</v>
      </c>
      <c r="AM1312">
        <v>40</v>
      </c>
      <c r="AN1312">
        <v>20</v>
      </c>
      <c r="AO1312">
        <v>10</v>
      </c>
      <c r="AP1312">
        <v>10</v>
      </c>
      <c r="AQ1312">
        <v>10</v>
      </c>
      <c r="AR1312">
        <v>10</v>
      </c>
      <c r="AS1312">
        <v>10</v>
      </c>
      <c r="AT1312">
        <v>20</v>
      </c>
      <c r="AU1312">
        <v>20</v>
      </c>
      <c r="AV1312">
        <v>30</v>
      </c>
      <c r="AW1312">
        <v>20</v>
      </c>
      <c r="AX1312">
        <v>40</v>
      </c>
      <c r="AY1312">
        <v>30</v>
      </c>
      <c r="AZ1312">
        <v>30</v>
      </c>
      <c r="BA1312">
        <v>10</v>
      </c>
      <c r="BB1312">
        <v>10</v>
      </c>
      <c r="BC1312">
        <v>10</v>
      </c>
      <c r="BD1312">
        <v>0</v>
      </c>
      <c r="BE1312">
        <v>0</v>
      </c>
      <c r="BF1312">
        <v>0</v>
      </c>
      <c r="BG1312">
        <v>10</v>
      </c>
      <c r="BH1312">
        <v>0</v>
      </c>
      <c r="BI1312" s="9">
        <f>AVERAGE(keyword_stats[[#This Row],[Searches: Apr 2015]:[Searches: Mar 2016]])</f>
        <v>19.166666666666668</v>
      </c>
      <c r="BJ1312" s="9">
        <f>AVERAGE(keyword_stats[[#This Row],[Searches: Apr 2016]:[Searches: Mar 2017]])</f>
        <v>15.833333333333334</v>
      </c>
      <c r="BK1312" s="9">
        <f>AVERAGE(keyword_stats[[#This Row],[Searches: Apr 2017]:[Searches: Mar 2018]])</f>
        <v>51.666666666666664</v>
      </c>
      <c r="BL1312" s="9">
        <f>AVERAGE(keyword_stats[[#This Row],[Searches: Apr 2018]:[Searches: Mar 2019]])</f>
        <v>13.333333333333334</v>
      </c>
      <c r="BM1312" s="9">
        <f>SUM(keyword_stats[[#This Row],[Searches: Apr 2018]:[Searches: Mar 2019]])</f>
        <v>160</v>
      </c>
      <c r="BN1312" s="9">
        <f>keyword_stats[[#This Row],[R1]]-keyword_stats[[#This Row],[R4]]</f>
        <v>-5.8333333333333339</v>
      </c>
      <c r="BO1312" s="9" t="str">
        <f>INDEX('keyword-forecasts'!G:K,MATCH(keyword_stats[[#This Row],[Keyword]],'keyword-forecasts'!K:K,0),1)</f>
        <v>Kąpielowy Majtki</v>
      </c>
    </row>
    <row r="1313" spans="1:67" x14ac:dyDescent="0.25">
      <c r="A1313" t="s">
        <v>1423</v>
      </c>
      <c r="B1313" t="s">
        <v>15</v>
      </c>
      <c r="D1313" s="8">
        <v>30</v>
      </c>
      <c r="E1313" t="s">
        <v>17</v>
      </c>
      <c r="F1313">
        <v>100</v>
      </c>
      <c r="G1313">
        <v>0.17</v>
      </c>
      <c r="H1313">
        <v>1</v>
      </c>
      <c r="M1313">
        <v>20</v>
      </c>
      <c r="N1313">
        <v>30</v>
      </c>
      <c r="O1313">
        <v>50</v>
      </c>
      <c r="P1313">
        <v>40</v>
      </c>
      <c r="Q1313">
        <v>30</v>
      </c>
      <c r="R1313">
        <v>10</v>
      </c>
      <c r="S1313">
        <v>20</v>
      </c>
      <c r="T1313">
        <v>10</v>
      </c>
      <c r="U1313">
        <v>10</v>
      </c>
      <c r="V1313">
        <v>20</v>
      </c>
      <c r="W1313">
        <v>20</v>
      </c>
      <c r="X1313">
        <v>10</v>
      </c>
      <c r="Y1313">
        <v>10</v>
      </c>
      <c r="Z1313">
        <v>20</v>
      </c>
      <c r="AA1313">
        <v>30</v>
      </c>
      <c r="AB1313">
        <v>20</v>
      </c>
      <c r="AC1313">
        <v>30</v>
      </c>
      <c r="AD1313">
        <v>20</v>
      </c>
      <c r="AE1313">
        <v>20</v>
      </c>
      <c r="AF1313">
        <v>20</v>
      </c>
      <c r="AG1313">
        <v>20</v>
      </c>
      <c r="AH1313">
        <v>20</v>
      </c>
      <c r="AI1313">
        <v>20</v>
      </c>
      <c r="AJ1313">
        <v>10</v>
      </c>
      <c r="AK1313">
        <v>20</v>
      </c>
      <c r="AL1313">
        <v>20</v>
      </c>
      <c r="AM1313">
        <v>50</v>
      </c>
      <c r="AN1313">
        <v>70</v>
      </c>
      <c r="AO1313">
        <v>30</v>
      </c>
      <c r="AP1313">
        <v>20</v>
      </c>
      <c r="AQ1313">
        <v>30</v>
      </c>
      <c r="AR1313">
        <v>10</v>
      </c>
      <c r="AS1313">
        <v>30</v>
      </c>
      <c r="AT1313">
        <v>40</v>
      </c>
      <c r="AU1313">
        <v>40</v>
      </c>
      <c r="AV1313">
        <v>30</v>
      </c>
      <c r="AW1313">
        <v>20</v>
      </c>
      <c r="AX1313">
        <v>20</v>
      </c>
      <c r="AY1313">
        <v>30</v>
      </c>
      <c r="AZ1313">
        <v>70</v>
      </c>
      <c r="BA1313">
        <v>50</v>
      </c>
      <c r="BB1313">
        <v>30</v>
      </c>
      <c r="BC1313">
        <v>20</v>
      </c>
      <c r="BD1313">
        <v>20</v>
      </c>
      <c r="BE1313">
        <v>20</v>
      </c>
      <c r="BF1313">
        <v>40</v>
      </c>
      <c r="BG1313">
        <v>30</v>
      </c>
      <c r="BH1313">
        <v>30</v>
      </c>
      <c r="BI1313" s="9">
        <f>AVERAGE(keyword_stats[[#This Row],[Searches: Apr 2015]:[Searches: Mar 2016]])</f>
        <v>22.5</v>
      </c>
      <c r="BJ1313" s="9">
        <f>AVERAGE(keyword_stats[[#This Row],[Searches: Apr 2016]:[Searches: Mar 2017]])</f>
        <v>20</v>
      </c>
      <c r="BK1313" s="9">
        <f>AVERAGE(keyword_stats[[#This Row],[Searches: Apr 2017]:[Searches: Mar 2018]])</f>
        <v>32.5</v>
      </c>
      <c r="BL1313" s="9">
        <f>AVERAGE(keyword_stats[[#This Row],[Searches: Apr 2018]:[Searches: Mar 2019]])</f>
        <v>31.666666666666668</v>
      </c>
      <c r="BM1313" s="9">
        <f>SUM(keyword_stats[[#This Row],[Searches: Apr 2018]:[Searches: Mar 2019]])</f>
        <v>380</v>
      </c>
      <c r="BN1313" s="9">
        <f>keyword_stats[[#This Row],[R1]]-keyword_stats[[#This Row],[R4]]</f>
        <v>9.1666666666666679</v>
      </c>
      <c r="BO1313" s="9" t="str">
        <f>INDEX('keyword-forecasts'!G:K,MATCH(keyword_stats[[#This Row],[Keyword]],'keyword-forecasts'!K:K,0),1)</f>
        <v>Strój Kąpielowy</v>
      </c>
    </row>
    <row r="1314" spans="1:67" x14ac:dyDescent="0.25">
      <c r="A1314" t="s">
        <v>1424</v>
      </c>
      <c r="B1314" t="s">
        <v>15</v>
      </c>
      <c r="D1314" s="8">
        <v>110</v>
      </c>
      <c r="E1314" t="s">
        <v>17</v>
      </c>
      <c r="F1314">
        <v>100</v>
      </c>
      <c r="G1314">
        <v>0.48</v>
      </c>
      <c r="H1314">
        <v>1.75</v>
      </c>
      <c r="M1314">
        <v>40</v>
      </c>
      <c r="N1314">
        <v>40</v>
      </c>
      <c r="O1314">
        <v>70</v>
      </c>
      <c r="P1314">
        <v>70</v>
      </c>
      <c r="Q1314">
        <v>30</v>
      </c>
      <c r="R1314">
        <v>10</v>
      </c>
      <c r="S1314">
        <v>0</v>
      </c>
      <c r="T1314">
        <v>10</v>
      </c>
      <c r="U1314">
        <v>10</v>
      </c>
      <c r="V1314">
        <v>10</v>
      </c>
      <c r="W1314">
        <v>20</v>
      </c>
      <c r="X1314">
        <v>20</v>
      </c>
      <c r="Y1314">
        <v>20</v>
      </c>
      <c r="Z1314">
        <v>30</v>
      </c>
      <c r="AA1314">
        <v>50</v>
      </c>
      <c r="AB1314">
        <v>40</v>
      </c>
      <c r="AC1314">
        <v>40</v>
      </c>
      <c r="AD1314">
        <v>10</v>
      </c>
      <c r="AE1314">
        <v>10</v>
      </c>
      <c r="AF1314">
        <v>10</v>
      </c>
      <c r="AG1314">
        <v>10</v>
      </c>
      <c r="AH1314">
        <v>20</v>
      </c>
      <c r="AI1314">
        <v>20</v>
      </c>
      <c r="AJ1314">
        <v>20</v>
      </c>
      <c r="AK1314">
        <v>30</v>
      </c>
      <c r="AL1314">
        <v>50</v>
      </c>
      <c r="AM1314">
        <v>70</v>
      </c>
      <c r="AN1314">
        <v>70</v>
      </c>
      <c r="AO1314">
        <v>40</v>
      </c>
      <c r="AP1314">
        <v>10</v>
      </c>
      <c r="AQ1314">
        <v>10</v>
      </c>
      <c r="AR1314">
        <v>0</v>
      </c>
      <c r="AS1314">
        <v>10</v>
      </c>
      <c r="AT1314">
        <v>40</v>
      </c>
      <c r="AU1314">
        <v>50</v>
      </c>
      <c r="AV1314">
        <v>30</v>
      </c>
      <c r="AW1314">
        <v>90</v>
      </c>
      <c r="AX1314">
        <v>170</v>
      </c>
      <c r="AY1314">
        <v>170</v>
      </c>
      <c r="AZ1314">
        <v>260</v>
      </c>
      <c r="BA1314">
        <v>170</v>
      </c>
      <c r="BB1314">
        <v>40</v>
      </c>
      <c r="BC1314">
        <v>30</v>
      </c>
      <c r="BD1314">
        <v>20</v>
      </c>
      <c r="BE1314">
        <v>30</v>
      </c>
      <c r="BF1314">
        <v>110</v>
      </c>
      <c r="BG1314">
        <v>140</v>
      </c>
      <c r="BH1314">
        <v>140</v>
      </c>
      <c r="BI1314" s="9">
        <f>AVERAGE(keyword_stats[[#This Row],[Searches: Apr 2015]:[Searches: Mar 2016]])</f>
        <v>27.5</v>
      </c>
      <c r="BJ1314" s="9">
        <f>AVERAGE(keyword_stats[[#This Row],[Searches: Apr 2016]:[Searches: Mar 2017]])</f>
        <v>23.333333333333332</v>
      </c>
      <c r="BK1314" s="9">
        <f>AVERAGE(keyword_stats[[#This Row],[Searches: Apr 2017]:[Searches: Mar 2018]])</f>
        <v>34.166666666666664</v>
      </c>
      <c r="BL1314" s="9">
        <f>AVERAGE(keyword_stats[[#This Row],[Searches: Apr 2018]:[Searches: Mar 2019]])</f>
        <v>114.16666666666667</v>
      </c>
      <c r="BM1314" s="9">
        <f>SUM(keyword_stats[[#This Row],[Searches: Apr 2018]:[Searches: Mar 2019]])</f>
        <v>1370</v>
      </c>
      <c r="BN1314" s="9">
        <f>keyword_stats[[#This Row],[R1]]-keyword_stats[[#This Row],[R4]]</f>
        <v>86.666666666666671</v>
      </c>
      <c r="BO1314" s="9" t="str">
        <f>INDEX('keyword-forecasts'!G:K,MATCH(keyword_stats[[#This Row],[Keyword]],'keyword-forecasts'!K:K,0),1)</f>
        <v>Kwiaty</v>
      </c>
    </row>
    <row r="1315" spans="1:67" x14ac:dyDescent="0.25">
      <c r="A1315" t="s">
        <v>1425</v>
      </c>
      <c r="B1315" t="s">
        <v>15</v>
      </c>
      <c r="D1315" s="8">
        <v>10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10</v>
      </c>
      <c r="V1315">
        <v>0</v>
      </c>
      <c r="W1315">
        <v>10</v>
      </c>
      <c r="X1315">
        <v>30</v>
      </c>
      <c r="Y1315">
        <v>40</v>
      </c>
      <c r="Z1315">
        <v>40</v>
      </c>
      <c r="AA1315">
        <v>20</v>
      </c>
      <c r="AB1315">
        <v>20</v>
      </c>
      <c r="AC1315">
        <v>10</v>
      </c>
      <c r="AD1315">
        <v>10</v>
      </c>
      <c r="AE1315">
        <v>0</v>
      </c>
      <c r="AF1315">
        <v>0</v>
      </c>
      <c r="AG1315">
        <v>0</v>
      </c>
      <c r="AH1315">
        <v>10</v>
      </c>
      <c r="AI1315">
        <v>10</v>
      </c>
      <c r="AJ1315">
        <v>10</v>
      </c>
      <c r="AK1315">
        <v>10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10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v>0</v>
      </c>
      <c r="BH1315">
        <v>0</v>
      </c>
      <c r="BI1315" s="9">
        <f>AVERAGE(keyword_stats[[#This Row],[Searches: Apr 2015]:[Searches: Mar 2016]])</f>
        <v>4.166666666666667</v>
      </c>
      <c r="BJ1315" s="9">
        <f>AVERAGE(keyword_stats[[#This Row],[Searches: Apr 2016]:[Searches: Mar 2017]])</f>
        <v>14.166666666666666</v>
      </c>
      <c r="BK1315" s="9">
        <f>AVERAGE(keyword_stats[[#This Row],[Searches: Apr 2017]:[Searches: Mar 2018]])</f>
        <v>0.83333333333333337</v>
      </c>
      <c r="BL1315" s="9">
        <f>AVERAGE(keyword_stats[[#This Row],[Searches: Apr 2018]:[Searches: Mar 2019]])</f>
        <v>0.83333333333333337</v>
      </c>
      <c r="BM1315" s="9">
        <f>SUM(keyword_stats[[#This Row],[Searches: Apr 2018]:[Searches: Mar 2019]])</f>
        <v>10</v>
      </c>
      <c r="BN1315" s="9">
        <f>keyword_stats[[#This Row],[R1]]-keyword_stats[[#This Row],[R4]]</f>
        <v>-3.3333333333333335</v>
      </c>
      <c r="BO1315" s="9" t="str">
        <f>INDEX('keyword-forecasts'!G:K,MATCH(keyword_stats[[#This Row],[Keyword]],'keyword-forecasts'!K:K,0),1)</f>
        <v>Strój Kąpielowy</v>
      </c>
    </row>
    <row r="1316" spans="1:67" x14ac:dyDescent="0.25">
      <c r="A1316" t="s">
        <v>1426</v>
      </c>
      <c r="B1316" t="s">
        <v>15</v>
      </c>
      <c r="D1316" s="8">
        <v>140</v>
      </c>
      <c r="E1316" t="s">
        <v>17</v>
      </c>
      <c r="F1316">
        <v>100</v>
      </c>
      <c r="G1316">
        <v>0.28000000000000003</v>
      </c>
      <c r="H1316">
        <v>0.75</v>
      </c>
      <c r="M1316">
        <v>70</v>
      </c>
      <c r="N1316">
        <v>90</v>
      </c>
      <c r="O1316">
        <v>170</v>
      </c>
      <c r="P1316">
        <v>170</v>
      </c>
      <c r="Q1316">
        <v>70</v>
      </c>
      <c r="R1316">
        <v>20</v>
      </c>
      <c r="S1316">
        <v>10</v>
      </c>
      <c r="T1316">
        <v>20</v>
      </c>
      <c r="U1316">
        <v>30</v>
      </c>
      <c r="V1316">
        <v>40</v>
      </c>
      <c r="W1316">
        <v>30</v>
      </c>
      <c r="X1316">
        <v>50</v>
      </c>
      <c r="Y1316">
        <v>70</v>
      </c>
      <c r="Z1316">
        <v>90</v>
      </c>
      <c r="AA1316">
        <v>210</v>
      </c>
      <c r="AB1316">
        <v>170</v>
      </c>
      <c r="AC1316">
        <v>110</v>
      </c>
      <c r="AD1316">
        <v>30</v>
      </c>
      <c r="AE1316">
        <v>10</v>
      </c>
      <c r="AF1316">
        <v>20</v>
      </c>
      <c r="AG1316">
        <v>30</v>
      </c>
      <c r="AH1316">
        <v>50</v>
      </c>
      <c r="AI1316">
        <v>70</v>
      </c>
      <c r="AJ1316">
        <v>90</v>
      </c>
      <c r="AK1316">
        <v>70</v>
      </c>
      <c r="AL1316">
        <v>140</v>
      </c>
      <c r="AM1316">
        <v>260</v>
      </c>
      <c r="AN1316">
        <v>260</v>
      </c>
      <c r="AO1316">
        <v>140</v>
      </c>
      <c r="AP1316">
        <v>20</v>
      </c>
      <c r="AQ1316">
        <v>30</v>
      </c>
      <c r="AR1316">
        <v>50</v>
      </c>
      <c r="AS1316">
        <v>40</v>
      </c>
      <c r="AT1316">
        <v>90</v>
      </c>
      <c r="AU1316">
        <v>70</v>
      </c>
      <c r="AV1316">
        <v>70</v>
      </c>
      <c r="AW1316">
        <v>110</v>
      </c>
      <c r="AX1316">
        <v>170</v>
      </c>
      <c r="AY1316">
        <v>260</v>
      </c>
      <c r="AZ1316">
        <v>260</v>
      </c>
      <c r="BA1316">
        <v>140</v>
      </c>
      <c r="BB1316">
        <v>50</v>
      </c>
      <c r="BC1316">
        <v>50</v>
      </c>
      <c r="BD1316">
        <v>40</v>
      </c>
      <c r="BE1316">
        <v>50</v>
      </c>
      <c r="BF1316">
        <v>140</v>
      </c>
      <c r="BG1316">
        <v>110</v>
      </c>
      <c r="BH1316">
        <v>110</v>
      </c>
      <c r="BI1316" s="9">
        <f>AVERAGE(keyword_stats[[#This Row],[Searches: Apr 2015]:[Searches: Mar 2016]])</f>
        <v>64.166666666666671</v>
      </c>
      <c r="BJ1316" s="9">
        <f>AVERAGE(keyword_stats[[#This Row],[Searches: Apr 2016]:[Searches: Mar 2017]])</f>
        <v>79.166666666666671</v>
      </c>
      <c r="BK1316" s="9">
        <f>AVERAGE(keyword_stats[[#This Row],[Searches: Apr 2017]:[Searches: Mar 2018]])</f>
        <v>103.33333333333333</v>
      </c>
      <c r="BL1316" s="9">
        <f>AVERAGE(keyword_stats[[#This Row],[Searches: Apr 2018]:[Searches: Mar 2019]])</f>
        <v>124.16666666666667</v>
      </c>
      <c r="BM1316" s="9">
        <f>SUM(keyword_stats[[#This Row],[Searches: Apr 2018]:[Searches: Mar 2019]])</f>
        <v>1490</v>
      </c>
      <c r="BN1316" s="9">
        <f>keyword_stats[[#This Row],[R1]]-keyword_stats[[#This Row],[R4]]</f>
        <v>60</v>
      </c>
      <c r="BO1316" s="9" t="str">
        <f>INDEX('keyword-forecasts'!G:K,MATCH(keyword_stats[[#This Row],[Keyword]],'keyword-forecasts'!K:K,0),1)</f>
        <v>Strój Kąpielowy</v>
      </c>
    </row>
    <row r="1317" spans="1:67" x14ac:dyDescent="0.25">
      <c r="A1317" t="s">
        <v>1427</v>
      </c>
      <c r="B1317" t="s">
        <v>15</v>
      </c>
      <c r="D1317" s="8">
        <v>10</v>
      </c>
      <c r="E1317" t="s">
        <v>17</v>
      </c>
      <c r="F1317">
        <v>100</v>
      </c>
      <c r="G1317">
        <v>0.22</v>
      </c>
      <c r="H1317">
        <v>0.91</v>
      </c>
      <c r="M1317">
        <v>10</v>
      </c>
      <c r="N1317">
        <v>10</v>
      </c>
      <c r="O1317">
        <v>20</v>
      </c>
      <c r="P1317">
        <v>10</v>
      </c>
      <c r="Q1317">
        <v>10</v>
      </c>
      <c r="R1317">
        <v>10</v>
      </c>
      <c r="S1317">
        <v>10</v>
      </c>
      <c r="T1317">
        <v>10</v>
      </c>
      <c r="U1317">
        <v>10</v>
      </c>
      <c r="V1317">
        <v>10</v>
      </c>
      <c r="W1317">
        <v>10</v>
      </c>
      <c r="X1317">
        <v>10</v>
      </c>
      <c r="Y1317">
        <v>10</v>
      </c>
      <c r="Z1317">
        <v>10</v>
      </c>
      <c r="AA1317">
        <v>10</v>
      </c>
      <c r="AB1317">
        <v>10</v>
      </c>
      <c r="AC1317">
        <v>10</v>
      </c>
      <c r="AD1317">
        <v>10</v>
      </c>
      <c r="AE1317">
        <v>10</v>
      </c>
      <c r="AF1317">
        <v>10</v>
      </c>
      <c r="AG1317">
        <v>10</v>
      </c>
      <c r="AH1317">
        <v>10</v>
      </c>
      <c r="AI1317">
        <v>10</v>
      </c>
      <c r="AJ1317">
        <v>10</v>
      </c>
      <c r="AK1317">
        <v>10</v>
      </c>
      <c r="AL1317">
        <v>10</v>
      </c>
      <c r="AM1317">
        <v>10</v>
      </c>
      <c r="AN1317">
        <v>20</v>
      </c>
      <c r="AO1317">
        <v>10</v>
      </c>
      <c r="AP1317">
        <v>10</v>
      </c>
      <c r="AQ1317">
        <v>10</v>
      </c>
      <c r="AR1317">
        <v>10</v>
      </c>
      <c r="AS1317">
        <v>10</v>
      </c>
      <c r="AT1317">
        <v>10</v>
      </c>
      <c r="AU1317">
        <v>20</v>
      </c>
      <c r="AV1317">
        <v>10</v>
      </c>
      <c r="AW1317">
        <v>10</v>
      </c>
      <c r="AX1317">
        <v>10</v>
      </c>
      <c r="AY1317">
        <v>10</v>
      </c>
      <c r="AZ1317">
        <v>20</v>
      </c>
      <c r="BA1317">
        <v>20</v>
      </c>
      <c r="BB1317">
        <v>10</v>
      </c>
      <c r="BC1317">
        <v>10</v>
      </c>
      <c r="BD1317">
        <v>10</v>
      </c>
      <c r="BE1317">
        <v>10</v>
      </c>
      <c r="BF1317">
        <v>10</v>
      </c>
      <c r="BG1317">
        <v>30</v>
      </c>
      <c r="BH1317">
        <v>10</v>
      </c>
      <c r="BI1317" s="9">
        <f>AVERAGE(keyword_stats[[#This Row],[Searches: Apr 2015]:[Searches: Mar 2016]])</f>
        <v>10.833333333333334</v>
      </c>
      <c r="BJ1317" s="9">
        <f>AVERAGE(keyword_stats[[#This Row],[Searches: Apr 2016]:[Searches: Mar 2017]])</f>
        <v>10</v>
      </c>
      <c r="BK1317" s="9">
        <f>AVERAGE(keyword_stats[[#This Row],[Searches: Apr 2017]:[Searches: Mar 2018]])</f>
        <v>11.666666666666666</v>
      </c>
      <c r="BL1317" s="9">
        <f>AVERAGE(keyword_stats[[#This Row],[Searches: Apr 2018]:[Searches: Mar 2019]])</f>
        <v>13.333333333333334</v>
      </c>
      <c r="BM1317" s="9">
        <f>SUM(keyword_stats[[#This Row],[Searches: Apr 2018]:[Searches: Mar 2019]])</f>
        <v>160</v>
      </c>
      <c r="BN1317" s="9">
        <f>keyword_stats[[#This Row],[R1]]-keyword_stats[[#This Row],[R4]]</f>
        <v>2.5</v>
      </c>
      <c r="BO1317" s="9" t="str">
        <f>INDEX('keyword-forecasts'!G:K,MATCH(keyword_stats[[#This Row],[Keyword]],'keyword-forecasts'!K:K,0),1)</f>
        <v>Strój Kąpielowy</v>
      </c>
    </row>
    <row r="1318" spans="1:67" x14ac:dyDescent="0.25">
      <c r="A1318" t="s">
        <v>1428</v>
      </c>
      <c r="B1318" t="s">
        <v>15</v>
      </c>
      <c r="D1318" s="8">
        <v>30</v>
      </c>
      <c r="E1318" t="s">
        <v>17</v>
      </c>
      <c r="F1318">
        <v>100</v>
      </c>
      <c r="G1318">
        <v>0.22</v>
      </c>
      <c r="H1318">
        <v>1.04</v>
      </c>
      <c r="M1318">
        <v>10</v>
      </c>
      <c r="N1318">
        <v>20</v>
      </c>
      <c r="O1318">
        <v>30</v>
      </c>
      <c r="P1318">
        <v>40</v>
      </c>
      <c r="Q1318">
        <v>20</v>
      </c>
      <c r="R1318">
        <v>10</v>
      </c>
      <c r="S1318">
        <v>10</v>
      </c>
      <c r="T1318">
        <v>10</v>
      </c>
      <c r="U1318">
        <v>10</v>
      </c>
      <c r="V1318">
        <v>10</v>
      </c>
      <c r="W1318">
        <v>10</v>
      </c>
      <c r="X1318">
        <v>10</v>
      </c>
      <c r="Y1318">
        <v>20</v>
      </c>
      <c r="Z1318">
        <v>30</v>
      </c>
      <c r="AA1318">
        <v>40</v>
      </c>
      <c r="AB1318">
        <v>40</v>
      </c>
      <c r="AC1318">
        <v>20</v>
      </c>
      <c r="AD1318">
        <v>10</v>
      </c>
      <c r="AE1318">
        <v>10</v>
      </c>
      <c r="AF1318">
        <v>10</v>
      </c>
      <c r="AG1318">
        <v>10</v>
      </c>
      <c r="AH1318">
        <v>10</v>
      </c>
      <c r="AI1318">
        <v>10</v>
      </c>
      <c r="AJ1318">
        <v>10</v>
      </c>
      <c r="AK1318">
        <v>30</v>
      </c>
      <c r="AL1318">
        <v>30</v>
      </c>
      <c r="AM1318">
        <v>50</v>
      </c>
      <c r="AN1318">
        <v>30</v>
      </c>
      <c r="AO1318">
        <v>30</v>
      </c>
      <c r="AP1318">
        <v>10</v>
      </c>
      <c r="AQ1318">
        <v>10</v>
      </c>
      <c r="AR1318">
        <v>10</v>
      </c>
      <c r="AS1318">
        <v>10</v>
      </c>
      <c r="AT1318">
        <v>10</v>
      </c>
      <c r="AU1318">
        <v>20</v>
      </c>
      <c r="AV1318">
        <v>10</v>
      </c>
      <c r="AW1318">
        <v>20</v>
      </c>
      <c r="AX1318">
        <v>40</v>
      </c>
      <c r="AY1318">
        <v>70</v>
      </c>
      <c r="AZ1318">
        <v>110</v>
      </c>
      <c r="BA1318">
        <v>30</v>
      </c>
      <c r="BB1318">
        <v>10</v>
      </c>
      <c r="BC1318">
        <v>10</v>
      </c>
      <c r="BD1318">
        <v>10</v>
      </c>
      <c r="BE1318">
        <v>10</v>
      </c>
      <c r="BF1318">
        <v>10</v>
      </c>
      <c r="BG1318">
        <v>20</v>
      </c>
      <c r="BH1318">
        <v>20</v>
      </c>
      <c r="BI1318" s="9">
        <f>AVERAGE(keyword_stats[[#This Row],[Searches: Apr 2015]:[Searches: Mar 2016]])</f>
        <v>15.833333333333334</v>
      </c>
      <c r="BJ1318" s="9">
        <f>AVERAGE(keyword_stats[[#This Row],[Searches: Apr 2016]:[Searches: Mar 2017]])</f>
        <v>18.333333333333332</v>
      </c>
      <c r="BK1318" s="9">
        <f>AVERAGE(keyword_stats[[#This Row],[Searches: Apr 2017]:[Searches: Mar 2018]])</f>
        <v>20.833333333333332</v>
      </c>
      <c r="BL1318" s="9">
        <f>AVERAGE(keyword_stats[[#This Row],[Searches: Apr 2018]:[Searches: Mar 2019]])</f>
        <v>30</v>
      </c>
      <c r="BM1318" s="9">
        <f>SUM(keyword_stats[[#This Row],[Searches: Apr 2018]:[Searches: Mar 2019]])</f>
        <v>360</v>
      </c>
      <c r="BN1318" s="9">
        <f>keyword_stats[[#This Row],[R1]]-keyword_stats[[#This Row],[R4]]</f>
        <v>14.166666666666666</v>
      </c>
      <c r="BO1318" s="9" t="str">
        <f>INDEX('keyword-forecasts'!G:K,MATCH(keyword_stats[[#This Row],[Keyword]],'keyword-forecasts'!K:K,0),1)</f>
        <v>Kąpielowy Majtki</v>
      </c>
    </row>
    <row r="1319" spans="1:67" x14ac:dyDescent="0.25">
      <c r="A1319" t="s">
        <v>1429</v>
      </c>
      <c r="B1319" t="s">
        <v>15</v>
      </c>
      <c r="D1319" s="8">
        <v>10</v>
      </c>
      <c r="E1319" t="s">
        <v>17</v>
      </c>
      <c r="F1319">
        <v>100</v>
      </c>
      <c r="G1319">
        <v>0.48</v>
      </c>
      <c r="H1319">
        <v>1.27</v>
      </c>
      <c r="M1319">
        <v>10</v>
      </c>
      <c r="N1319">
        <v>10</v>
      </c>
      <c r="O1319">
        <v>20</v>
      </c>
      <c r="P1319">
        <v>10</v>
      </c>
      <c r="Q1319">
        <v>10</v>
      </c>
      <c r="R1319">
        <v>10</v>
      </c>
      <c r="S1319">
        <v>10</v>
      </c>
      <c r="T1319">
        <v>10</v>
      </c>
      <c r="U1319">
        <v>10</v>
      </c>
      <c r="V1319">
        <v>10</v>
      </c>
      <c r="W1319">
        <v>10</v>
      </c>
      <c r="X1319">
        <v>10</v>
      </c>
      <c r="Y1319">
        <v>10</v>
      </c>
      <c r="Z1319">
        <v>10</v>
      </c>
      <c r="AA1319">
        <v>20</v>
      </c>
      <c r="AB1319">
        <v>30</v>
      </c>
      <c r="AC1319">
        <v>10</v>
      </c>
      <c r="AD1319">
        <v>10</v>
      </c>
      <c r="AE1319">
        <v>0</v>
      </c>
      <c r="AF1319">
        <v>10</v>
      </c>
      <c r="AG1319">
        <v>10</v>
      </c>
      <c r="AH1319">
        <v>10</v>
      </c>
      <c r="AI1319">
        <v>10</v>
      </c>
      <c r="AJ1319">
        <v>0</v>
      </c>
      <c r="AK1319">
        <v>10</v>
      </c>
      <c r="AL1319">
        <v>10</v>
      </c>
      <c r="AM1319">
        <v>20</v>
      </c>
      <c r="AN1319">
        <v>10</v>
      </c>
      <c r="AO1319">
        <v>10</v>
      </c>
      <c r="AP1319">
        <v>10</v>
      </c>
      <c r="AQ1319">
        <v>10</v>
      </c>
      <c r="AR1319">
        <v>10</v>
      </c>
      <c r="AS1319">
        <v>10</v>
      </c>
      <c r="AT1319">
        <v>0</v>
      </c>
      <c r="AU1319">
        <v>10</v>
      </c>
      <c r="AV1319">
        <v>10</v>
      </c>
      <c r="AW1319">
        <v>10</v>
      </c>
      <c r="AX1319">
        <v>10</v>
      </c>
      <c r="AY1319">
        <v>20</v>
      </c>
      <c r="AZ1319">
        <v>10</v>
      </c>
      <c r="BA1319">
        <v>10</v>
      </c>
      <c r="BB1319">
        <v>0</v>
      </c>
      <c r="BC1319">
        <v>10</v>
      </c>
      <c r="BD1319">
        <v>0</v>
      </c>
      <c r="BE1319">
        <v>10</v>
      </c>
      <c r="BF1319">
        <v>10</v>
      </c>
      <c r="BG1319">
        <v>10</v>
      </c>
      <c r="BH1319">
        <v>20</v>
      </c>
      <c r="BI1319" s="9">
        <f>AVERAGE(keyword_stats[[#This Row],[Searches: Apr 2015]:[Searches: Mar 2016]])</f>
        <v>10.833333333333334</v>
      </c>
      <c r="BJ1319" s="9">
        <f>AVERAGE(keyword_stats[[#This Row],[Searches: Apr 2016]:[Searches: Mar 2017]])</f>
        <v>10.833333333333334</v>
      </c>
      <c r="BK1319" s="9">
        <f>AVERAGE(keyword_stats[[#This Row],[Searches: Apr 2017]:[Searches: Mar 2018]])</f>
        <v>10</v>
      </c>
      <c r="BL1319" s="9">
        <f>AVERAGE(keyword_stats[[#This Row],[Searches: Apr 2018]:[Searches: Mar 2019]])</f>
        <v>10</v>
      </c>
      <c r="BM1319" s="9">
        <f>SUM(keyword_stats[[#This Row],[Searches: Apr 2018]:[Searches: Mar 2019]])</f>
        <v>120</v>
      </c>
      <c r="BN1319" s="9">
        <f>keyword_stats[[#This Row],[R1]]-keyword_stats[[#This Row],[R4]]</f>
        <v>-0.83333333333333393</v>
      </c>
      <c r="BO1319" s="9" t="str">
        <f>INDEX('keyword-forecasts'!G:K,MATCH(keyword_stats[[#This Row],[Keyword]],'keyword-forecasts'!K:K,0),1)</f>
        <v>Kąpielowy Majtki</v>
      </c>
    </row>
    <row r="1320" spans="1:67" x14ac:dyDescent="0.25">
      <c r="A1320" t="s">
        <v>1430</v>
      </c>
      <c r="B1320" t="s">
        <v>15</v>
      </c>
      <c r="D1320" s="8">
        <v>110</v>
      </c>
      <c r="E1320" t="s">
        <v>17</v>
      </c>
      <c r="F1320">
        <v>100</v>
      </c>
      <c r="G1320">
        <v>0.47</v>
      </c>
      <c r="H1320">
        <v>1.35</v>
      </c>
      <c r="M1320">
        <v>70</v>
      </c>
      <c r="N1320">
        <v>140</v>
      </c>
      <c r="O1320">
        <v>210</v>
      </c>
      <c r="P1320">
        <v>320</v>
      </c>
      <c r="Q1320">
        <v>110</v>
      </c>
      <c r="R1320">
        <v>20</v>
      </c>
      <c r="S1320">
        <v>20</v>
      </c>
      <c r="T1320">
        <v>10</v>
      </c>
      <c r="U1320">
        <v>10</v>
      </c>
      <c r="V1320">
        <v>30</v>
      </c>
      <c r="W1320">
        <v>50</v>
      </c>
      <c r="X1320">
        <v>50</v>
      </c>
      <c r="Y1320">
        <v>90</v>
      </c>
      <c r="Z1320">
        <v>140</v>
      </c>
      <c r="AA1320">
        <v>260</v>
      </c>
      <c r="AB1320">
        <v>260</v>
      </c>
      <c r="AC1320">
        <v>110</v>
      </c>
      <c r="AD1320">
        <v>40</v>
      </c>
      <c r="AE1320">
        <v>30</v>
      </c>
      <c r="AF1320">
        <v>20</v>
      </c>
      <c r="AG1320">
        <v>30</v>
      </c>
      <c r="AH1320">
        <v>40</v>
      </c>
      <c r="AI1320">
        <v>70</v>
      </c>
      <c r="AJ1320">
        <v>70</v>
      </c>
      <c r="AK1320">
        <v>50</v>
      </c>
      <c r="AL1320">
        <v>140</v>
      </c>
      <c r="AM1320">
        <v>210</v>
      </c>
      <c r="AN1320">
        <v>210</v>
      </c>
      <c r="AO1320">
        <v>110</v>
      </c>
      <c r="AP1320">
        <v>20</v>
      </c>
      <c r="AQ1320">
        <v>20</v>
      </c>
      <c r="AR1320">
        <v>30</v>
      </c>
      <c r="AS1320">
        <v>10</v>
      </c>
      <c r="AT1320">
        <v>40</v>
      </c>
      <c r="AU1320">
        <v>70</v>
      </c>
      <c r="AV1320">
        <v>50</v>
      </c>
      <c r="AW1320">
        <v>90</v>
      </c>
      <c r="AX1320">
        <v>140</v>
      </c>
      <c r="AY1320">
        <v>260</v>
      </c>
      <c r="AZ1320">
        <v>260</v>
      </c>
      <c r="BA1320">
        <v>170</v>
      </c>
      <c r="BB1320">
        <v>50</v>
      </c>
      <c r="BC1320">
        <v>50</v>
      </c>
      <c r="BD1320">
        <v>40</v>
      </c>
      <c r="BE1320">
        <v>50</v>
      </c>
      <c r="BF1320">
        <v>90</v>
      </c>
      <c r="BG1320">
        <v>70</v>
      </c>
      <c r="BH1320">
        <v>110</v>
      </c>
      <c r="BI1320" s="9">
        <f>AVERAGE(keyword_stats[[#This Row],[Searches: Apr 2015]:[Searches: Mar 2016]])</f>
        <v>86.666666666666671</v>
      </c>
      <c r="BJ1320" s="9">
        <f>AVERAGE(keyword_stats[[#This Row],[Searches: Apr 2016]:[Searches: Mar 2017]])</f>
        <v>96.666666666666671</v>
      </c>
      <c r="BK1320" s="9">
        <f>AVERAGE(keyword_stats[[#This Row],[Searches: Apr 2017]:[Searches: Mar 2018]])</f>
        <v>80</v>
      </c>
      <c r="BL1320" s="9">
        <f>AVERAGE(keyword_stats[[#This Row],[Searches: Apr 2018]:[Searches: Mar 2019]])</f>
        <v>115</v>
      </c>
      <c r="BM1320" s="9">
        <f>SUM(keyword_stats[[#This Row],[Searches: Apr 2018]:[Searches: Mar 2019]])</f>
        <v>1380</v>
      </c>
      <c r="BN1320" s="9">
        <f>keyword_stats[[#This Row],[R1]]-keyword_stats[[#This Row],[R4]]</f>
        <v>28.333333333333329</v>
      </c>
      <c r="BO1320" s="9" t="str">
        <f>INDEX('keyword-forecasts'!G:K,MATCH(keyword_stats[[#This Row],[Keyword]],'keyword-forecasts'!K:K,0),1)</f>
        <v>Strój Kąpielowy</v>
      </c>
    </row>
    <row r="1321" spans="1:67" x14ac:dyDescent="0.25">
      <c r="A1321" t="s">
        <v>1431</v>
      </c>
      <c r="B1321" t="s">
        <v>15</v>
      </c>
      <c r="D1321" s="8">
        <v>50</v>
      </c>
      <c r="E1321" t="s">
        <v>17</v>
      </c>
      <c r="F1321">
        <v>100</v>
      </c>
      <c r="G1321">
        <v>0.11</v>
      </c>
      <c r="H1321">
        <v>1.93</v>
      </c>
      <c r="M1321">
        <v>70</v>
      </c>
      <c r="N1321">
        <v>90</v>
      </c>
      <c r="O1321">
        <v>140</v>
      </c>
      <c r="P1321">
        <v>210</v>
      </c>
      <c r="Q1321">
        <v>70</v>
      </c>
      <c r="R1321">
        <v>10</v>
      </c>
      <c r="S1321">
        <v>10</v>
      </c>
      <c r="T1321">
        <v>10</v>
      </c>
      <c r="U1321">
        <v>10</v>
      </c>
      <c r="V1321">
        <v>20</v>
      </c>
      <c r="W1321">
        <v>40</v>
      </c>
      <c r="X1321">
        <v>40</v>
      </c>
      <c r="Y1321">
        <v>50</v>
      </c>
      <c r="Z1321">
        <v>90</v>
      </c>
      <c r="AA1321">
        <v>170</v>
      </c>
      <c r="AB1321">
        <v>140</v>
      </c>
      <c r="AC1321">
        <v>50</v>
      </c>
      <c r="AD1321">
        <v>20</v>
      </c>
      <c r="AE1321">
        <v>10</v>
      </c>
      <c r="AF1321">
        <v>10</v>
      </c>
      <c r="AG1321">
        <v>10</v>
      </c>
      <c r="AH1321">
        <v>20</v>
      </c>
      <c r="AI1321">
        <v>20</v>
      </c>
      <c r="AJ1321">
        <v>40</v>
      </c>
      <c r="AK1321">
        <v>50</v>
      </c>
      <c r="AL1321">
        <v>50</v>
      </c>
      <c r="AM1321">
        <v>110</v>
      </c>
      <c r="AN1321">
        <v>110</v>
      </c>
      <c r="AO1321">
        <v>50</v>
      </c>
      <c r="AP1321">
        <v>10</v>
      </c>
      <c r="AQ1321">
        <v>10</v>
      </c>
      <c r="AR1321">
        <v>10</v>
      </c>
      <c r="AS1321">
        <v>10</v>
      </c>
      <c r="AT1321">
        <v>10</v>
      </c>
      <c r="AU1321">
        <v>20</v>
      </c>
      <c r="AV1321">
        <v>40</v>
      </c>
      <c r="AW1321">
        <v>70</v>
      </c>
      <c r="AX1321">
        <v>110</v>
      </c>
      <c r="AY1321">
        <v>110</v>
      </c>
      <c r="AZ1321">
        <v>170</v>
      </c>
      <c r="BA1321">
        <v>70</v>
      </c>
      <c r="BB1321">
        <v>10</v>
      </c>
      <c r="BC1321">
        <v>10</v>
      </c>
      <c r="BD1321">
        <v>10</v>
      </c>
      <c r="BE1321">
        <v>10</v>
      </c>
      <c r="BF1321">
        <v>40</v>
      </c>
      <c r="BG1321">
        <v>20</v>
      </c>
      <c r="BH1321">
        <v>30</v>
      </c>
      <c r="BI1321" s="9">
        <f>AVERAGE(keyword_stats[[#This Row],[Searches: Apr 2015]:[Searches: Mar 2016]])</f>
        <v>60</v>
      </c>
      <c r="BJ1321" s="9">
        <f>AVERAGE(keyword_stats[[#This Row],[Searches: Apr 2016]:[Searches: Mar 2017]])</f>
        <v>52.5</v>
      </c>
      <c r="BK1321" s="9">
        <f>AVERAGE(keyword_stats[[#This Row],[Searches: Apr 2017]:[Searches: Mar 2018]])</f>
        <v>40</v>
      </c>
      <c r="BL1321" s="9">
        <f>AVERAGE(keyword_stats[[#This Row],[Searches: Apr 2018]:[Searches: Mar 2019]])</f>
        <v>55</v>
      </c>
      <c r="BM1321" s="9">
        <f>SUM(keyword_stats[[#This Row],[Searches: Apr 2018]:[Searches: Mar 2019]])</f>
        <v>660</v>
      </c>
      <c r="BN1321" s="9">
        <f>keyword_stats[[#This Row],[R1]]-keyword_stats[[#This Row],[R4]]</f>
        <v>-5</v>
      </c>
      <c r="BO1321" s="9" t="str">
        <f>INDEX('keyword-forecasts'!G:K,MATCH(keyword_stats[[#This Row],[Keyword]],'keyword-forecasts'!K:K,0),1)</f>
        <v>Strój Kąpielowy</v>
      </c>
    </row>
    <row r="1322" spans="1:67" x14ac:dyDescent="0.25">
      <c r="A1322" t="s">
        <v>1434</v>
      </c>
      <c r="B1322" t="s">
        <v>15</v>
      </c>
      <c r="D1322" s="8">
        <v>170</v>
      </c>
      <c r="E1322" t="s">
        <v>17</v>
      </c>
      <c r="F1322">
        <v>99</v>
      </c>
      <c r="G1322">
        <v>0.21</v>
      </c>
      <c r="H1322">
        <v>0.98</v>
      </c>
      <c r="M1322">
        <v>70</v>
      </c>
      <c r="N1322">
        <v>70</v>
      </c>
      <c r="O1322">
        <v>140</v>
      </c>
      <c r="P1322">
        <v>140</v>
      </c>
      <c r="Q1322">
        <v>110</v>
      </c>
      <c r="R1322">
        <v>50</v>
      </c>
      <c r="S1322">
        <v>50</v>
      </c>
      <c r="T1322">
        <v>50</v>
      </c>
      <c r="U1322">
        <v>50</v>
      </c>
      <c r="V1322">
        <v>90</v>
      </c>
      <c r="W1322">
        <v>90</v>
      </c>
      <c r="X1322">
        <v>90</v>
      </c>
      <c r="Y1322">
        <v>90</v>
      </c>
      <c r="Z1322">
        <v>90</v>
      </c>
      <c r="AA1322">
        <v>140</v>
      </c>
      <c r="AB1322">
        <v>140</v>
      </c>
      <c r="AC1322">
        <v>110</v>
      </c>
      <c r="AD1322">
        <v>70</v>
      </c>
      <c r="AE1322">
        <v>90</v>
      </c>
      <c r="AF1322">
        <v>70</v>
      </c>
      <c r="AG1322">
        <v>50</v>
      </c>
      <c r="AH1322">
        <v>90</v>
      </c>
      <c r="AI1322">
        <v>110</v>
      </c>
      <c r="AJ1322">
        <v>140</v>
      </c>
      <c r="AK1322">
        <v>90</v>
      </c>
      <c r="AL1322">
        <v>110</v>
      </c>
      <c r="AM1322">
        <v>210</v>
      </c>
      <c r="AN1322">
        <v>260</v>
      </c>
      <c r="AO1322">
        <v>170</v>
      </c>
      <c r="AP1322">
        <v>90</v>
      </c>
      <c r="AQ1322">
        <v>70</v>
      </c>
      <c r="AR1322">
        <v>90</v>
      </c>
      <c r="AS1322">
        <v>70</v>
      </c>
      <c r="AT1322">
        <v>110</v>
      </c>
      <c r="AU1322">
        <v>140</v>
      </c>
      <c r="AV1322">
        <v>140</v>
      </c>
      <c r="AW1322">
        <v>170</v>
      </c>
      <c r="AX1322">
        <v>210</v>
      </c>
      <c r="AY1322">
        <v>210</v>
      </c>
      <c r="AZ1322">
        <v>320</v>
      </c>
      <c r="BA1322">
        <v>210</v>
      </c>
      <c r="BB1322">
        <v>110</v>
      </c>
      <c r="BC1322">
        <v>110</v>
      </c>
      <c r="BD1322">
        <v>110</v>
      </c>
      <c r="BE1322">
        <v>140</v>
      </c>
      <c r="BF1322">
        <v>210</v>
      </c>
      <c r="BG1322">
        <v>170</v>
      </c>
      <c r="BH1322">
        <v>210</v>
      </c>
      <c r="BI1322" s="9">
        <f>AVERAGE(keyword_stats[[#This Row],[Searches: Apr 2015]:[Searches: Mar 2016]])</f>
        <v>83.333333333333329</v>
      </c>
      <c r="BJ1322" s="9">
        <f>AVERAGE(keyword_stats[[#This Row],[Searches: Apr 2016]:[Searches: Mar 2017]])</f>
        <v>99.166666666666671</v>
      </c>
      <c r="BK1322" s="9">
        <f>AVERAGE(keyword_stats[[#This Row],[Searches: Apr 2017]:[Searches: Mar 2018]])</f>
        <v>129.16666666666666</v>
      </c>
      <c r="BL1322" s="9">
        <f>AVERAGE(keyword_stats[[#This Row],[Searches: Apr 2018]:[Searches: Mar 2019]])</f>
        <v>181.66666666666666</v>
      </c>
      <c r="BM1322" s="9">
        <f>SUM(keyword_stats[[#This Row],[Searches: Apr 2018]:[Searches: Mar 2019]])</f>
        <v>2180</v>
      </c>
      <c r="BN1322" s="9">
        <f>keyword_stats[[#This Row],[R1]]-keyword_stats[[#This Row],[R4]]</f>
        <v>98.333333333333329</v>
      </c>
      <c r="BO1322" s="9" t="str">
        <f>INDEX('keyword-forecasts'!G:K,MATCH(keyword_stats[[#This Row],[Keyword]],'keyword-forecasts'!K:K,0),1)</f>
        <v>Strój Kąpielowy</v>
      </c>
    </row>
    <row r="1323" spans="1:67" x14ac:dyDescent="0.25">
      <c r="A1323" t="s">
        <v>1432</v>
      </c>
      <c r="B1323" t="s">
        <v>15</v>
      </c>
      <c r="D1323" s="8">
        <v>10</v>
      </c>
      <c r="E1323" t="s">
        <v>17</v>
      </c>
      <c r="F1323">
        <v>100</v>
      </c>
      <c r="G1323">
        <v>0.7</v>
      </c>
      <c r="H1323">
        <v>1.39</v>
      </c>
      <c r="M1323">
        <v>10</v>
      </c>
      <c r="N1323">
        <v>10</v>
      </c>
      <c r="O1323">
        <v>30</v>
      </c>
      <c r="P1323">
        <v>30</v>
      </c>
      <c r="Q1323">
        <v>10</v>
      </c>
      <c r="R1323">
        <v>10</v>
      </c>
      <c r="S1323">
        <v>10</v>
      </c>
      <c r="T1323">
        <v>10</v>
      </c>
      <c r="U1323">
        <v>10</v>
      </c>
      <c r="V1323">
        <v>10</v>
      </c>
      <c r="W1323">
        <v>10</v>
      </c>
      <c r="X1323">
        <v>20</v>
      </c>
      <c r="Y1323">
        <v>20</v>
      </c>
      <c r="Z1323">
        <v>30</v>
      </c>
      <c r="AA1323">
        <v>30</v>
      </c>
      <c r="AB1323">
        <v>20</v>
      </c>
      <c r="AC1323">
        <v>10</v>
      </c>
      <c r="AD1323">
        <v>10</v>
      </c>
      <c r="AE1323">
        <v>10</v>
      </c>
      <c r="AF1323">
        <v>10</v>
      </c>
      <c r="AG1323">
        <v>10</v>
      </c>
      <c r="AH1323">
        <v>10</v>
      </c>
      <c r="AI1323">
        <v>10</v>
      </c>
      <c r="AJ1323">
        <v>10</v>
      </c>
      <c r="AK1323">
        <v>10</v>
      </c>
      <c r="AL1323">
        <v>30</v>
      </c>
      <c r="AM1323">
        <v>30</v>
      </c>
      <c r="AN1323">
        <v>20</v>
      </c>
      <c r="AO1323">
        <v>20</v>
      </c>
      <c r="AP1323">
        <v>0</v>
      </c>
      <c r="AQ1323">
        <v>10</v>
      </c>
      <c r="AR1323">
        <v>10</v>
      </c>
      <c r="AS1323">
        <v>10</v>
      </c>
      <c r="AT1323">
        <v>20</v>
      </c>
      <c r="AU1323">
        <v>10</v>
      </c>
      <c r="AV1323">
        <v>10</v>
      </c>
      <c r="AW1323">
        <v>10</v>
      </c>
      <c r="AX1323">
        <v>20</v>
      </c>
      <c r="AY1323">
        <v>30</v>
      </c>
      <c r="AZ1323">
        <v>10</v>
      </c>
      <c r="BA1323">
        <v>10</v>
      </c>
      <c r="BB1323">
        <v>0</v>
      </c>
      <c r="BC1323">
        <v>10</v>
      </c>
      <c r="BD1323">
        <v>10</v>
      </c>
      <c r="BE1323">
        <v>10</v>
      </c>
      <c r="BF1323">
        <v>10</v>
      </c>
      <c r="BG1323">
        <v>10</v>
      </c>
      <c r="BH1323">
        <v>20</v>
      </c>
      <c r="BI1323" s="9">
        <f>AVERAGE(keyword_stats[[#This Row],[Searches: Apr 2015]:[Searches: Mar 2016]])</f>
        <v>14.166666666666666</v>
      </c>
      <c r="BJ1323" s="9">
        <f>AVERAGE(keyword_stats[[#This Row],[Searches: Apr 2016]:[Searches: Mar 2017]])</f>
        <v>15</v>
      </c>
      <c r="BK1323" s="9">
        <f>AVERAGE(keyword_stats[[#This Row],[Searches: Apr 2017]:[Searches: Mar 2018]])</f>
        <v>15</v>
      </c>
      <c r="BL1323" s="9">
        <f>AVERAGE(keyword_stats[[#This Row],[Searches: Apr 2018]:[Searches: Mar 2019]])</f>
        <v>12.5</v>
      </c>
      <c r="BM1323" s="9">
        <f>SUM(keyword_stats[[#This Row],[Searches: Apr 2018]:[Searches: Mar 2019]])</f>
        <v>150</v>
      </c>
      <c r="BN1323" s="9">
        <f>keyword_stats[[#This Row],[R1]]-keyword_stats[[#This Row],[R4]]</f>
        <v>-1.6666666666666661</v>
      </c>
      <c r="BO1323" s="9" t="str">
        <f>INDEX('keyword-forecasts'!G:K,MATCH(keyword_stats[[#This Row],[Keyword]],'keyword-forecasts'!K:K,0),1)</f>
        <v>Strój Kąpielowy</v>
      </c>
    </row>
    <row r="1324" spans="1:67" x14ac:dyDescent="0.25">
      <c r="A1324" t="s">
        <v>1435</v>
      </c>
      <c r="B1324" t="s">
        <v>15</v>
      </c>
      <c r="D1324" s="8">
        <v>90</v>
      </c>
      <c r="E1324" t="s">
        <v>17</v>
      </c>
      <c r="F1324">
        <v>100</v>
      </c>
      <c r="G1324">
        <v>0.25</v>
      </c>
      <c r="H1324">
        <v>1.39</v>
      </c>
      <c r="M1324">
        <v>90</v>
      </c>
      <c r="N1324">
        <v>70</v>
      </c>
      <c r="O1324">
        <v>140</v>
      </c>
      <c r="P1324">
        <v>170</v>
      </c>
      <c r="Q1324">
        <v>50</v>
      </c>
      <c r="R1324">
        <v>10</v>
      </c>
      <c r="S1324">
        <v>10</v>
      </c>
      <c r="T1324">
        <v>30</v>
      </c>
      <c r="U1324">
        <v>20</v>
      </c>
      <c r="V1324">
        <v>40</v>
      </c>
      <c r="W1324">
        <v>70</v>
      </c>
      <c r="X1324">
        <v>90</v>
      </c>
      <c r="Y1324">
        <v>90</v>
      </c>
      <c r="Z1324">
        <v>110</v>
      </c>
      <c r="AA1324">
        <v>140</v>
      </c>
      <c r="AB1324">
        <v>110</v>
      </c>
      <c r="AC1324">
        <v>40</v>
      </c>
      <c r="AD1324">
        <v>20</v>
      </c>
      <c r="AE1324">
        <v>20</v>
      </c>
      <c r="AF1324">
        <v>30</v>
      </c>
      <c r="AG1324">
        <v>20</v>
      </c>
      <c r="AH1324">
        <v>50</v>
      </c>
      <c r="AI1324">
        <v>70</v>
      </c>
      <c r="AJ1324">
        <v>90</v>
      </c>
      <c r="AK1324">
        <v>70</v>
      </c>
      <c r="AL1324">
        <v>110</v>
      </c>
      <c r="AM1324">
        <v>170</v>
      </c>
      <c r="AN1324">
        <v>140</v>
      </c>
      <c r="AO1324">
        <v>50</v>
      </c>
      <c r="AP1324">
        <v>30</v>
      </c>
      <c r="AQ1324">
        <v>30</v>
      </c>
      <c r="AR1324">
        <v>10</v>
      </c>
      <c r="AS1324">
        <v>20</v>
      </c>
      <c r="AT1324">
        <v>70</v>
      </c>
      <c r="AU1324">
        <v>50</v>
      </c>
      <c r="AV1324">
        <v>50</v>
      </c>
      <c r="AW1324">
        <v>90</v>
      </c>
      <c r="AX1324">
        <v>90</v>
      </c>
      <c r="AY1324">
        <v>210</v>
      </c>
      <c r="AZ1324">
        <v>170</v>
      </c>
      <c r="BA1324">
        <v>70</v>
      </c>
      <c r="BB1324">
        <v>20</v>
      </c>
      <c r="BC1324">
        <v>40</v>
      </c>
      <c r="BD1324">
        <v>40</v>
      </c>
      <c r="BE1324">
        <v>40</v>
      </c>
      <c r="BF1324">
        <v>110</v>
      </c>
      <c r="BG1324">
        <v>70</v>
      </c>
      <c r="BH1324">
        <v>50</v>
      </c>
      <c r="BI1324" s="9">
        <f>AVERAGE(keyword_stats[[#This Row],[Searches: Apr 2015]:[Searches: Mar 2016]])</f>
        <v>65.833333333333329</v>
      </c>
      <c r="BJ1324" s="9">
        <f>AVERAGE(keyword_stats[[#This Row],[Searches: Apr 2016]:[Searches: Mar 2017]])</f>
        <v>65.833333333333329</v>
      </c>
      <c r="BK1324" s="9">
        <f>AVERAGE(keyword_stats[[#This Row],[Searches: Apr 2017]:[Searches: Mar 2018]])</f>
        <v>66.666666666666671</v>
      </c>
      <c r="BL1324" s="9">
        <f>AVERAGE(keyword_stats[[#This Row],[Searches: Apr 2018]:[Searches: Mar 2019]])</f>
        <v>83.333333333333329</v>
      </c>
      <c r="BM1324" s="9">
        <f>SUM(keyword_stats[[#This Row],[Searches: Apr 2018]:[Searches: Mar 2019]])</f>
        <v>1000</v>
      </c>
      <c r="BN1324" s="9">
        <f>keyword_stats[[#This Row],[R1]]-keyword_stats[[#This Row],[R4]]</f>
        <v>17.5</v>
      </c>
      <c r="BO1324" s="9" t="str">
        <f>INDEX('keyword-forecasts'!G:K,MATCH(keyword_stats[[#This Row],[Keyword]],'keyword-forecasts'!K:K,0),1)</f>
        <v>Młodzieżowy</v>
      </c>
    </row>
    <row r="1325" spans="1:67" x14ac:dyDescent="0.25">
      <c r="A1325" t="s">
        <v>1433</v>
      </c>
      <c r="B1325" t="s">
        <v>15</v>
      </c>
      <c r="D1325" s="8">
        <v>170</v>
      </c>
      <c r="E1325" t="s">
        <v>17</v>
      </c>
      <c r="F1325">
        <v>100</v>
      </c>
      <c r="G1325">
        <v>0.22</v>
      </c>
      <c r="H1325">
        <v>0.9</v>
      </c>
      <c r="M1325">
        <v>170</v>
      </c>
      <c r="N1325">
        <v>320</v>
      </c>
      <c r="O1325">
        <v>390</v>
      </c>
      <c r="P1325">
        <v>390</v>
      </c>
      <c r="Q1325">
        <v>140</v>
      </c>
      <c r="R1325">
        <v>40</v>
      </c>
      <c r="S1325">
        <v>20</v>
      </c>
      <c r="T1325">
        <v>40</v>
      </c>
      <c r="U1325">
        <v>50</v>
      </c>
      <c r="V1325">
        <v>90</v>
      </c>
      <c r="W1325">
        <v>110</v>
      </c>
      <c r="X1325">
        <v>140</v>
      </c>
      <c r="Y1325">
        <v>260</v>
      </c>
      <c r="Z1325">
        <v>320</v>
      </c>
      <c r="AA1325">
        <v>480</v>
      </c>
      <c r="AB1325">
        <v>320</v>
      </c>
      <c r="AC1325">
        <v>140</v>
      </c>
      <c r="AD1325">
        <v>50</v>
      </c>
      <c r="AE1325">
        <v>70</v>
      </c>
      <c r="AF1325">
        <v>50</v>
      </c>
      <c r="AG1325">
        <v>70</v>
      </c>
      <c r="AH1325">
        <v>140</v>
      </c>
      <c r="AI1325">
        <v>140</v>
      </c>
      <c r="AJ1325">
        <v>210</v>
      </c>
      <c r="AK1325">
        <v>260</v>
      </c>
      <c r="AL1325">
        <v>390</v>
      </c>
      <c r="AM1325">
        <v>480</v>
      </c>
      <c r="AN1325">
        <v>390</v>
      </c>
      <c r="AO1325">
        <v>170</v>
      </c>
      <c r="AP1325">
        <v>30</v>
      </c>
      <c r="AQ1325">
        <v>30</v>
      </c>
      <c r="AR1325">
        <v>50</v>
      </c>
      <c r="AS1325">
        <v>30</v>
      </c>
      <c r="AT1325">
        <v>140</v>
      </c>
      <c r="AU1325">
        <v>140</v>
      </c>
      <c r="AV1325">
        <v>140</v>
      </c>
      <c r="AW1325">
        <v>170</v>
      </c>
      <c r="AX1325">
        <v>320</v>
      </c>
      <c r="AY1325">
        <v>390</v>
      </c>
      <c r="AZ1325">
        <v>390</v>
      </c>
      <c r="BA1325">
        <v>140</v>
      </c>
      <c r="BB1325">
        <v>50</v>
      </c>
      <c r="BC1325">
        <v>50</v>
      </c>
      <c r="BD1325">
        <v>70</v>
      </c>
      <c r="BE1325">
        <v>70</v>
      </c>
      <c r="BF1325">
        <v>170</v>
      </c>
      <c r="BG1325">
        <v>140</v>
      </c>
      <c r="BH1325">
        <v>170</v>
      </c>
      <c r="BI1325" s="9">
        <f>AVERAGE(keyword_stats[[#This Row],[Searches: Apr 2015]:[Searches: Mar 2016]])</f>
        <v>158.33333333333334</v>
      </c>
      <c r="BJ1325" s="9">
        <f>AVERAGE(keyword_stats[[#This Row],[Searches: Apr 2016]:[Searches: Mar 2017]])</f>
        <v>187.5</v>
      </c>
      <c r="BK1325" s="9">
        <f>AVERAGE(keyword_stats[[#This Row],[Searches: Apr 2017]:[Searches: Mar 2018]])</f>
        <v>187.5</v>
      </c>
      <c r="BL1325" s="9">
        <f>AVERAGE(keyword_stats[[#This Row],[Searches: Apr 2018]:[Searches: Mar 2019]])</f>
        <v>177.5</v>
      </c>
      <c r="BM1325" s="9">
        <f>SUM(keyword_stats[[#This Row],[Searches: Apr 2018]:[Searches: Mar 2019]])</f>
        <v>2130</v>
      </c>
      <c r="BN1325" s="9">
        <f>keyword_stats[[#This Row],[R1]]-keyword_stats[[#This Row],[R4]]</f>
        <v>19.166666666666657</v>
      </c>
      <c r="BO1325" s="9" t="str">
        <f>INDEX('keyword-forecasts'!G:K,MATCH(keyword_stats[[#This Row],[Keyword]],'keyword-forecasts'!K:K,0),1)</f>
        <v>Strój Kąpielowy</v>
      </c>
    </row>
    <row r="1326" spans="1:67" x14ac:dyDescent="0.25">
      <c r="A1326" t="s">
        <v>1436</v>
      </c>
      <c r="B1326" t="s">
        <v>15</v>
      </c>
      <c r="D1326" s="8">
        <v>260</v>
      </c>
      <c r="E1326" t="s">
        <v>17</v>
      </c>
      <c r="F1326">
        <v>100</v>
      </c>
      <c r="G1326">
        <v>0.81</v>
      </c>
      <c r="H1326">
        <v>1.73</v>
      </c>
      <c r="M1326">
        <v>170</v>
      </c>
      <c r="N1326">
        <v>90</v>
      </c>
      <c r="O1326">
        <v>110</v>
      </c>
      <c r="P1326">
        <v>110</v>
      </c>
      <c r="Q1326">
        <v>140</v>
      </c>
      <c r="R1326">
        <v>170</v>
      </c>
      <c r="S1326">
        <v>170</v>
      </c>
      <c r="T1326">
        <v>210</v>
      </c>
      <c r="U1326">
        <v>170</v>
      </c>
      <c r="V1326">
        <v>320</v>
      </c>
      <c r="W1326">
        <v>320</v>
      </c>
      <c r="X1326">
        <v>210</v>
      </c>
      <c r="Y1326">
        <v>140</v>
      </c>
      <c r="Z1326">
        <v>90</v>
      </c>
      <c r="AA1326">
        <v>110</v>
      </c>
      <c r="AB1326">
        <v>90</v>
      </c>
      <c r="AC1326">
        <v>140</v>
      </c>
      <c r="AD1326">
        <v>210</v>
      </c>
      <c r="AE1326">
        <v>170</v>
      </c>
      <c r="AF1326">
        <v>210</v>
      </c>
      <c r="AG1326">
        <v>140</v>
      </c>
      <c r="AH1326">
        <v>390</v>
      </c>
      <c r="AI1326">
        <v>320</v>
      </c>
      <c r="AJ1326">
        <v>320</v>
      </c>
      <c r="AK1326">
        <v>140</v>
      </c>
      <c r="AL1326">
        <v>140</v>
      </c>
      <c r="AM1326">
        <v>110</v>
      </c>
      <c r="AN1326">
        <v>140</v>
      </c>
      <c r="AO1326">
        <v>210</v>
      </c>
      <c r="AP1326">
        <v>210</v>
      </c>
      <c r="AQ1326">
        <v>210</v>
      </c>
      <c r="AR1326">
        <v>210</v>
      </c>
      <c r="AS1326">
        <v>170</v>
      </c>
      <c r="AT1326">
        <v>390</v>
      </c>
      <c r="AU1326">
        <v>390</v>
      </c>
      <c r="AV1326">
        <v>210</v>
      </c>
      <c r="AW1326">
        <v>170</v>
      </c>
      <c r="AX1326">
        <v>140</v>
      </c>
      <c r="AY1326">
        <v>90</v>
      </c>
      <c r="AZ1326">
        <v>170</v>
      </c>
      <c r="BA1326">
        <v>170</v>
      </c>
      <c r="BB1326">
        <v>210</v>
      </c>
      <c r="BC1326">
        <v>210</v>
      </c>
      <c r="BD1326">
        <v>260</v>
      </c>
      <c r="BE1326">
        <v>210</v>
      </c>
      <c r="BF1326">
        <v>480</v>
      </c>
      <c r="BG1326">
        <v>390</v>
      </c>
      <c r="BH1326">
        <v>320</v>
      </c>
      <c r="BI1326" s="9">
        <f>AVERAGE(keyword_stats[[#This Row],[Searches: Apr 2015]:[Searches: Mar 2016]])</f>
        <v>182.5</v>
      </c>
      <c r="BJ1326" s="9">
        <f>AVERAGE(keyword_stats[[#This Row],[Searches: Apr 2016]:[Searches: Mar 2017]])</f>
        <v>194.16666666666666</v>
      </c>
      <c r="BK1326" s="9">
        <f>AVERAGE(keyword_stats[[#This Row],[Searches: Apr 2017]:[Searches: Mar 2018]])</f>
        <v>210.83333333333334</v>
      </c>
      <c r="BL1326" s="9">
        <f>AVERAGE(keyword_stats[[#This Row],[Searches: Apr 2018]:[Searches: Mar 2019]])</f>
        <v>235</v>
      </c>
      <c r="BM1326" s="9">
        <f>SUM(keyword_stats[[#This Row],[Searches: Apr 2018]:[Searches: Mar 2019]])</f>
        <v>2820</v>
      </c>
      <c r="BN1326" s="9">
        <f>keyword_stats[[#This Row],[R1]]-keyword_stats[[#This Row],[R4]]</f>
        <v>52.5</v>
      </c>
      <c r="BO1326" s="9" t="str">
        <f>INDEX('keyword-forecasts'!G:K,MATCH(keyword_stats[[#This Row],[Keyword]],'keyword-forecasts'!K:K,0),1)</f>
        <v>Strój Kąpielowy</v>
      </c>
    </row>
    <row r="1327" spans="1:67" x14ac:dyDescent="0.25">
      <c r="A1327" t="s">
        <v>1437</v>
      </c>
      <c r="B1327" t="s">
        <v>15</v>
      </c>
      <c r="D1327" s="8">
        <v>10</v>
      </c>
      <c r="E1327" t="s">
        <v>17</v>
      </c>
      <c r="F1327">
        <v>100</v>
      </c>
      <c r="G1327">
        <v>0.24</v>
      </c>
      <c r="H1327">
        <v>1.35</v>
      </c>
      <c r="M1327">
        <v>10</v>
      </c>
      <c r="N1327">
        <v>10</v>
      </c>
      <c r="O1327">
        <v>10</v>
      </c>
      <c r="P1327">
        <v>10</v>
      </c>
      <c r="Q1327">
        <v>10</v>
      </c>
      <c r="R1327">
        <v>10</v>
      </c>
      <c r="S1327">
        <v>10</v>
      </c>
      <c r="T1327">
        <v>10</v>
      </c>
      <c r="U1327">
        <v>10</v>
      </c>
      <c r="V1327">
        <v>20</v>
      </c>
      <c r="W1327">
        <v>20</v>
      </c>
      <c r="X1327">
        <v>20</v>
      </c>
      <c r="Y1327">
        <v>10</v>
      </c>
      <c r="Z1327">
        <v>10</v>
      </c>
      <c r="AA1327">
        <v>10</v>
      </c>
      <c r="AB1327">
        <v>10</v>
      </c>
      <c r="AC1327">
        <v>10</v>
      </c>
      <c r="AD1327">
        <v>10</v>
      </c>
      <c r="AE1327">
        <v>10</v>
      </c>
      <c r="AF1327">
        <v>10</v>
      </c>
      <c r="AG1327">
        <v>10</v>
      </c>
      <c r="AH1327">
        <v>20</v>
      </c>
      <c r="AI1327">
        <v>10</v>
      </c>
      <c r="AJ1327">
        <v>10</v>
      </c>
      <c r="AK1327">
        <v>10</v>
      </c>
      <c r="AL1327">
        <v>10</v>
      </c>
      <c r="AM1327">
        <v>10</v>
      </c>
      <c r="AN1327">
        <v>10</v>
      </c>
      <c r="AO1327">
        <v>10</v>
      </c>
      <c r="AP1327">
        <v>10</v>
      </c>
      <c r="AQ1327">
        <v>10</v>
      </c>
      <c r="AR1327">
        <v>10</v>
      </c>
      <c r="AS1327">
        <v>10</v>
      </c>
      <c r="AT1327">
        <v>20</v>
      </c>
      <c r="AU1327">
        <v>10</v>
      </c>
      <c r="AV1327">
        <v>20</v>
      </c>
      <c r="AW1327">
        <v>10</v>
      </c>
      <c r="AX1327">
        <v>10</v>
      </c>
      <c r="AY1327">
        <v>10</v>
      </c>
      <c r="AZ1327">
        <v>10</v>
      </c>
      <c r="BA1327">
        <v>10</v>
      </c>
      <c r="BB1327">
        <v>10</v>
      </c>
      <c r="BC1327">
        <v>10</v>
      </c>
      <c r="BD1327">
        <v>20</v>
      </c>
      <c r="BE1327">
        <v>10</v>
      </c>
      <c r="BF1327">
        <v>30</v>
      </c>
      <c r="BG1327">
        <v>10</v>
      </c>
      <c r="BH1327">
        <v>20</v>
      </c>
      <c r="BI1327" s="9">
        <f>AVERAGE(keyword_stats[[#This Row],[Searches: Apr 2015]:[Searches: Mar 2016]])</f>
        <v>12.5</v>
      </c>
      <c r="BJ1327" s="9">
        <f>AVERAGE(keyword_stats[[#This Row],[Searches: Apr 2016]:[Searches: Mar 2017]])</f>
        <v>10.833333333333334</v>
      </c>
      <c r="BK1327" s="9">
        <f>AVERAGE(keyword_stats[[#This Row],[Searches: Apr 2017]:[Searches: Mar 2018]])</f>
        <v>11.666666666666666</v>
      </c>
      <c r="BL1327" s="9">
        <f>AVERAGE(keyword_stats[[#This Row],[Searches: Apr 2018]:[Searches: Mar 2019]])</f>
        <v>13.333333333333334</v>
      </c>
      <c r="BM1327" s="9">
        <f>SUM(keyword_stats[[#This Row],[Searches: Apr 2018]:[Searches: Mar 2019]])</f>
        <v>160</v>
      </c>
      <c r="BN1327" s="9">
        <f>keyword_stats[[#This Row],[R1]]-keyword_stats[[#This Row],[R4]]</f>
        <v>0.83333333333333393</v>
      </c>
      <c r="BO1327" s="9" t="str">
        <f>INDEX('keyword-forecasts'!G:K,MATCH(keyword_stats[[#This Row],[Keyword]],'keyword-forecasts'!K:K,0),1)</f>
        <v>Kąpielowy Push</v>
      </c>
    </row>
    <row r="1328" spans="1:67" x14ac:dyDescent="0.25">
      <c r="A1328" t="s">
        <v>1438</v>
      </c>
      <c r="B1328" t="s">
        <v>15</v>
      </c>
      <c r="D1328" s="8">
        <v>170</v>
      </c>
      <c r="E1328" t="s">
        <v>17</v>
      </c>
      <c r="F1328">
        <v>100</v>
      </c>
      <c r="G1328">
        <v>0.32</v>
      </c>
      <c r="H1328">
        <v>1.39</v>
      </c>
      <c r="M1328">
        <v>110</v>
      </c>
      <c r="N1328">
        <v>170</v>
      </c>
      <c r="O1328">
        <v>260</v>
      </c>
      <c r="P1328">
        <v>260</v>
      </c>
      <c r="Q1328">
        <v>110</v>
      </c>
      <c r="R1328">
        <v>30</v>
      </c>
      <c r="S1328">
        <v>10</v>
      </c>
      <c r="T1328">
        <v>10</v>
      </c>
      <c r="U1328">
        <v>20</v>
      </c>
      <c r="V1328">
        <v>50</v>
      </c>
      <c r="W1328">
        <v>50</v>
      </c>
      <c r="X1328">
        <v>50</v>
      </c>
      <c r="Y1328">
        <v>90</v>
      </c>
      <c r="Z1328">
        <v>140</v>
      </c>
      <c r="AA1328">
        <v>320</v>
      </c>
      <c r="AB1328">
        <v>320</v>
      </c>
      <c r="AC1328">
        <v>70</v>
      </c>
      <c r="AD1328">
        <v>20</v>
      </c>
      <c r="AE1328">
        <v>30</v>
      </c>
      <c r="AF1328">
        <v>20</v>
      </c>
      <c r="AG1328">
        <v>20</v>
      </c>
      <c r="AH1328">
        <v>70</v>
      </c>
      <c r="AI1328">
        <v>110</v>
      </c>
      <c r="AJ1328">
        <v>110</v>
      </c>
      <c r="AK1328">
        <v>140</v>
      </c>
      <c r="AL1328">
        <v>210</v>
      </c>
      <c r="AM1328">
        <v>390</v>
      </c>
      <c r="AN1328">
        <v>320</v>
      </c>
      <c r="AO1328">
        <v>140</v>
      </c>
      <c r="AP1328">
        <v>30</v>
      </c>
      <c r="AQ1328">
        <v>30</v>
      </c>
      <c r="AR1328">
        <v>30</v>
      </c>
      <c r="AS1328">
        <v>30</v>
      </c>
      <c r="AT1328">
        <v>70</v>
      </c>
      <c r="AU1328">
        <v>90</v>
      </c>
      <c r="AV1328">
        <v>110</v>
      </c>
      <c r="AW1328">
        <v>170</v>
      </c>
      <c r="AX1328">
        <v>320</v>
      </c>
      <c r="AY1328">
        <v>390</v>
      </c>
      <c r="AZ1328">
        <v>390</v>
      </c>
      <c r="BA1328">
        <v>210</v>
      </c>
      <c r="BB1328">
        <v>50</v>
      </c>
      <c r="BC1328">
        <v>40</v>
      </c>
      <c r="BD1328">
        <v>40</v>
      </c>
      <c r="BE1328">
        <v>40</v>
      </c>
      <c r="BF1328">
        <v>140</v>
      </c>
      <c r="BG1328">
        <v>140</v>
      </c>
      <c r="BH1328">
        <v>140</v>
      </c>
      <c r="BI1328" s="9">
        <f>AVERAGE(keyword_stats[[#This Row],[Searches: Apr 2015]:[Searches: Mar 2016]])</f>
        <v>94.166666666666671</v>
      </c>
      <c r="BJ1328" s="9">
        <f>AVERAGE(keyword_stats[[#This Row],[Searches: Apr 2016]:[Searches: Mar 2017]])</f>
        <v>110</v>
      </c>
      <c r="BK1328" s="9">
        <f>AVERAGE(keyword_stats[[#This Row],[Searches: Apr 2017]:[Searches: Mar 2018]])</f>
        <v>132.5</v>
      </c>
      <c r="BL1328" s="9">
        <f>AVERAGE(keyword_stats[[#This Row],[Searches: Apr 2018]:[Searches: Mar 2019]])</f>
        <v>172.5</v>
      </c>
      <c r="BM1328" s="9">
        <f>SUM(keyword_stats[[#This Row],[Searches: Apr 2018]:[Searches: Mar 2019]])</f>
        <v>2070</v>
      </c>
      <c r="BN1328" s="9">
        <f>keyword_stats[[#This Row],[R1]]-keyword_stats[[#This Row],[R4]]</f>
        <v>78.333333333333329</v>
      </c>
      <c r="BO1328" s="9" t="str">
        <f>INDEX('keyword-forecasts'!G:K,MATCH(keyword_stats[[#This Row],[Keyword]],'keyword-forecasts'!K:K,0),1)</f>
        <v>Duży Biust</v>
      </c>
    </row>
    <row r="1329" spans="1:67" x14ac:dyDescent="0.25">
      <c r="A1329" t="s">
        <v>1439</v>
      </c>
      <c r="B1329" t="s">
        <v>15</v>
      </c>
      <c r="D1329" s="8">
        <v>30</v>
      </c>
      <c r="E1329" t="s">
        <v>17</v>
      </c>
      <c r="F1329">
        <v>100</v>
      </c>
      <c r="G1329">
        <v>0.39</v>
      </c>
      <c r="H1329">
        <v>1.46</v>
      </c>
      <c r="M1329">
        <v>10</v>
      </c>
      <c r="N1329">
        <v>10</v>
      </c>
      <c r="O1329">
        <v>30</v>
      </c>
      <c r="P1329">
        <v>30</v>
      </c>
      <c r="Q1329">
        <v>10</v>
      </c>
      <c r="R1329">
        <v>10</v>
      </c>
      <c r="S1329">
        <v>10</v>
      </c>
      <c r="T1329">
        <v>10</v>
      </c>
      <c r="U1329">
        <v>10</v>
      </c>
      <c r="V1329">
        <v>10</v>
      </c>
      <c r="W1329">
        <v>10</v>
      </c>
      <c r="X1329">
        <v>10</v>
      </c>
      <c r="Y1329">
        <v>10</v>
      </c>
      <c r="Z1329">
        <v>20</v>
      </c>
      <c r="AA1329">
        <v>40</v>
      </c>
      <c r="AB1329">
        <v>30</v>
      </c>
      <c r="AC1329">
        <v>10</v>
      </c>
      <c r="AD1329">
        <v>10</v>
      </c>
      <c r="AE1329">
        <v>10</v>
      </c>
      <c r="AF1329">
        <v>10</v>
      </c>
      <c r="AG1329">
        <v>10</v>
      </c>
      <c r="AH1329">
        <v>10</v>
      </c>
      <c r="AI1329">
        <v>20</v>
      </c>
      <c r="AJ1329">
        <v>20</v>
      </c>
      <c r="AK1329">
        <v>30</v>
      </c>
      <c r="AL1329">
        <v>30</v>
      </c>
      <c r="AM1329">
        <v>50</v>
      </c>
      <c r="AN1329">
        <v>50</v>
      </c>
      <c r="AO1329">
        <v>20</v>
      </c>
      <c r="AP1329">
        <v>10</v>
      </c>
      <c r="AQ1329">
        <v>10</v>
      </c>
      <c r="AR1329">
        <v>10</v>
      </c>
      <c r="AS1329">
        <v>10</v>
      </c>
      <c r="AT1329">
        <v>20</v>
      </c>
      <c r="AU1329">
        <v>20</v>
      </c>
      <c r="AV1329">
        <v>20</v>
      </c>
      <c r="AW1329">
        <v>30</v>
      </c>
      <c r="AX1329">
        <v>70</v>
      </c>
      <c r="AY1329">
        <v>50</v>
      </c>
      <c r="AZ1329">
        <v>70</v>
      </c>
      <c r="BA1329">
        <v>20</v>
      </c>
      <c r="BB1329">
        <v>10</v>
      </c>
      <c r="BC1329">
        <v>10</v>
      </c>
      <c r="BD1329">
        <v>10</v>
      </c>
      <c r="BE1329">
        <v>10</v>
      </c>
      <c r="BF1329">
        <v>20</v>
      </c>
      <c r="BG1329">
        <v>20</v>
      </c>
      <c r="BH1329">
        <v>40</v>
      </c>
      <c r="BI1329" s="9">
        <f>AVERAGE(keyword_stats[[#This Row],[Searches: Apr 2015]:[Searches: Mar 2016]])</f>
        <v>13.333333333333334</v>
      </c>
      <c r="BJ1329" s="9">
        <f>AVERAGE(keyword_stats[[#This Row],[Searches: Apr 2016]:[Searches: Mar 2017]])</f>
        <v>16.666666666666668</v>
      </c>
      <c r="BK1329" s="9">
        <f>AVERAGE(keyword_stats[[#This Row],[Searches: Apr 2017]:[Searches: Mar 2018]])</f>
        <v>23.333333333333332</v>
      </c>
      <c r="BL1329" s="9">
        <f>AVERAGE(keyword_stats[[#This Row],[Searches: Apr 2018]:[Searches: Mar 2019]])</f>
        <v>30</v>
      </c>
      <c r="BM1329" s="9">
        <f>SUM(keyword_stats[[#This Row],[Searches: Apr 2018]:[Searches: Mar 2019]])</f>
        <v>360</v>
      </c>
      <c r="BN1329" s="9">
        <f>keyword_stats[[#This Row],[R1]]-keyword_stats[[#This Row],[R4]]</f>
        <v>16.666666666666664</v>
      </c>
      <c r="BO1329" s="9" t="str">
        <f>INDEX('keyword-forecasts'!G:K,MATCH(keyword_stats[[#This Row],[Keyword]],'keyword-forecasts'!K:K,0),1)</f>
        <v>Strój Kąpielowy</v>
      </c>
    </row>
    <row r="1330" spans="1:67" x14ac:dyDescent="0.25">
      <c r="A1330" t="s">
        <v>1440</v>
      </c>
      <c r="B1330" t="s">
        <v>15</v>
      </c>
      <c r="D1330" s="8">
        <v>40</v>
      </c>
      <c r="E1330" t="s">
        <v>17</v>
      </c>
      <c r="F1330">
        <v>100</v>
      </c>
      <c r="G1330">
        <v>0.17</v>
      </c>
      <c r="H1330">
        <v>1.05</v>
      </c>
      <c r="M1330">
        <v>20</v>
      </c>
      <c r="N1330">
        <v>20</v>
      </c>
      <c r="O1330">
        <v>50</v>
      </c>
      <c r="P1330">
        <v>40</v>
      </c>
      <c r="Q1330">
        <v>30</v>
      </c>
      <c r="R1330">
        <v>10</v>
      </c>
      <c r="S1330">
        <v>10</v>
      </c>
      <c r="T1330">
        <v>10</v>
      </c>
      <c r="U1330">
        <v>10</v>
      </c>
      <c r="V1330">
        <v>10</v>
      </c>
      <c r="W1330">
        <v>30</v>
      </c>
      <c r="X1330">
        <v>10</v>
      </c>
      <c r="Y1330">
        <v>30</v>
      </c>
      <c r="Z1330">
        <v>30</v>
      </c>
      <c r="AA1330">
        <v>40</v>
      </c>
      <c r="AB1330">
        <v>30</v>
      </c>
      <c r="AC1330">
        <v>20</v>
      </c>
      <c r="AD1330">
        <v>10</v>
      </c>
      <c r="AE1330">
        <v>10</v>
      </c>
      <c r="AF1330">
        <v>10</v>
      </c>
      <c r="AG1330">
        <v>10</v>
      </c>
      <c r="AH1330">
        <v>10</v>
      </c>
      <c r="AI1330">
        <v>20</v>
      </c>
      <c r="AJ1330">
        <v>20</v>
      </c>
      <c r="AK1330">
        <v>20</v>
      </c>
      <c r="AL1330">
        <v>30</v>
      </c>
      <c r="AM1330">
        <v>20</v>
      </c>
      <c r="AN1330">
        <v>50</v>
      </c>
      <c r="AO1330">
        <v>40</v>
      </c>
      <c r="AP1330">
        <v>10</v>
      </c>
      <c r="AQ1330">
        <v>10</v>
      </c>
      <c r="AR1330">
        <v>10</v>
      </c>
      <c r="AS1330">
        <v>10</v>
      </c>
      <c r="AT1330">
        <v>20</v>
      </c>
      <c r="AU1330">
        <v>10</v>
      </c>
      <c r="AV1330">
        <v>30</v>
      </c>
      <c r="AW1330">
        <v>30</v>
      </c>
      <c r="AX1330">
        <v>40</v>
      </c>
      <c r="AY1330">
        <v>70</v>
      </c>
      <c r="AZ1330">
        <v>90</v>
      </c>
      <c r="BA1330">
        <v>70</v>
      </c>
      <c r="BB1330">
        <v>10</v>
      </c>
      <c r="BC1330">
        <v>10</v>
      </c>
      <c r="BD1330">
        <v>10</v>
      </c>
      <c r="BE1330">
        <v>10</v>
      </c>
      <c r="BF1330">
        <v>10</v>
      </c>
      <c r="BG1330">
        <v>30</v>
      </c>
      <c r="BH1330">
        <v>50</v>
      </c>
      <c r="BI1330" s="9">
        <f>AVERAGE(keyword_stats[[#This Row],[Searches: Apr 2015]:[Searches: Mar 2016]])</f>
        <v>20.833333333333332</v>
      </c>
      <c r="BJ1330" s="9">
        <f>AVERAGE(keyword_stats[[#This Row],[Searches: Apr 2016]:[Searches: Mar 2017]])</f>
        <v>20</v>
      </c>
      <c r="BK1330" s="9">
        <f>AVERAGE(keyword_stats[[#This Row],[Searches: Apr 2017]:[Searches: Mar 2018]])</f>
        <v>21.666666666666668</v>
      </c>
      <c r="BL1330" s="9">
        <f>AVERAGE(keyword_stats[[#This Row],[Searches: Apr 2018]:[Searches: Mar 2019]])</f>
        <v>35.833333333333336</v>
      </c>
      <c r="BM1330" s="9">
        <f>SUM(keyword_stats[[#This Row],[Searches: Apr 2018]:[Searches: Mar 2019]])</f>
        <v>430</v>
      </c>
      <c r="BN1330" s="9">
        <f>keyword_stats[[#This Row],[R1]]-keyword_stats[[#This Row],[R4]]</f>
        <v>15.000000000000004</v>
      </c>
      <c r="BO1330" s="9" t="str">
        <f>INDEX('keyword-forecasts'!G:K,MATCH(keyword_stats[[#This Row],[Keyword]],'keyword-forecasts'!K:K,0),1)</f>
        <v>Strój Kąpielowy</v>
      </c>
    </row>
    <row r="1331" spans="1:67" x14ac:dyDescent="0.25">
      <c r="A1331" t="s">
        <v>1441</v>
      </c>
      <c r="B1331" t="s">
        <v>15</v>
      </c>
      <c r="D1331" s="8">
        <v>390</v>
      </c>
      <c r="E1331" t="s">
        <v>17</v>
      </c>
      <c r="F1331">
        <v>100</v>
      </c>
      <c r="G1331">
        <v>0.26</v>
      </c>
      <c r="H1331">
        <v>0.96</v>
      </c>
      <c r="M1331">
        <v>170</v>
      </c>
      <c r="N1331">
        <v>170</v>
      </c>
      <c r="O1331">
        <v>210</v>
      </c>
      <c r="P1331">
        <v>210</v>
      </c>
      <c r="Q1331">
        <v>210</v>
      </c>
      <c r="R1331">
        <v>140</v>
      </c>
      <c r="S1331">
        <v>90</v>
      </c>
      <c r="T1331">
        <v>110</v>
      </c>
      <c r="U1331">
        <v>140</v>
      </c>
      <c r="V1331">
        <v>260</v>
      </c>
      <c r="W1331">
        <v>260</v>
      </c>
      <c r="X1331">
        <v>260</v>
      </c>
      <c r="Y1331">
        <v>210</v>
      </c>
      <c r="Z1331">
        <v>260</v>
      </c>
      <c r="AA1331">
        <v>390</v>
      </c>
      <c r="AB1331">
        <v>320</v>
      </c>
      <c r="AC1331">
        <v>210</v>
      </c>
      <c r="AD1331">
        <v>170</v>
      </c>
      <c r="AE1331">
        <v>140</v>
      </c>
      <c r="AF1331">
        <v>140</v>
      </c>
      <c r="AG1331">
        <v>170</v>
      </c>
      <c r="AH1331">
        <v>390</v>
      </c>
      <c r="AI1331">
        <v>320</v>
      </c>
      <c r="AJ1331">
        <v>390</v>
      </c>
      <c r="AK1331">
        <v>320</v>
      </c>
      <c r="AL1331">
        <v>390</v>
      </c>
      <c r="AM1331">
        <v>480</v>
      </c>
      <c r="AN1331">
        <v>390</v>
      </c>
      <c r="AO1331">
        <v>320</v>
      </c>
      <c r="AP1331">
        <v>210</v>
      </c>
      <c r="AQ1331">
        <v>170</v>
      </c>
      <c r="AR1331">
        <v>210</v>
      </c>
      <c r="AS1331">
        <v>210</v>
      </c>
      <c r="AT1331">
        <v>480</v>
      </c>
      <c r="AU1331">
        <v>390</v>
      </c>
      <c r="AV1331">
        <v>320</v>
      </c>
      <c r="AW1331">
        <v>320</v>
      </c>
      <c r="AX1331">
        <v>390</v>
      </c>
      <c r="AY1331">
        <v>590</v>
      </c>
      <c r="AZ1331">
        <v>590</v>
      </c>
      <c r="BA1331">
        <v>390</v>
      </c>
      <c r="BB1331">
        <v>210</v>
      </c>
      <c r="BC1331">
        <v>210</v>
      </c>
      <c r="BD1331">
        <v>260</v>
      </c>
      <c r="BE1331">
        <v>210</v>
      </c>
      <c r="BF1331">
        <v>590</v>
      </c>
      <c r="BG1331">
        <v>480</v>
      </c>
      <c r="BH1331">
        <v>480</v>
      </c>
      <c r="BI1331" s="9">
        <f>AVERAGE(keyword_stats[[#This Row],[Searches: Apr 2015]:[Searches: Mar 2016]])</f>
        <v>185.83333333333334</v>
      </c>
      <c r="BJ1331" s="9">
        <f>AVERAGE(keyword_stats[[#This Row],[Searches: Apr 2016]:[Searches: Mar 2017]])</f>
        <v>259.16666666666669</v>
      </c>
      <c r="BK1331" s="9">
        <f>AVERAGE(keyword_stats[[#This Row],[Searches: Apr 2017]:[Searches: Mar 2018]])</f>
        <v>324.16666666666669</v>
      </c>
      <c r="BL1331" s="9">
        <f>AVERAGE(keyword_stats[[#This Row],[Searches: Apr 2018]:[Searches: Mar 2019]])</f>
        <v>393.33333333333331</v>
      </c>
      <c r="BM1331" s="9">
        <f>SUM(keyword_stats[[#This Row],[Searches: Apr 2018]:[Searches: Mar 2019]])</f>
        <v>4720</v>
      </c>
      <c r="BN1331" s="9">
        <f>keyword_stats[[#This Row],[R1]]-keyword_stats[[#This Row],[R4]]</f>
        <v>207.49999999999997</v>
      </c>
      <c r="BO1331" s="9" t="str">
        <f>INDEX('keyword-forecasts'!G:K,MATCH(keyword_stats[[#This Row],[Keyword]],'keyword-forecasts'!K:K,0),1)</f>
        <v>Strój Kąpielowy</v>
      </c>
    </row>
    <row r="1332" spans="1:67" x14ac:dyDescent="0.25">
      <c r="A1332" t="s">
        <v>1442</v>
      </c>
      <c r="B1332" t="s">
        <v>15</v>
      </c>
      <c r="D1332" s="8">
        <v>20</v>
      </c>
      <c r="E1332" t="s">
        <v>17</v>
      </c>
      <c r="F1332">
        <v>100</v>
      </c>
      <c r="G1332">
        <v>0.74</v>
      </c>
      <c r="H1332">
        <v>1.56</v>
      </c>
      <c r="M1332">
        <v>20</v>
      </c>
      <c r="N1332">
        <v>10</v>
      </c>
      <c r="O1332">
        <v>40</v>
      </c>
      <c r="P1332">
        <v>50</v>
      </c>
      <c r="Q1332">
        <v>30</v>
      </c>
      <c r="R1332">
        <v>10</v>
      </c>
      <c r="S1332">
        <v>0</v>
      </c>
      <c r="T1332">
        <v>10</v>
      </c>
      <c r="U1332">
        <v>10</v>
      </c>
      <c r="V1332">
        <v>10</v>
      </c>
      <c r="W1332">
        <v>10</v>
      </c>
      <c r="X1332">
        <v>10</v>
      </c>
      <c r="Y1332">
        <v>10</v>
      </c>
      <c r="Z1332">
        <v>30</v>
      </c>
      <c r="AA1332">
        <v>20</v>
      </c>
      <c r="AB1332">
        <v>70</v>
      </c>
      <c r="AC1332">
        <v>10</v>
      </c>
      <c r="AD1332">
        <v>10</v>
      </c>
      <c r="AE1332">
        <v>10</v>
      </c>
      <c r="AF1332">
        <v>10</v>
      </c>
      <c r="AG1332">
        <v>10</v>
      </c>
      <c r="AH1332">
        <v>20</v>
      </c>
      <c r="AI1332">
        <v>10</v>
      </c>
      <c r="AJ1332">
        <v>10</v>
      </c>
      <c r="AK1332">
        <v>10</v>
      </c>
      <c r="AL1332">
        <v>10</v>
      </c>
      <c r="AM1332">
        <v>40</v>
      </c>
      <c r="AN1332">
        <v>30</v>
      </c>
      <c r="AO1332">
        <v>10</v>
      </c>
      <c r="AP1332">
        <v>10</v>
      </c>
      <c r="AQ1332">
        <v>10</v>
      </c>
      <c r="AR1332">
        <v>10</v>
      </c>
      <c r="AS1332">
        <v>10</v>
      </c>
      <c r="AT1332">
        <v>20</v>
      </c>
      <c r="AU1332">
        <v>20</v>
      </c>
      <c r="AV1332">
        <v>10</v>
      </c>
      <c r="AW1332">
        <v>10</v>
      </c>
      <c r="AX1332">
        <v>20</v>
      </c>
      <c r="AY1332">
        <v>30</v>
      </c>
      <c r="AZ1332">
        <v>70</v>
      </c>
      <c r="BA1332">
        <v>30</v>
      </c>
      <c r="BB1332">
        <v>20</v>
      </c>
      <c r="BC1332">
        <v>10</v>
      </c>
      <c r="BD1332">
        <v>10</v>
      </c>
      <c r="BE1332">
        <v>10</v>
      </c>
      <c r="BF1332">
        <v>10</v>
      </c>
      <c r="BG1332">
        <v>20</v>
      </c>
      <c r="BH1332">
        <v>30</v>
      </c>
      <c r="BI1332" s="9">
        <f>AVERAGE(keyword_stats[[#This Row],[Searches: Apr 2015]:[Searches: Mar 2016]])</f>
        <v>17.5</v>
      </c>
      <c r="BJ1332" s="9">
        <f>AVERAGE(keyword_stats[[#This Row],[Searches: Apr 2016]:[Searches: Mar 2017]])</f>
        <v>18.333333333333332</v>
      </c>
      <c r="BK1332" s="9">
        <f>AVERAGE(keyword_stats[[#This Row],[Searches: Apr 2017]:[Searches: Mar 2018]])</f>
        <v>15.833333333333334</v>
      </c>
      <c r="BL1332" s="9">
        <f>AVERAGE(keyword_stats[[#This Row],[Searches: Apr 2018]:[Searches: Mar 2019]])</f>
        <v>22.5</v>
      </c>
      <c r="BM1332" s="9">
        <f>SUM(keyword_stats[[#This Row],[Searches: Apr 2018]:[Searches: Mar 2019]])</f>
        <v>270</v>
      </c>
      <c r="BN1332" s="9">
        <f>keyword_stats[[#This Row],[R1]]-keyword_stats[[#This Row],[R4]]</f>
        <v>5</v>
      </c>
      <c r="BO1332" s="9" t="str">
        <f>INDEX('keyword-forecasts'!G:K,MATCH(keyword_stats[[#This Row],[Keyword]],'keyword-forecasts'!K:K,0),1)</f>
        <v>Strój Kąpielowy</v>
      </c>
    </row>
    <row r="1333" spans="1:67" x14ac:dyDescent="0.25">
      <c r="A1333" t="s">
        <v>1443</v>
      </c>
      <c r="B1333" t="s">
        <v>15</v>
      </c>
      <c r="D1333" s="8">
        <v>90</v>
      </c>
      <c r="E1333" t="s">
        <v>17</v>
      </c>
      <c r="F1333">
        <v>100</v>
      </c>
      <c r="G1333">
        <v>0.45</v>
      </c>
      <c r="H1333">
        <v>1.35</v>
      </c>
      <c r="M1333">
        <v>10</v>
      </c>
      <c r="N1333">
        <v>10</v>
      </c>
      <c r="O1333">
        <v>30</v>
      </c>
      <c r="P1333">
        <v>30</v>
      </c>
      <c r="Q1333">
        <v>20</v>
      </c>
      <c r="R1333">
        <v>10</v>
      </c>
      <c r="S1333">
        <v>10</v>
      </c>
      <c r="T1333">
        <v>10</v>
      </c>
      <c r="U1333">
        <v>10</v>
      </c>
      <c r="V1333">
        <v>10</v>
      </c>
      <c r="W1333">
        <v>10</v>
      </c>
      <c r="X1333">
        <v>10</v>
      </c>
      <c r="Y1333">
        <v>10</v>
      </c>
      <c r="Z1333">
        <v>50</v>
      </c>
      <c r="AA1333">
        <v>140</v>
      </c>
      <c r="AB1333">
        <v>110</v>
      </c>
      <c r="AC1333">
        <v>50</v>
      </c>
      <c r="AD1333">
        <v>10</v>
      </c>
      <c r="AE1333">
        <v>10</v>
      </c>
      <c r="AF1333">
        <v>10</v>
      </c>
      <c r="AG1333">
        <v>10</v>
      </c>
      <c r="AH1333">
        <v>20</v>
      </c>
      <c r="AI1333">
        <v>30</v>
      </c>
      <c r="AJ1333">
        <v>30</v>
      </c>
      <c r="AK1333">
        <v>40</v>
      </c>
      <c r="AL1333">
        <v>70</v>
      </c>
      <c r="AM1333">
        <v>110</v>
      </c>
      <c r="AN1333">
        <v>90</v>
      </c>
      <c r="AO1333">
        <v>90</v>
      </c>
      <c r="AP1333">
        <v>20</v>
      </c>
      <c r="AQ1333">
        <v>10</v>
      </c>
      <c r="AR1333">
        <v>10</v>
      </c>
      <c r="AS1333">
        <v>10</v>
      </c>
      <c r="AT1333">
        <v>30</v>
      </c>
      <c r="AU1333">
        <v>40</v>
      </c>
      <c r="AV1333">
        <v>40</v>
      </c>
      <c r="AW1333">
        <v>70</v>
      </c>
      <c r="AX1333">
        <v>170</v>
      </c>
      <c r="AY1333">
        <v>210</v>
      </c>
      <c r="AZ1333">
        <v>260</v>
      </c>
      <c r="BA1333">
        <v>170</v>
      </c>
      <c r="BB1333">
        <v>30</v>
      </c>
      <c r="BC1333">
        <v>20</v>
      </c>
      <c r="BD1333">
        <v>50</v>
      </c>
      <c r="BE1333">
        <v>20</v>
      </c>
      <c r="BF1333">
        <v>50</v>
      </c>
      <c r="BG1333">
        <v>40</v>
      </c>
      <c r="BH1333">
        <v>40</v>
      </c>
      <c r="BI1333" s="9">
        <f>AVERAGE(keyword_stats[[#This Row],[Searches: Apr 2015]:[Searches: Mar 2016]])</f>
        <v>14.166666666666666</v>
      </c>
      <c r="BJ1333" s="9">
        <f>AVERAGE(keyword_stats[[#This Row],[Searches: Apr 2016]:[Searches: Mar 2017]])</f>
        <v>40</v>
      </c>
      <c r="BK1333" s="9">
        <f>AVERAGE(keyword_stats[[#This Row],[Searches: Apr 2017]:[Searches: Mar 2018]])</f>
        <v>46.666666666666664</v>
      </c>
      <c r="BL1333" s="9">
        <f>AVERAGE(keyword_stats[[#This Row],[Searches: Apr 2018]:[Searches: Mar 2019]])</f>
        <v>94.166666666666671</v>
      </c>
      <c r="BM1333" s="9">
        <f>SUM(keyword_stats[[#This Row],[Searches: Apr 2018]:[Searches: Mar 2019]])</f>
        <v>1130</v>
      </c>
      <c r="BN1333" s="9">
        <f>keyword_stats[[#This Row],[R1]]-keyword_stats[[#This Row],[R4]]</f>
        <v>80</v>
      </c>
      <c r="BO1333" s="9" t="str">
        <f>INDEX('keyword-forecasts'!G:K,MATCH(keyword_stats[[#This Row],[Keyword]],'keyword-forecasts'!K:K,0),1)</f>
        <v>Strój Kąpielowy</v>
      </c>
    </row>
    <row r="1334" spans="1:67" x14ac:dyDescent="0.25">
      <c r="A1334" t="s">
        <v>1444</v>
      </c>
      <c r="B1334" t="s">
        <v>15</v>
      </c>
      <c r="D1334" s="8">
        <v>170</v>
      </c>
      <c r="E1334" t="s">
        <v>17</v>
      </c>
      <c r="F1334">
        <v>100</v>
      </c>
      <c r="G1334">
        <v>0.22</v>
      </c>
      <c r="H1334">
        <v>0.98</v>
      </c>
      <c r="M1334">
        <v>70</v>
      </c>
      <c r="N1334">
        <v>90</v>
      </c>
      <c r="O1334">
        <v>170</v>
      </c>
      <c r="P1334">
        <v>140</v>
      </c>
      <c r="Q1334">
        <v>70</v>
      </c>
      <c r="R1334">
        <v>10</v>
      </c>
      <c r="S1334">
        <v>10</v>
      </c>
      <c r="T1334">
        <v>10</v>
      </c>
      <c r="U1334">
        <v>20</v>
      </c>
      <c r="V1334">
        <v>30</v>
      </c>
      <c r="W1334">
        <v>40</v>
      </c>
      <c r="X1334">
        <v>40</v>
      </c>
      <c r="Y1334">
        <v>70</v>
      </c>
      <c r="Z1334">
        <v>70</v>
      </c>
      <c r="AA1334">
        <v>90</v>
      </c>
      <c r="AB1334">
        <v>140</v>
      </c>
      <c r="AC1334">
        <v>50</v>
      </c>
      <c r="AD1334">
        <v>10</v>
      </c>
      <c r="AE1334">
        <v>10</v>
      </c>
      <c r="AF1334">
        <v>10</v>
      </c>
      <c r="AG1334">
        <v>10</v>
      </c>
      <c r="AH1334">
        <v>20</v>
      </c>
      <c r="AI1334">
        <v>30</v>
      </c>
      <c r="AJ1334">
        <v>40</v>
      </c>
      <c r="AK1334">
        <v>30</v>
      </c>
      <c r="AL1334">
        <v>70</v>
      </c>
      <c r="AM1334">
        <v>70</v>
      </c>
      <c r="AN1334">
        <v>70</v>
      </c>
      <c r="AO1334">
        <v>50</v>
      </c>
      <c r="AP1334">
        <v>10</v>
      </c>
      <c r="AQ1334">
        <v>10</v>
      </c>
      <c r="AR1334">
        <v>10</v>
      </c>
      <c r="AS1334">
        <v>10</v>
      </c>
      <c r="AT1334">
        <v>30</v>
      </c>
      <c r="AU1334">
        <v>30</v>
      </c>
      <c r="AV1334">
        <v>30</v>
      </c>
      <c r="AW1334">
        <v>50</v>
      </c>
      <c r="AX1334">
        <v>70</v>
      </c>
      <c r="AY1334">
        <v>110</v>
      </c>
      <c r="AZ1334">
        <v>170</v>
      </c>
      <c r="BA1334">
        <v>140</v>
      </c>
      <c r="BB1334">
        <v>70</v>
      </c>
      <c r="BC1334">
        <v>70</v>
      </c>
      <c r="BD1334">
        <v>90</v>
      </c>
      <c r="BE1334">
        <v>90</v>
      </c>
      <c r="BF1334">
        <v>260</v>
      </c>
      <c r="BG1334">
        <v>320</v>
      </c>
      <c r="BH1334">
        <v>480</v>
      </c>
      <c r="BI1334" s="9">
        <f>AVERAGE(keyword_stats[[#This Row],[Searches: Apr 2015]:[Searches: Mar 2016]])</f>
        <v>58.333333333333336</v>
      </c>
      <c r="BJ1334" s="9">
        <f>AVERAGE(keyword_stats[[#This Row],[Searches: Apr 2016]:[Searches: Mar 2017]])</f>
        <v>45.833333333333336</v>
      </c>
      <c r="BK1334" s="9">
        <f>AVERAGE(keyword_stats[[#This Row],[Searches: Apr 2017]:[Searches: Mar 2018]])</f>
        <v>35</v>
      </c>
      <c r="BL1334" s="9">
        <f>AVERAGE(keyword_stats[[#This Row],[Searches: Apr 2018]:[Searches: Mar 2019]])</f>
        <v>160</v>
      </c>
      <c r="BM1334" s="9">
        <f>SUM(keyword_stats[[#This Row],[Searches: Apr 2018]:[Searches: Mar 2019]])</f>
        <v>1920</v>
      </c>
      <c r="BN1334" s="9">
        <f>keyword_stats[[#This Row],[R1]]-keyword_stats[[#This Row],[R4]]</f>
        <v>101.66666666666666</v>
      </c>
      <c r="BO1334" s="9" t="str">
        <f>INDEX('keyword-forecasts'!G:K,MATCH(keyword_stats[[#This Row],[Keyword]],'keyword-forecasts'!K:K,0),1)</f>
        <v>Strój Kąpielowy</v>
      </c>
    </row>
    <row r="1335" spans="1:67" x14ac:dyDescent="0.25">
      <c r="A1335" t="s">
        <v>1445</v>
      </c>
      <c r="B1335" t="s">
        <v>15</v>
      </c>
      <c r="D1335" s="8">
        <v>170</v>
      </c>
      <c r="E1335" t="s">
        <v>17</v>
      </c>
      <c r="F1335">
        <v>99</v>
      </c>
      <c r="G1335">
        <v>0.39</v>
      </c>
      <c r="H1335">
        <v>1.24</v>
      </c>
      <c r="M1335">
        <v>140</v>
      </c>
      <c r="N1335">
        <v>140</v>
      </c>
      <c r="O1335">
        <v>210</v>
      </c>
      <c r="P1335">
        <v>210</v>
      </c>
      <c r="Q1335">
        <v>110</v>
      </c>
      <c r="R1335">
        <v>20</v>
      </c>
      <c r="S1335">
        <v>30</v>
      </c>
      <c r="T1335">
        <v>50</v>
      </c>
      <c r="U1335">
        <v>50</v>
      </c>
      <c r="V1335">
        <v>110</v>
      </c>
      <c r="W1335">
        <v>170</v>
      </c>
      <c r="X1335">
        <v>210</v>
      </c>
      <c r="Y1335">
        <v>320</v>
      </c>
      <c r="Z1335">
        <v>390</v>
      </c>
      <c r="AA1335">
        <v>480</v>
      </c>
      <c r="AB1335">
        <v>480</v>
      </c>
      <c r="AC1335">
        <v>170</v>
      </c>
      <c r="AD1335">
        <v>70</v>
      </c>
      <c r="AE1335">
        <v>50</v>
      </c>
      <c r="AF1335">
        <v>70</v>
      </c>
      <c r="AG1335">
        <v>90</v>
      </c>
      <c r="AH1335">
        <v>210</v>
      </c>
      <c r="AI1335">
        <v>170</v>
      </c>
      <c r="AJ1335">
        <v>320</v>
      </c>
      <c r="AK1335">
        <v>320</v>
      </c>
      <c r="AL1335">
        <v>390</v>
      </c>
      <c r="AM1335">
        <v>480</v>
      </c>
      <c r="AN1335">
        <v>390</v>
      </c>
      <c r="AO1335">
        <v>260</v>
      </c>
      <c r="AP1335">
        <v>70</v>
      </c>
      <c r="AQ1335">
        <v>70</v>
      </c>
      <c r="AR1335">
        <v>90</v>
      </c>
      <c r="AS1335">
        <v>70</v>
      </c>
      <c r="AT1335">
        <v>170</v>
      </c>
      <c r="AU1335">
        <v>140</v>
      </c>
      <c r="AV1335">
        <v>140</v>
      </c>
      <c r="AW1335">
        <v>210</v>
      </c>
      <c r="AX1335">
        <v>260</v>
      </c>
      <c r="AY1335">
        <v>390</v>
      </c>
      <c r="AZ1335">
        <v>390</v>
      </c>
      <c r="BA1335">
        <v>260</v>
      </c>
      <c r="BB1335">
        <v>50</v>
      </c>
      <c r="BC1335">
        <v>30</v>
      </c>
      <c r="BD1335">
        <v>50</v>
      </c>
      <c r="BE1335">
        <v>70</v>
      </c>
      <c r="BF1335">
        <v>140</v>
      </c>
      <c r="BG1335">
        <v>140</v>
      </c>
      <c r="BH1335">
        <v>110</v>
      </c>
      <c r="BI1335" s="9">
        <f>AVERAGE(keyword_stats[[#This Row],[Searches: Apr 2015]:[Searches: Mar 2016]])</f>
        <v>120.83333333333333</v>
      </c>
      <c r="BJ1335" s="9">
        <f>AVERAGE(keyword_stats[[#This Row],[Searches: Apr 2016]:[Searches: Mar 2017]])</f>
        <v>235</v>
      </c>
      <c r="BK1335" s="9">
        <f>AVERAGE(keyword_stats[[#This Row],[Searches: Apr 2017]:[Searches: Mar 2018]])</f>
        <v>215.83333333333334</v>
      </c>
      <c r="BL1335" s="9">
        <f>AVERAGE(keyword_stats[[#This Row],[Searches: Apr 2018]:[Searches: Mar 2019]])</f>
        <v>175</v>
      </c>
      <c r="BM1335" s="9">
        <f>SUM(keyword_stats[[#This Row],[Searches: Apr 2018]:[Searches: Mar 2019]])</f>
        <v>2100</v>
      </c>
      <c r="BN1335" s="9">
        <f>keyword_stats[[#This Row],[R1]]-keyword_stats[[#This Row],[R4]]</f>
        <v>54.166666666666671</v>
      </c>
      <c r="BO1335" s="9" t="str">
        <f>INDEX('keyword-forecasts'!G:K,MATCH(keyword_stats[[#This Row],[Keyword]],'keyword-forecasts'!K:K,0),1)</f>
        <v>Paski</v>
      </c>
    </row>
    <row r="1336" spans="1:67" x14ac:dyDescent="0.25">
      <c r="A1336" t="s">
        <v>1446</v>
      </c>
      <c r="B1336" t="s">
        <v>15</v>
      </c>
      <c r="D1336" s="8">
        <v>110</v>
      </c>
      <c r="E1336" t="s">
        <v>17</v>
      </c>
      <c r="F1336">
        <v>95</v>
      </c>
      <c r="G1336">
        <v>0.17</v>
      </c>
      <c r="H1336">
        <v>1.02</v>
      </c>
      <c r="M1336">
        <v>210</v>
      </c>
      <c r="N1336">
        <v>260</v>
      </c>
      <c r="O1336">
        <v>480</v>
      </c>
      <c r="P1336">
        <v>390</v>
      </c>
      <c r="Q1336">
        <v>170</v>
      </c>
      <c r="R1336">
        <v>50</v>
      </c>
      <c r="S1336">
        <v>40</v>
      </c>
      <c r="T1336">
        <v>30</v>
      </c>
      <c r="U1336">
        <v>30</v>
      </c>
      <c r="V1336">
        <v>90</v>
      </c>
      <c r="W1336">
        <v>110</v>
      </c>
      <c r="X1336">
        <v>140</v>
      </c>
      <c r="Y1336">
        <v>170</v>
      </c>
      <c r="Z1336">
        <v>210</v>
      </c>
      <c r="AA1336">
        <v>320</v>
      </c>
      <c r="AB1336">
        <v>260</v>
      </c>
      <c r="AC1336">
        <v>70</v>
      </c>
      <c r="AD1336">
        <v>30</v>
      </c>
      <c r="AE1336">
        <v>30</v>
      </c>
      <c r="AF1336">
        <v>30</v>
      </c>
      <c r="AG1336">
        <v>20</v>
      </c>
      <c r="AH1336">
        <v>70</v>
      </c>
      <c r="AI1336">
        <v>70</v>
      </c>
      <c r="AJ1336">
        <v>90</v>
      </c>
      <c r="AK1336">
        <v>110</v>
      </c>
      <c r="AL1336">
        <v>140</v>
      </c>
      <c r="AM1336">
        <v>210</v>
      </c>
      <c r="AN1336">
        <v>210</v>
      </c>
      <c r="AO1336">
        <v>110</v>
      </c>
      <c r="AP1336">
        <v>30</v>
      </c>
      <c r="AQ1336">
        <v>30</v>
      </c>
      <c r="AR1336">
        <v>40</v>
      </c>
      <c r="AS1336">
        <v>50</v>
      </c>
      <c r="AT1336">
        <v>110</v>
      </c>
      <c r="AU1336">
        <v>90</v>
      </c>
      <c r="AV1336">
        <v>140</v>
      </c>
      <c r="AW1336">
        <v>170</v>
      </c>
      <c r="AX1336">
        <v>210</v>
      </c>
      <c r="AY1336">
        <v>210</v>
      </c>
      <c r="AZ1336">
        <v>170</v>
      </c>
      <c r="BA1336">
        <v>90</v>
      </c>
      <c r="BB1336">
        <v>20</v>
      </c>
      <c r="BC1336">
        <v>30</v>
      </c>
      <c r="BD1336">
        <v>30</v>
      </c>
      <c r="BE1336">
        <v>50</v>
      </c>
      <c r="BF1336">
        <v>90</v>
      </c>
      <c r="BG1336">
        <v>50</v>
      </c>
      <c r="BH1336">
        <v>110</v>
      </c>
      <c r="BI1336" s="9">
        <f>AVERAGE(keyword_stats[[#This Row],[Searches: Apr 2015]:[Searches: Mar 2016]])</f>
        <v>166.66666666666666</v>
      </c>
      <c r="BJ1336" s="9">
        <f>AVERAGE(keyword_stats[[#This Row],[Searches: Apr 2016]:[Searches: Mar 2017]])</f>
        <v>114.16666666666667</v>
      </c>
      <c r="BK1336" s="9">
        <f>AVERAGE(keyword_stats[[#This Row],[Searches: Apr 2017]:[Searches: Mar 2018]])</f>
        <v>105.83333333333333</v>
      </c>
      <c r="BL1336" s="9">
        <f>AVERAGE(keyword_stats[[#This Row],[Searches: Apr 2018]:[Searches: Mar 2019]])</f>
        <v>102.5</v>
      </c>
      <c r="BM1336" s="9">
        <f>SUM(keyword_stats[[#This Row],[Searches: Apr 2018]:[Searches: Mar 2019]])</f>
        <v>1230</v>
      </c>
      <c r="BN1336" s="9">
        <f>keyword_stats[[#This Row],[R1]]-keyword_stats[[#This Row],[R4]]</f>
        <v>-64.166666666666657</v>
      </c>
      <c r="BO1336" s="9" t="str">
        <f>INDEX('keyword-forecasts'!G:K,MATCH(keyword_stats[[#This Row],[Keyword]],'keyword-forecasts'!K:K,0),1)</f>
        <v>Strój Kąpielowy</v>
      </c>
    </row>
    <row r="1337" spans="1:67" x14ac:dyDescent="0.25">
      <c r="A1337" t="s">
        <v>1447</v>
      </c>
      <c r="B1337" t="s">
        <v>15</v>
      </c>
      <c r="D1337" s="8">
        <v>40</v>
      </c>
      <c r="E1337" t="s">
        <v>17</v>
      </c>
      <c r="F1337">
        <v>100</v>
      </c>
      <c r="G1337">
        <v>0.19</v>
      </c>
      <c r="H1337">
        <v>0.79</v>
      </c>
      <c r="M1337">
        <v>20</v>
      </c>
      <c r="N1337">
        <v>40</v>
      </c>
      <c r="O1337">
        <v>50</v>
      </c>
      <c r="P1337">
        <v>50</v>
      </c>
      <c r="Q1337">
        <v>30</v>
      </c>
      <c r="R1337">
        <v>10</v>
      </c>
      <c r="S1337">
        <v>10</v>
      </c>
      <c r="T1337">
        <v>10</v>
      </c>
      <c r="U1337">
        <v>10</v>
      </c>
      <c r="V1337">
        <v>20</v>
      </c>
      <c r="W1337">
        <v>10</v>
      </c>
      <c r="X1337">
        <v>10</v>
      </c>
      <c r="Y1337">
        <v>20</v>
      </c>
      <c r="Z1337">
        <v>30</v>
      </c>
      <c r="AA1337">
        <v>30</v>
      </c>
      <c r="AB1337">
        <v>40</v>
      </c>
      <c r="AC1337">
        <v>20</v>
      </c>
      <c r="AD1337">
        <v>10</v>
      </c>
      <c r="AE1337">
        <v>10</v>
      </c>
      <c r="AF1337">
        <v>10</v>
      </c>
      <c r="AG1337">
        <v>10</v>
      </c>
      <c r="AH1337">
        <v>10</v>
      </c>
      <c r="AI1337">
        <v>20</v>
      </c>
      <c r="AJ1337">
        <v>10</v>
      </c>
      <c r="AK1337">
        <v>10</v>
      </c>
      <c r="AL1337">
        <v>40</v>
      </c>
      <c r="AM1337">
        <v>30</v>
      </c>
      <c r="AN1337">
        <v>40</v>
      </c>
      <c r="AO1337">
        <v>30</v>
      </c>
      <c r="AP1337">
        <v>10</v>
      </c>
      <c r="AQ1337">
        <v>10</v>
      </c>
      <c r="AR1337">
        <v>0</v>
      </c>
      <c r="AS1337">
        <v>10</v>
      </c>
      <c r="AT1337">
        <v>20</v>
      </c>
      <c r="AU1337">
        <v>10</v>
      </c>
      <c r="AV1337">
        <v>20</v>
      </c>
      <c r="AW1337">
        <v>20</v>
      </c>
      <c r="AX1337">
        <v>50</v>
      </c>
      <c r="AY1337">
        <v>90</v>
      </c>
      <c r="AZ1337">
        <v>90</v>
      </c>
      <c r="BA1337">
        <v>40</v>
      </c>
      <c r="BB1337">
        <v>20</v>
      </c>
      <c r="BC1337">
        <v>10</v>
      </c>
      <c r="BD1337">
        <v>20</v>
      </c>
      <c r="BE1337">
        <v>20</v>
      </c>
      <c r="BF1337">
        <v>40</v>
      </c>
      <c r="BG1337">
        <v>20</v>
      </c>
      <c r="BH1337">
        <v>50</v>
      </c>
      <c r="BI1337" s="9">
        <f>AVERAGE(keyword_stats[[#This Row],[Searches: Apr 2015]:[Searches: Mar 2016]])</f>
        <v>22.5</v>
      </c>
      <c r="BJ1337" s="9">
        <f>AVERAGE(keyword_stats[[#This Row],[Searches: Apr 2016]:[Searches: Mar 2017]])</f>
        <v>18.333333333333332</v>
      </c>
      <c r="BK1337" s="9">
        <f>AVERAGE(keyword_stats[[#This Row],[Searches: Apr 2017]:[Searches: Mar 2018]])</f>
        <v>19.166666666666668</v>
      </c>
      <c r="BL1337" s="9">
        <f>AVERAGE(keyword_stats[[#This Row],[Searches: Apr 2018]:[Searches: Mar 2019]])</f>
        <v>39.166666666666664</v>
      </c>
      <c r="BM1337" s="9">
        <f>SUM(keyword_stats[[#This Row],[Searches: Apr 2018]:[Searches: Mar 2019]])</f>
        <v>470</v>
      </c>
      <c r="BN1337" s="9">
        <f>keyword_stats[[#This Row],[R1]]-keyword_stats[[#This Row],[R4]]</f>
        <v>16.666666666666664</v>
      </c>
      <c r="BO1337" s="9" t="str">
        <f>INDEX('keyword-forecasts'!G:K,MATCH(keyword_stats[[#This Row],[Keyword]],'keyword-forecasts'!K:K,0),1)</f>
        <v>Strój Kąpielowy</v>
      </c>
    </row>
    <row r="1338" spans="1:67" x14ac:dyDescent="0.25">
      <c r="A1338" t="s">
        <v>1448</v>
      </c>
      <c r="B1338" t="s">
        <v>15</v>
      </c>
      <c r="D1338" s="8">
        <v>20</v>
      </c>
      <c r="E1338" t="s">
        <v>17</v>
      </c>
      <c r="F1338">
        <v>100</v>
      </c>
      <c r="G1338">
        <v>0.27</v>
      </c>
      <c r="H1338">
        <v>1.04</v>
      </c>
      <c r="M1338">
        <v>10</v>
      </c>
      <c r="N1338">
        <v>30</v>
      </c>
      <c r="O1338">
        <v>10</v>
      </c>
      <c r="P1338">
        <v>30</v>
      </c>
      <c r="Q1338">
        <v>30</v>
      </c>
      <c r="R1338">
        <v>10</v>
      </c>
      <c r="S1338">
        <v>10</v>
      </c>
      <c r="T1338">
        <v>10</v>
      </c>
      <c r="U1338">
        <v>10</v>
      </c>
      <c r="V1338">
        <v>10</v>
      </c>
      <c r="W1338">
        <v>10</v>
      </c>
      <c r="X1338">
        <v>10</v>
      </c>
      <c r="Y1338">
        <v>10</v>
      </c>
      <c r="Z1338">
        <v>10</v>
      </c>
      <c r="AA1338">
        <v>20</v>
      </c>
      <c r="AB1338">
        <v>30</v>
      </c>
      <c r="AC1338">
        <v>10</v>
      </c>
      <c r="AD1338">
        <v>10</v>
      </c>
      <c r="AE1338">
        <v>10</v>
      </c>
      <c r="AF1338">
        <v>10</v>
      </c>
      <c r="AG1338">
        <v>10</v>
      </c>
      <c r="AH1338">
        <v>10</v>
      </c>
      <c r="AI1338">
        <v>10</v>
      </c>
      <c r="AJ1338">
        <v>20</v>
      </c>
      <c r="AK1338">
        <v>20</v>
      </c>
      <c r="AL1338">
        <v>10</v>
      </c>
      <c r="AM1338">
        <v>30</v>
      </c>
      <c r="AN1338">
        <v>30</v>
      </c>
      <c r="AO1338">
        <v>20</v>
      </c>
      <c r="AP1338">
        <v>10</v>
      </c>
      <c r="AQ1338">
        <v>10</v>
      </c>
      <c r="AR1338">
        <v>10</v>
      </c>
      <c r="AS1338">
        <v>10</v>
      </c>
      <c r="AT1338">
        <v>10</v>
      </c>
      <c r="AU1338">
        <v>20</v>
      </c>
      <c r="AV1338">
        <v>10</v>
      </c>
      <c r="AW1338">
        <v>10</v>
      </c>
      <c r="AX1338">
        <v>30</v>
      </c>
      <c r="AY1338">
        <v>30</v>
      </c>
      <c r="AZ1338">
        <v>30</v>
      </c>
      <c r="BA1338">
        <v>20</v>
      </c>
      <c r="BB1338">
        <v>10</v>
      </c>
      <c r="BC1338">
        <v>40</v>
      </c>
      <c r="BD1338">
        <v>10</v>
      </c>
      <c r="BE1338">
        <v>20</v>
      </c>
      <c r="BF1338">
        <v>40</v>
      </c>
      <c r="BG1338">
        <v>10</v>
      </c>
      <c r="BH1338">
        <v>20</v>
      </c>
      <c r="BI1338" s="9">
        <f>AVERAGE(keyword_stats[[#This Row],[Searches: Apr 2015]:[Searches: Mar 2016]])</f>
        <v>15</v>
      </c>
      <c r="BJ1338" s="9">
        <f>AVERAGE(keyword_stats[[#This Row],[Searches: Apr 2016]:[Searches: Mar 2017]])</f>
        <v>13.333333333333334</v>
      </c>
      <c r="BK1338" s="9">
        <f>AVERAGE(keyword_stats[[#This Row],[Searches: Apr 2017]:[Searches: Mar 2018]])</f>
        <v>15.833333333333334</v>
      </c>
      <c r="BL1338" s="9">
        <f>AVERAGE(keyword_stats[[#This Row],[Searches: Apr 2018]:[Searches: Mar 2019]])</f>
        <v>22.5</v>
      </c>
      <c r="BM1338" s="9">
        <f>SUM(keyword_stats[[#This Row],[Searches: Apr 2018]:[Searches: Mar 2019]])</f>
        <v>270</v>
      </c>
      <c r="BN1338" s="9">
        <f>keyword_stats[[#This Row],[R1]]-keyword_stats[[#This Row],[R4]]</f>
        <v>7.5</v>
      </c>
      <c r="BO1338" s="9" t="str">
        <f>INDEX('keyword-forecasts'!G:K,MATCH(keyword_stats[[#This Row],[Keyword]],'keyword-forecasts'!K:K,0),1)</f>
        <v>Strój Kąpielowy</v>
      </c>
    </row>
    <row r="1339" spans="1:67" x14ac:dyDescent="0.25">
      <c r="A1339" t="s">
        <v>1449</v>
      </c>
      <c r="B1339" t="s">
        <v>15</v>
      </c>
      <c r="D1339" s="8">
        <v>30</v>
      </c>
      <c r="E1339" t="s">
        <v>17</v>
      </c>
      <c r="F1339">
        <v>100</v>
      </c>
      <c r="G1339">
        <v>0.39</v>
      </c>
      <c r="H1339">
        <v>1.17</v>
      </c>
      <c r="M1339">
        <v>10</v>
      </c>
      <c r="N1339">
        <v>10</v>
      </c>
      <c r="O1339">
        <v>40</v>
      </c>
      <c r="P1339">
        <v>20</v>
      </c>
      <c r="Q1339">
        <v>20</v>
      </c>
      <c r="R1339">
        <v>10</v>
      </c>
      <c r="S1339">
        <v>10</v>
      </c>
      <c r="T1339">
        <v>10</v>
      </c>
      <c r="U1339">
        <v>10</v>
      </c>
      <c r="V1339">
        <v>10</v>
      </c>
      <c r="W1339">
        <v>10</v>
      </c>
      <c r="X1339">
        <v>10</v>
      </c>
      <c r="Y1339">
        <v>10</v>
      </c>
      <c r="Z1339">
        <v>10</v>
      </c>
      <c r="AA1339">
        <v>20</v>
      </c>
      <c r="AB1339">
        <v>30</v>
      </c>
      <c r="AC1339">
        <v>10</v>
      </c>
      <c r="AD1339">
        <v>20</v>
      </c>
      <c r="AE1339">
        <v>10</v>
      </c>
      <c r="AF1339">
        <v>20</v>
      </c>
      <c r="AG1339">
        <v>10</v>
      </c>
      <c r="AH1339">
        <v>10</v>
      </c>
      <c r="AI1339">
        <v>10</v>
      </c>
      <c r="AJ1339">
        <v>10</v>
      </c>
      <c r="AK1339">
        <v>10</v>
      </c>
      <c r="AL1339">
        <v>10</v>
      </c>
      <c r="AM1339">
        <v>10</v>
      </c>
      <c r="AN1339">
        <v>30</v>
      </c>
      <c r="AO1339">
        <v>20</v>
      </c>
      <c r="AP1339">
        <v>10</v>
      </c>
      <c r="AQ1339">
        <v>20</v>
      </c>
      <c r="AR1339">
        <v>10</v>
      </c>
      <c r="AS1339">
        <v>10</v>
      </c>
      <c r="AT1339">
        <v>20</v>
      </c>
      <c r="AU1339">
        <v>10</v>
      </c>
      <c r="AV1339">
        <v>20</v>
      </c>
      <c r="AW1339">
        <v>10</v>
      </c>
      <c r="AX1339">
        <v>10</v>
      </c>
      <c r="AY1339">
        <v>40</v>
      </c>
      <c r="AZ1339">
        <v>40</v>
      </c>
      <c r="BA1339">
        <v>50</v>
      </c>
      <c r="BB1339">
        <v>20</v>
      </c>
      <c r="BC1339">
        <v>10</v>
      </c>
      <c r="BD1339">
        <v>20</v>
      </c>
      <c r="BE1339">
        <v>40</v>
      </c>
      <c r="BF1339">
        <v>30</v>
      </c>
      <c r="BG1339">
        <v>30</v>
      </c>
      <c r="BH1339">
        <v>30</v>
      </c>
      <c r="BI1339" s="9">
        <f>AVERAGE(keyword_stats[[#This Row],[Searches: Apr 2015]:[Searches: Mar 2016]])</f>
        <v>14.166666666666666</v>
      </c>
      <c r="BJ1339" s="9">
        <f>AVERAGE(keyword_stats[[#This Row],[Searches: Apr 2016]:[Searches: Mar 2017]])</f>
        <v>14.166666666666666</v>
      </c>
      <c r="BK1339" s="9">
        <f>AVERAGE(keyword_stats[[#This Row],[Searches: Apr 2017]:[Searches: Mar 2018]])</f>
        <v>15</v>
      </c>
      <c r="BL1339" s="9">
        <f>AVERAGE(keyword_stats[[#This Row],[Searches: Apr 2018]:[Searches: Mar 2019]])</f>
        <v>27.5</v>
      </c>
      <c r="BM1339" s="9">
        <f>SUM(keyword_stats[[#This Row],[Searches: Apr 2018]:[Searches: Mar 2019]])</f>
        <v>330</v>
      </c>
      <c r="BN1339" s="9">
        <f>keyword_stats[[#This Row],[R1]]-keyword_stats[[#This Row],[R4]]</f>
        <v>13.333333333333334</v>
      </c>
      <c r="BO1339" s="9" t="str">
        <f>INDEX('keyword-forecasts'!G:K,MATCH(keyword_stats[[#This Row],[Keyword]],'keyword-forecasts'!K:K,0),1)</f>
        <v>Strój Kąpielowy</v>
      </c>
    </row>
    <row r="1340" spans="1:67" x14ac:dyDescent="0.25">
      <c r="A1340" t="s">
        <v>1450</v>
      </c>
      <c r="B1340" t="s">
        <v>15</v>
      </c>
      <c r="D1340" s="8">
        <v>2900</v>
      </c>
      <c r="E1340" t="s">
        <v>17</v>
      </c>
      <c r="F1340">
        <v>100</v>
      </c>
      <c r="G1340">
        <v>0.31</v>
      </c>
      <c r="H1340">
        <v>1.04</v>
      </c>
      <c r="M1340">
        <v>1600</v>
      </c>
      <c r="N1340">
        <v>1900</v>
      </c>
      <c r="O1340">
        <v>3600</v>
      </c>
      <c r="P1340">
        <v>3600</v>
      </c>
      <c r="Q1340">
        <v>1600</v>
      </c>
      <c r="R1340">
        <v>320</v>
      </c>
      <c r="S1340">
        <v>480</v>
      </c>
      <c r="T1340">
        <v>480</v>
      </c>
      <c r="U1340">
        <v>390</v>
      </c>
      <c r="V1340">
        <v>1000</v>
      </c>
      <c r="W1340">
        <v>1300</v>
      </c>
      <c r="X1340">
        <v>1300</v>
      </c>
      <c r="Y1340">
        <v>1600</v>
      </c>
      <c r="Z1340">
        <v>2400</v>
      </c>
      <c r="AA1340">
        <v>3600</v>
      </c>
      <c r="AB1340">
        <v>3600</v>
      </c>
      <c r="AC1340">
        <v>1600</v>
      </c>
      <c r="AD1340">
        <v>720</v>
      </c>
      <c r="AE1340">
        <v>480</v>
      </c>
      <c r="AF1340">
        <v>590</v>
      </c>
      <c r="AG1340">
        <v>590</v>
      </c>
      <c r="AH1340">
        <v>1000</v>
      </c>
      <c r="AI1340">
        <v>1300</v>
      </c>
      <c r="AJ1340">
        <v>1300</v>
      </c>
      <c r="AK1340">
        <v>1900</v>
      </c>
      <c r="AL1340">
        <v>2400</v>
      </c>
      <c r="AM1340">
        <v>3600</v>
      </c>
      <c r="AN1340">
        <v>3600</v>
      </c>
      <c r="AO1340">
        <v>1600</v>
      </c>
      <c r="AP1340">
        <v>480</v>
      </c>
      <c r="AQ1340">
        <v>390</v>
      </c>
      <c r="AR1340">
        <v>390</v>
      </c>
      <c r="AS1340">
        <v>390</v>
      </c>
      <c r="AT1340">
        <v>1300</v>
      </c>
      <c r="AU1340">
        <v>1600</v>
      </c>
      <c r="AV1340">
        <v>1900</v>
      </c>
      <c r="AW1340">
        <v>2400</v>
      </c>
      <c r="AX1340">
        <v>3600</v>
      </c>
      <c r="AY1340">
        <v>5400</v>
      </c>
      <c r="AZ1340">
        <v>6600</v>
      </c>
      <c r="BA1340">
        <v>3600</v>
      </c>
      <c r="BB1340">
        <v>880</v>
      </c>
      <c r="BC1340">
        <v>720</v>
      </c>
      <c r="BD1340">
        <v>880</v>
      </c>
      <c r="BE1340">
        <v>880</v>
      </c>
      <c r="BF1340">
        <v>2400</v>
      </c>
      <c r="BG1340">
        <v>2400</v>
      </c>
      <c r="BH1340">
        <v>2900</v>
      </c>
      <c r="BI1340" s="9">
        <f>AVERAGE(keyword_stats[[#This Row],[Searches: Apr 2015]:[Searches: Mar 2016]])</f>
        <v>1464.1666666666667</v>
      </c>
      <c r="BJ1340" s="9">
        <f>AVERAGE(keyword_stats[[#This Row],[Searches: Apr 2016]:[Searches: Mar 2017]])</f>
        <v>1565</v>
      </c>
      <c r="BK1340" s="9">
        <f>AVERAGE(keyword_stats[[#This Row],[Searches: Apr 2017]:[Searches: Mar 2018]])</f>
        <v>1629.1666666666667</v>
      </c>
      <c r="BL1340" s="9">
        <f>AVERAGE(keyword_stats[[#This Row],[Searches: Apr 2018]:[Searches: Mar 2019]])</f>
        <v>2721.6666666666665</v>
      </c>
      <c r="BM1340" s="9">
        <f>SUM(keyword_stats[[#This Row],[Searches: Apr 2018]:[Searches: Mar 2019]])</f>
        <v>32660</v>
      </c>
      <c r="BN1340" s="9">
        <f>keyword_stats[[#This Row],[R1]]-keyword_stats[[#This Row],[R4]]</f>
        <v>1257.4999999999998</v>
      </c>
      <c r="BO1340" s="9" t="str">
        <f>INDEX('keyword-forecasts'!G:K,MATCH(keyword_stats[[#This Row],[Keyword]],'keyword-forecasts'!K:K,0),1)</f>
        <v>Kąpielowy Push</v>
      </c>
    </row>
    <row r="1341" spans="1:67" x14ac:dyDescent="0.25">
      <c r="A1341" t="s">
        <v>1451</v>
      </c>
      <c r="B1341" t="s">
        <v>15</v>
      </c>
      <c r="D1341" s="8">
        <v>20</v>
      </c>
      <c r="E1341" t="s">
        <v>17</v>
      </c>
      <c r="F1341">
        <v>100</v>
      </c>
      <c r="G1341">
        <v>0.3</v>
      </c>
      <c r="H1341">
        <v>0.57999999999999996</v>
      </c>
      <c r="M1341">
        <v>20</v>
      </c>
      <c r="N1341">
        <v>20</v>
      </c>
      <c r="O1341">
        <v>70</v>
      </c>
      <c r="P1341">
        <v>50</v>
      </c>
      <c r="Q1341">
        <v>10</v>
      </c>
      <c r="R1341">
        <v>10</v>
      </c>
      <c r="S1341">
        <v>10</v>
      </c>
      <c r="T1341">
        <v>10</v>
      </c>
      <c r="U1341">
        <v>10</v>
      </c>
      <c r="V1341">
        <v>20</v>
      </c>
      <c r="W1341">
        <v>30</v>
      </c>
      <c r="X1341">
        <v>30</v>
      </c>
      <c r="Y1341">
        <v>20</v>
      </c>
      <c r="Z1341">
        <v>40</v>
      </c>
      <c r="AA1341">
        <v>110</v>
      </c>
      <c r="AB1341">
        <v>110</v>
      </c>
      <c r="AC1341">
        <v>30</v>
      </c>
      <c r="AD1341">
        <v>10</v>
      </c>
      <c r="AE1341">
        <v>10</v>
      </c>
      <c r="AF1341">
        <v>10</v>
      </c>
      <c r="AG1341">
        <v>10</v>
      </c>
      <c r="AH1341">
        <v>10</v>
      </c>
      <c r="AI1341">
        <v>20</v>
      </c>
      <c r="AJ1341">
        <v>10</v>
      </c>
      <c r="AK1341">
        <v>10</v>
      </c>
      <c r="AL1341">
        <v>10</v>
      </c>
      <c r="AM1341">
        <v>40</v>
      </c>
      <c r="AN1341">
        <v>30</v>
      </c>
      <c r="AO1341">
        <v>10</v>
      </c>
      <c r="AP1341">
        <v>10</v>
      </c>
      <c r="AQ1341">
        <v>10</v>
      </c>
      <c r="AR1341">
        <v>0</v>
      </c>
      <c r="AS1341">
        <v>10</v>
      </c>
      <c r="AT1341">
        <v>10</v>
      </c>
      <c r="AU1341">
        <v>10</v>
      </c>
      <c r="AV1341">
        <v>10</v>
      </c>
      <c r="AW1341">
        <v>20</v>
      </c>
      <c r="AX1341">
        <v>30</v>
      </c>
      <c r="AY1341">
        <v>20</v>
      </c>
      <c r="AZ1341">
        <v>40</v>
      </c>
      <c r="BA1341">
        <v>30</v>
      </c>
      <c r="BB1341">
        <v>10</v>
      </c>
      <c r="BC1341">
        <v>10</v>
      </c>
      <c r="BD1341">
        <v>10</v>
      </c>
      <c r="BE1341">
        <v>10</v>
      </c>
      <c r="BF1341">
        <v>20</v>
      </c>
      <c r="BG1341">
        <v>20</v>
      </c>
      <c r="BH1341">
        <v>20</v>
      </c>
      <c r="BI1341" s="9">
        <f>AVERAGE(keyword_stats[[#This Row],[Searches: Apr 2015]:[Searches: Mar 2016]])</f>
        <v>24.166666666666668</v>
      </c>
      <c r="BJ1341" s="9">
        <f>AVERAGE(keyword_stats[[#This Row],[Searches: Apr 2016]:[Searches: Mar 2017]])</f>
        <v>32.5</v>
      </c>
      <c r="BK1341" s="9">
        <f>AVERAGE(keyword_stats[[#This Row],[Searches: Apr 2017]:[Searches: Mar 2018]])</f>
        <v>13.333333333333334</v>
      </c>
      <c r="BL1341" s="9">
        <f>AVERAGE(keyword_stats[[#This Row],[Searches: Apr 2018]:[Searches: Mar 2019]])</f>
        <v>20</v>
      </c>
      <c r="BM1341" s="9">
        <f>SUM(keyword_stats[[#This Row],[Searches: Apr 2018]:[Searches: Mar 2019]])</f>
        <v>240</v>
      </c>
      <c r="BN1341" s="9">
        <f>keyword_stats[[#This Row],[R1]]-keyword_stats[[#This Row],[R4]]</f>
        <v>-4.1666666666666679</v>
      </c>
      <c r="BO1341" s="9" t="str">
        <f>INDEX('keyword-forecasts'!G:K,MATCH(keyword_stats[[#This Row],[Keyword]],'keyword-forecasts'!K:K,0),1)</f>
        <v>Kąpielowy H&amp;m</v>
      </c>
    </row>
    <row r="1342" spans="1:67" x14ac:dyDescent="0.25">
      <c r="A1342" t="s">
        <v>1452</v>
      </c>
      <c r="B1342" t="s">
        <v>15</v>
      </c>
      <c r="D1342" s="8">
        <v>70</v>
      </c>
      <c r="E1342" t="s">
        <v>17</v>
      </c>
      <c r="F1342">
        <v>100</v>
      </c>
      <c r="G1342">
        <v>0.39</v>
      </c>
      <c r="H1342">
        <v>1.81</v>
      </c>
      <c r="M1342">
        <v>50</v>
      </c>
      <c r="N1342">
        <v>40</v>
      </c>
      <c r="O1342">
        <v>30</v>
      </c>
      <c r="P1342">
        <v>70</v>
      </c>
      <c r="Q1342">
        <v>50</v>
      </c>
      <c r="R1342">
        <v>20</v>
      </c>
      <c r="S1342">
        <v>30</v>
      </c>
      <c r="T1342">
        <v>20</v>
      </c>
      <c r="U1342">
        <v>20</v>
      </c>
      <c r="V1342">
        <v>50</v>
      </c>
      <c r="W1342">
        <v>50</v>
      </c>
      <c r="X1342">
        <v>30</v>
      </c>
      <c r="Y1342">
        <v>50</v>
      </c>
      <c r="Z1342">
        <v>40</v>
      </c>
      <c r="AA1342">
        <v>50</v>
      </c>
      <c r="AB1342">
        <v>70</v>
      </c>
      <c r="AC1342">
        <v>30</v>
      </c>
      <c r="AD1342">
        <v>30</v>
      </c>
      <c r="AE1342">
        <v>30</v>
      </c>
      <c r="AF1342">
        <v>10</v>
      </c>
      <c r="AG1342">
        <v>30</v>
      </c>
      <c r="AH1342">
        <v>90</v>
      </c>
      <c r="AI1342">
        <v>90</v>
      </c>
      <c r="AJ1342">
        <v>170</v>
      </c>
      <c r="AK1342">
        <v>110</v>
      </c>
      <c r="AL1342">
        <v>110</v>
      </c>
      <c r="AM1342">
        <v>320</v>
      </c>
      <c r="AN1342">
        <v>260</v>
      </c>
      <c r="AO1342">
        <v>140</v>
      </c>
      <c r="AP1342">
        <v>40</v>
      </c>
      <c r="AQ1342">
        <v>40</v>
      </c>
      <c r="AR1342">
        <v>40</v>
      </c>
      <c r="AS1342">
        <v>20</v>
      </c>
      <c r="AT1342">
        <v>90</v>
      </c>
      <c r="AU1342">
        <v>50</v>
      </c>
      <c r="AV1342">
        <v>70</v>
      </c>
      <c r="AW1342">
        <v>70</v>
      </c>
      <c r="AX1342">
        <v>70</v>
      </c>
      <c r="AY1342">
        <v>110</v>
      </c>
      <c r="AZ1342">
        <v>90</v>
      </c>
      <c r="BA1342">
        <v>40</v>
      </c>
      <c r="BB1342">
        <v>20</v>
      </c>
      <c r="BC1342">
        <v>10</v>
      </c>
      <c r="BD1342">
        <v>20</v>
      </c>
      <c r="BE1342">
        <v>20</v>
      </c>
      <c r="BF1342">
        <v>110</v>
      </c>
      <c r="BG1342">
        <v>110</v>
      </c>
      <c r="BH1342">
        <v>70</v>
      </c>
      <c r="BI1342" s="9">
        <f>AVERAGE(keyword_stats[[#This Row],[Searches: Apr 2015]:[Searches: Mar 2016]])</f>
        <v>38.333333333333336</v>
      </c>
      <c r="BJ1342" s="9">
        <f>AVERAGE(keyword_stats[[#This Row],[Searches: Apr 2016]:[Searches: Mar 2017]])</f>
        <v>57.5</v>
      </c>
      <c r="BK1342" s="9">
        <f>AVERAGE(keyword_stats[[#This Row],[Searches: Apr 2017]:[Searches: Mar 2018]])</f>
        <v>107.5</v>
      </c>
      <c r="BL1342" s="9">
        <f>AVERAGE(keyword_stats[[#This Row],[Searches: Apr 2018]:[Searches: Mar 2019]])</f>
        <v>61.666666666666664</v>
      </c>
      <c r="BM1342" s="9">
        <f>SUM(keyword_stats[[#This Row],[Searches: Apr 2018]:[Searches: Mar 2019]])</f>
        <v>740</v>
      </c>
      <c r="BN1342" s="9">
        <f>keyword_stats[[#This Row],[R1]]-keyword_stats[[#This Row],[R4]]</f>
        <v>23.333333333333329</v>
      </c>
      <c r="BO1342" s="9" t="str">
        <f>INDEX('keyword-forecasts'!G:K,MATCH(keyword_stats[[#This Row],[Keyword]],'keyword-forecasts'!K:K,0),1)</f>
        <v>Kąpielowy Push</v>
      </c>
    </row>
    <row r="1343" spans="1:67" x14ac:dyDescent="0.25">
      <c r="A1343" t="s">
        <v>1453</v>
      </c>
      <c r="B1343" t="s">
        <v>15</v>
      </c>
      <c r="D1343" s="8">
        <v>10</v>
      </c>
      <c r="E1343" t="s">
        <v>17</v>
      </c>
      <c r="F1343">
        <v>100</v>
      </c>
      <c r="M1343">
        <v>10</v>
      </c>
      <c r="N1343">
        <v>10</v>
      </c>
      <c r="O1343">
        <v>10</v>
      </c>
      <c r="P1343">
        <v>20</v>
      </c>
      <c r="Q1343">
        <v>10</v>
      </c>
      <c r="R1343">
        <v>0</v>
      </c>
      <c r="S1343">
        <v>10</v>
      </c>
      <c r="T1343">
        <v>10</v>
      </c>
      <c r="U1343">
        <v>10</v>
      </c>
      <c r="V1343">
        <v>10</v>
      </c>
      <c r="W1343">
        <v>10</v>
      </c>
      <c r="X1343">
        <v>10</v>
      </c>
      <c r="Y1343">
        <v>10</v>
      </c>
      <c r="Z1343">
        <v>10</v>
      </c>
      <c r="AA1343">
        <v>40</v>
      </c>
      <c r="AB1343">
        <v>40</v>
      </c>
      <c r="AC1343">
        <v>10</v>
      </c>
      <c r="AD1343">
        <v>10</v>
      </c>
      <c r="AE1343">
        <v>0</v>
      </c>
      <c r="AF1343">
        <v>0</v>
      </c>
      <c r="AG1343">
        <v>10</v>
      </c>
      <c r="AH1343">
        <v>10</v>
      </c>
      <c r="AI1343">
        <v>10</v>
      </c>
      <c r="AJ1343">
        <v>10</v>
      </c>
      <c r="AK1343">
        <v>10</v>
      </c>
      <c r="AL1343">
        <v>10</v>
      </c>
      <c r="AM1343">
        <v>10</v>
      </c>
      <c r="AN1343">
        <v>10</v>
      </c>
      <c r="AO1343">
        <v>10</v>
      </c>
      <c r="AP1343">
        <v>0</v>
      </c>
      <c r="AQ1343">
        <v>0</v>
      </c>
      <c r="AR1343">
        <v>0</v>
      </c>
      <c r="AS1343">
        <v>0</v>
      </c>
      <c r="AT1343">
        <v>10</v>
      </c>
      <c r="AU1343">
        <v>10</v>
      </c>
      <c r="AV1343">
        <v>10</v>
      </c>
      <c r="AW1343">
        <v>10</v>
      </c>
      <c r="AX1343">
        <v>10</v>
      </c>
      <c r="AY1343">
        <v>10</v>
      </c>
      <c r="AZ1343">
        <v>10</v>
      </c>
      <c r="BA1343">
        <v>10</v>
      </c>
      <c r="BB1343">
        <v>10</v>
      </c>
      <c r="BC1343">
        <v>0</v>
      </c>
      <c r="BD1343">
        <v>10</v>
      </c>
      <c r="BE1343">
        <v>10</v>
      </c>
      <c r="BF1343">
        <v>10</v>
      </c>
      <c r="BG1343">
        <v>10</v>
      </c>
      <c r="BH1343">
        <v>10</v>
      </c>
      <c r="BI1343" s="9">
        <f>AVERAGE(keyword_stats[[#This Row],[Searches: Apr 2015]:[Searches: Mar 2016]])</f>
        <v>10</v>
      </c>
      <c r="BJ1343" s="9">
        <f>AVERAGE(keyword_stats[[#This Row],[Searches: Apr 2016]:[Searches: Mar 2017]])</f>
        <v>13.333333333333334</v>
      </c>
      <c r="BK1343" s="9">
        <f>AVERAGE(keyword_stats[[#This Row],[Searches: Apr 2017]:[Searches: Mar 2018]])</f>
        <v>6.666666666666667</v>
      </c>
      <c r="BL1343" s="9">
        <f>AVERAGE(keyword_stats[[#This Row],[Searches: Apr 2018]:[Searches: Mar 2019]])</f>
        <v>9.1666666666666661</v>
      </c>
      <c r="BM1343" s="9">
        <f>SUM(keyword_stats[[#This Row],[Searches: Apr 2018]:[Searches: Mar 2019]])</f>
        <v>110</v>
      </c>
      <c r="BN1343" s="9">
        <f>keyword_stats[[#This Row],[R1]]-keyword_stats[[#This Row],[R4]]</f>
        <v>-0.83333333333333393</v>
      </c>
      <c r="BO1343" s="9" t="str">
        <f>INDEX('keyword-forecasts'!G:K,MATCH(keyword_stats[[#This Row],[Keyword]],'keyword-forecasts'!K:K,0),1)</f>
        <v>Tanio</v>
      </c>
    </row>
    <row r="1344" spans="1:67" x14ac:dyDescent="0.25">
      <c r="A1344" t="s">
        <v>1454</v>
      </c>
      <c r="B1344" t="s">
        <v>15</v>
      </c>
      <c r="D1344" s="8">
        <v>10</v>
      </c>
      <c r="E1344" t="s">
        <v>17</v>
      </c>
      <c r="F1344">
        <v>98</v>
      </c>
      <c r="M1344">
        <v>10</v>
      </c>
      <c r="N1344">
        <v>10</v>
      </c>
      <c r="O1344">
        <v>10</v>
      </c>
      <c r="P1344">
        <v>20</v>
      </c>
      <c r="Q1344">
        <v>10</v>
      </c>
      <c r="R1344">
        <v>0</v>
      </c>
      <c r="S1344">
        <v>0</v>
      </c>
      <c r="T1344">
        <v>10</v>
      </c>
      <c r="U1344">
        <v>10</v>
      </c>
      <c r="V1344">
        <v>10</v>
      </c>
      <c r="W1344">
        <v>10</v>
      </c>
      <c r="X1344">
        <v>10</v>
      </c>
      <c r="Y1344">
        <v>10</v>
      </c>
      <c r="Z1344">
        <v>10</v>
      </c>
      <c r="AA1344">
        <v>10</v>
      </c>
      <c r="AB1344">
        <v>10</v>
      </c>
      <c r="AC1344">
        <v>10</v>
      </c>
      <c r="AD1344">
        <v>10</v>
      </c>
      <c r="AE1344">
        <v>10</v>
      </c>
      <c r="AF1344">
        <v>10</v>
      </c>
      <c r="AG1344">
        <v>10</v>
      </c>
      <c r="AH1344">
        <v>10</v>
      </c>
      <c r="AI1344">
        <v>10</v>
      </c>
      <c r="AJ1344">
        <v>10</v>
      </c>
      <c r="AK1344">
        <v>10</v>
      </c>
      <c r="AL1344">
        <v>0</v>
      </c>
      <c r="AM1344">
        <v>10</v>
      </c>
      <c r="AN1344">
        <v>10</v>
      </c>
      <c r="AO1344">
        <v>10</v>
      </c>
      <c r="AP1344">
        <v>0</v>
      </c>
      <c r="AQ1344">
        <v>0</v>
      </c>
      <c r="AR1344">
        <v>10</v>
      </c>
      <c r="AS1344">
        <v>10</v>
      </c>
      <c r="AT1344">
        <v>10</v>
      </c>
      <c r="AU1344">
        <v>10</v>
      </c>
      <c r="AV1344">
        <v>10</v>
      </c>
      <c r="AW1344">
        <v>10</v>
      </c>
      <c r="AX1344">
        <v>10</v>
      </c>
      <c r="AY1344">
        <v>20</v>
      </c>
      <c r="AZ1344">
        <v>20</v>
      </c>
      <c r="BA1344">
        <v>20</v>
      </c>
      <c r="BB1344">
        <v>10</v>
      </c>
      <c r="BC1344">
        <v>0</v>
      </c>
      <c r="BD1344">
        <v>10</v>
      </c>
      <c r="BE1344">
        <v>0</v>
      </c>
      <c r="BF1344">
        <v>10</v>
      </c>
      <c r="BG1344">
        <v>10</v>
      </c>
      <c r="BH1344">
        <v>10</v>
      </c>
      <c r="BI1344" s="9">
        <f>AVERAGE(keyword_stats[[#This Row],[Searches: Apr 2015]:[Searches: Mar 2016]])</f>
        <v>9.1666666666666661</v>
      </c>
      <c r="BJ1344" s="9">
        <f>AVERAGE(keyword_stats[[#This Row],[Searches: Apr 2016]:[Searches: Mar 2017]])</f>
        <v>10</v>
      </c>
      <c r="BK1344" s="9">
        <f>AVERAGE(keyword_stats[[#This Row],[Searches: Apr 2017]:[Searches: Mar 2018]])</f>
        <v>7.5</v>
      </c>
      <c r="BL1344" s="9">
        <f>AVERAGE(keyword_stats[[#This Row],[Searches: Apr 2018]:[Searches: Mar 2019]])</f>
        <v>10.833333333333334</v>
      </c>
      <c r="BM1344" s="9">
        <f>SUM(keyword_stats[[#This Row],[Searches: Apr 2018]:[Searches: Mar 2019]])</f>
        <v>130</v>
      </c>
      <c r="BN1344" s="9">
        <f>keyword_stats[[#This Row],[R1]]-keyword_stats[[#This Row],[R4]]</f>
        <v>1.6666666666666679</v>
      </c>
      <c r="BO1344" s="9" t="str">
        <f>INDEX('keyword-forecasts'!G:K,MATCH(keyword_stats[[#This Row],[Keyword]],'keyword-forecasts'!K:K,0),1)</f>
        <v>Kąpielowy Push</v>
      </c>
    </row>
    <row r="1345" spans="1:67" x14ac:dyDescent="0.25">
      <c r="A1345" t="s">
        <v>1455</v>
      </c>
      <c r="B1345" t="s">
        <v>15</v>
      </c>
      <c r="D1345" s="8">
        <v>260</v>
      </c>
      <c r="E1345" t="s">
        <v>17</v>
      </c>
      <c r="F1345">
        <v>100</v>
      </c>
      <c r="G1345">
        <v>0.26</v>
      </c>
      <c r="H1345">
        <v>1.23</v>
      </c>
      <c r="M1345">
        <v>480</v>
      </c>
      <c r="N1345">
        <v>590</v>
      </c>
      <c r="O1345">
        <v>880</v>
      </c>
      <c r="P1345">
        <v>720</v>
      </c>
      <c r="Q1345">
        <v>320</v>
      </c>
      <c r="R1345">
        <v>70</v>
      </c>
      <c r="S1345">
        <v>50</v>
      </c>
      <c r="T1345">
        <v>70</v>
      </c>
      <c r="U1345">
        <v>70</v>
      </c>
      <c r="V1345">
        <v>170</v>
      </c>
      <c r="W1345">
        <v>210</v>
      </c>
      <c r="X1345">
        <v>210</v>
      </c>
      <c r="Y1345">
        <v>320</v>
      </c>
      <c r="Z1345">
        <v>390</v>
      </c>
      <c r="AA1345">
        <v>720</v>
      </c>
      <c r="AB1345">
        <v>590</v>
      </c>
      <c r="AC1345">
        <v>210</v>
      </c>
      <c r="AD1345">
        <v>70</v>
      </c>
      <c r="AE1345">
        <v>30</v>
      </c>
      <c r="AF1345">
        <v>70</v>
      </c>
      <c r="AG1345">
        <v>70</v>
      </c>
      <c r="AH1345">
        <v>170</v>
      </c>
      <c r="AI1345">
        <v>170</v>
      </c>
      <c r="AJ1345">
        <v>210</v>
      </c>
      <c r="AK1345">
        <v>260</v>
      </c>
      <c r="AL1345">
        <v>480</v>
      </c>
      <c r="AM1345">
        <v>590</v>
      </c>
      <c r="AN1345">
        <v>590</v>
      </c>
      <c r="AO1345">
        <v>260</v>
      </c>
      <c r="AP1345">
        <v>70</v>
      </c>
      <c r="AQ1345">
        <v>50</v>
      </c>
      <c r="AR1345">
        <v>70</v>
      </c>
      <c r="AS1345">
        <v>70</v>
      </c>
      <c r="AT1345">
        <v>170</v>
      </c>
      <c r="AU1345">
        <v>210</v>
      </c>
      <c r="AV1345">
        <v>260</v>
      </c>
      <c r="AW1345">
        <v>320</v>
      </c>
      <c r="AX1345">
        <v>480</v>
      </c>
      <c r="AY1345">
        <v>480</v>
      </c>
      <c r="AZ1345">
        <v>590</v>
      </c>
      <c r="BA1345">
        <v>320</v>
      </c>
      <c r="BB1345">
        <v>50</v>
      </c>
      <c r="BC1345">
        <v>70</v>
      </c>
      <c r="BD1345">
        <v>70</v>
      </c>
      <c r="BE1345">
        <v>90</v>
      </c>
      <c r="BF1345">
        <v>170</v>
      </c>
      <c r="BG1345">
        <v>170</v>
      </c>
      <c r="BH1345">
        <v>210</v>
      </c>
      <c r="BI1345" s="9">
        <f>AVERAGE(keyword_stats[[#This Row],[Searches: Apr 2015]:[Searches: Mar 2016]])</f>
        <v>320</v>
      </c>
      <c r="BJ1345" s="9">
        <f>AVERAGE(keyword_stats[[#This Row],[Searches: Apr 2016]:[Searches: Mar 2017]])</f>
        <v>251.66666666666666</v>
      </c>
      <c r="BK1345" s="9">
        <f>AVERAGE(keyword_stats[[#This Row],[Searches: Apr 2017]:[Searches: Mar 2018]])</f>
        <v>256.66666666666669</v>
      </c>
      <c r="BL1345" s="9">
        <f>AVERAGE(keyword_stats[[#This Row],[Searches: Apr 2018]:[Searches: Mar 2019]])</f>
        <v>251.66666666666666</v>
      </c>
      <c r="BM1345" s="9">
        <f>SUM(keyword_stats[[#This Row],[Searches: Apr 2018]:[Searches: Mar 2019]])</f>
        <v>3020</v>
      </c>
      <c r="BN1345" s="9">
        <f>keyword_stats[[#This Row],[R1]]-keyword_stats[[#This Row],[R4]]</f>
        <v>-68.333333333333343</v>
      </c>
      <c r="BO1345" s="9" t="str">
        <f>INDEX('keyword-forecasts'!G:K,MATCH(keyword_stats[[#This Row],[Keyword]],'keyword-forecasts'!K:K,0),1)</f>
        <v>Strój Kąpielowy</v>
      </c>
    </row>
    <row r="1346" spans="1:67" x14ac:dyDescent="0.25">
      <c r="A1346" t="s">
        <v>1456</v>
      </c>
      <c r="B1346" t="s">
        <v>15</v>
      </c>
      <c r="D1346" s="8">
        <v>110</v>
      </c>
      <c r="E1346" t="s">
        <v>17</v>
      </c>
      <c r="F1346">
        <v>100</v>
      </c>
      <c r="G1346">
        <v>0.56000000000000005</v>
      </c>
      <c r="H1346">
        <v>2.0499999999999998</v>
      </c>
      <c r="M1346">
        <v>50</v>
      </c>
      <c r="N1346">
        <v>90</v>
      </c>
      <c r="O1346">
        <v>110</v>
      </c>
      <c r="P1346">
        <v>140</v>
      </c>
      <c r="Q1346">
        <v>110</v>
      </c>
      <c r="R1346">
        <v>40</v>
      </c>
      <c r="S1346">
        <v>40</v>
      </c>
      <c r="T1346">
        <v>20</v>
      </c>
      <c r="U1346">
        <v>30</v>
      </c>
      <c r="V1346">
        <v>40</v>
      </c>
      <c r="W1346">
        <v>50</v>
      </c>
      <c r="X1346">
        <v>70</v>
      </c>
      <c r="Y1346">
        <v>70</v>
      </c>
      <c r="Z1346">
        <v>90</v>
      </c>
      <c r="AA1346">
        <v>110</v>
      </c>
      <c r="AB1346">
        <v>170</v>
      </c>
      <c r="AC1346">
        <v>90</v>
      </c>
      <c r="AD1346">
        <v>50</v>
      </c>
      <c r="AE1346">
        <v>50</v>
      </c>
      <c r="AF1346">
        <v>50</v>
      </c>
      <c r="AG1346">
        <v>30</v>
      </c>
      <c r="AH1346">
        <v>90</v>
      </c>
      <c r="AI1346">
        <v>110</v>
      </c>
      <c r="AJ1346">
        <v>70</v>
      </c>
      <c r="AK1346">
        <v>90</v>
      </c>
      <c r="AL1346">
        <v>110</v>
      </c>
      <c r="AM1346">
        <v>170</v>
      </c>
      <c r="AN1346">
        <v>260</v>
      </c>
      <c r="AO1346">
        <v>140</v>
      </c>
      <c r="AP1346">
        <v>40</v>
      </c>
      <c r="AQ1346">
        <v>40</v>
      </c>
      <c r="AR1346">
        <v>40</v>
      </c>
      <c r="AS1346">
        <v>40</v>
      </c>
      <c r="AT1346">
        <v>50</v>
      </c>
      <c r="AU1346">
        <v>70</v>
      </c>
      <c r="AV1346">
        <v>70</v>
      </c>
      <c r="AW1346">
        <v>70</v>
      </c>
      <c r="AX1346">
        <v>170</v>
      </c>
      <c r="AY1346">
        <v>210</v>
      </c>
      <c r="AZ1346">
        <v>210</v>
      </c>
      <c r="BA1346">
        <v>140</v>
      </c>
      <c r="BB1346">
        <v>50</v>
      </c>
      <c r="BC1346">
        <v>50</v>
      </c>
      <c r="BD1346">
        <v>50</v>
      </c>
      <c r="BE1346">
        <v>70</v>
      </c>
      <c r="BF1346">
        <v>170</v>
      </c>
      <c r="BG1346">
        <v>110</v>
      </c>
      <c r="BH1346">
        <v>90</v>
      </c>
      <c r="BI1346" s="9">
        <f>AVERAGE(keyword_stats[[#This Row],[Searches: Apr 2015]:[Searches: Mar 2016]])</f>
        <v>65.833333333333329</v>
      </c>
      <c r="BJ1346" s="9">
        <f>AVERAGE(keyword_stats[[#This Row],[Searches: Apr 2016]:[Searches: Mar 2017]])</f>
        <v>81.666666666666671</v>
      </c>
      <c r="BK1346" s="9">
        <f>AVERAGE(keyword_stats[[#This Row],[Searches: Apr 2017]:[Searches: Mar 2018]])</f>
        <v>93.333333333333329</v>
      </c>
      <c r="BL1346" s="9">
        <f>AVERAGE(keyword_stats[[#This Row],[Searches: Apr 2018]:[Searches: Mar 2019]])</f>
        <v>115.83333333333333</v>
      </c>
      <c r="BM1346" s="9">
        <f>SUM(keyword_stats[[#This Row],[Searches: Apr 2018]:[Searches: Mar 2019]])</f>
        <v>1390</v>
      </c>
      <c r="BN1346" s="9">
        <f>keyword_stats[[#This Row],[R1]]-keyword_stats[[#This Row],[R4]]</f>
        <v>50</v>
      </c>
      <c r="BO1346" s="9" t="str">
        <f>INDEX('keyword-forecasts'!G:K,MATCH(keyword_stats[[#This Row],[Keyword]],'keyword-forecasts'!K:K,0),1)</f>
        <v>Strój Kąpielowy</v>
      </c>
    </row>
    <row r="1347" spans="1:67" x14ac:dyDescent="0.25">
      <c r="A1347" t="s">
        <v>1457</v>
      </c>
      <c r="B1347" t="s">
        <v>15</v>
      </c>
      <c r="D1347" s="8">
        <v>70</v>
      </c>
      <c r="E1347" t="s">
        <v>17</v>
      </c>
      <c r="F1347">
        <v>100</v>
      </c>
      <c r="G1347">
        <v>0.39</v>
      </c>
      <c r="H1347">
        <v>1.21</v>
      </c>
      <c r="M1347">
        <v>40</v>
      </c>
      <c r="N1347">
        <v>50</v>
      </c>
      <c r="O1347">
        <v>90</v>
      </c>
      <c r="P1347">
        <v>110</v>
      </c>
      <c r="Q1347">
        <v>70</v>
      </c>
      <c r="R1347">
        <v>10</v>
      </c>
      <c r="S1347">
        <v>20</v>
      </c>
      <c r="T1347">
        <v>10</v>
      </c>
      <c r="U1347">
        <v>10</v>
      </c>
      <c r="V1347">
        <v>20</v>
      </c>
      <c r="W1347">
        <v>30</v>
      </c>
      <c r="X1347">
        <v>30</v>
      </c>
      <c r="Y1347">
        <v>30</v>
      </c>
      <c r="Z1347">
        <v>50</v>
      </c>
      <c r="AA1347">
        <v>90</v>
      </c>
      <c r="AB1347">
        <v>90</v>
      </c>
      <c r="AC1347">
        <v>30</v>
      </c>
      <c r="AD1347">
        <v>10</v>
      </c>
      <c r="AE1347">
        <v>10</v>
      </c>
      <c r="AF1347">
        <v>10</v>
      </c>
      <c r="AG1347">
        <v>10</v>
      </c>
      <c r="AH1347">
        <v>20</v>
      </c>
      <c r="AI1347">
        <v>20</v>
      </c>
      <c r="AJ1347">
        <v>20</v>
      </c>
      <c r="AK1347">
        <v>30</v>
      </c>
      <c r="AL1347">
        <v>70</v>
      </c>
      <c r="AM1347">
        <v>90</v>
      </c>
      <c r="AN1347">
        <v>90</v>
      </c>
      <c r="AO1347">
        <v>40</v>
      </c>
      <c r="AP1347">
        <v>10</v>
      </c>
      <c r="AQ1347">
        <v>10</v>
      </c>
      <c r="AR1347">
        <v>10</v>
      </c>
      <c r="AS1347">
        <v>10</v>
      </c>
      <c r="AT1347">
        <v>10</v>
      </c>
      <c r="AU1347">
        <v>30</v>
      </c>
      <c r="AV1347">
        <v>40</v>
      </c>
      <c r="AW1347">
        <v>50</v>
      </c>
      <c r="AX1347">
        <v>70</v>
      </c>
      <c r="AY1347">
        <v>110</v>
      </c>
      <c r="AZ1347">
        <v>170</v>
      </c>
      <c r="BA1347">
        <v>90</v>
      </c>
      <c r="BB1347">
        <v>10</v>
      </c>
      <c r="BC1347">
        <v>10</v>
      </c>
      <c r="BD1347">
        <v>20</v>
      </c>
      <c r="BE1347">
        <v>10</v>
      </c>
      <c r="BF1347">
        <v>70</v>
      </c>
      <c r="BG1347">
        <v>70</v>
      </c>
      <c r="BH1347">
        <v>70</v>
      </c>
      <c r="BI1347" s="9">
        <f>AVERAGE(keyword_stats[[#This Row],[Searches: Apr 2015]:[Searches: Mar 2016]])</f>
        <v>40.833333333333336</v>
      </c>
      <c r="BJ1347" s="9">
        <f>AVERAGE(keyword_stats[[#This Row],[Searches: Apr 2016]:[Searches: Mar 2017]])</f>
        <v>32.5</v>
      </c>
      <c r="BK1347" s="9">
        <f>AVERAGE(keyword_stats[[#This Row],[Searches: Apr 2017]:[Searches: Mar 2018]])</f>
        <v>36.666666666666664</v>
      </c>
      <c r="BL1347" s="9">
        <f>AVERAGE(keyword_stats[[#This Row],[Searches: Apr 2018]:[Searches: Mar 2019]])</f>
        <v>62.5</v>
      </c>
      <c r="BM1347" s="9">
        <f>SUM(keyword_stats[[#This Row],[Searches: Apr 2018]:[Searches: Mar 2019]])</f>
        <v>750</v>
      </c>
      <c r="BN1347" s="9">
        <f>keyword_stats[[#This Row],[R1]]-keyword_stats[[#This Row],[R4]]</f>
        <v>21.666666666666664</v>
      </c>
      <c r="BO1347" s="9" t="str">
        <f>INDEX('keyword-forecasts'!G:K,MATCH(keyword_stats[[#This Row],[Keyword]],'keyword-forecasts'!K:K,0),1)</f>
        <v>Strój Kąpielowy</v>
      </c>
    </row>
    <row r="1348" spans="1:67" x14ac:dyDescent="0.25">
      <c r="A1348" t="s">
        <v>1458</v>
      </c>
      <c r="B1348" t="s">
        <v>15</v>
      </c>
      <c r="D1348" s="8">
        <v>40</v>
      </c>
      <c r="E1348" t="s">
        <v>17</v>
      </c>
      <c r="F1348">
        <v>100</v>
      </c>
      <c r="G1348">
        <v>0.31</v>
      </c>
      <c r="H1348">
        <v>1.35</v>
      </c>
      <c r="M1348">
        <v>10</v>
      </c>
      <c r="N1348">
        <v>20</v>
      </c>
      <c r="O1348">
        <v>20</v>
      </c>
      <c r="P1348">
        <v>20</v>
      </c>
      <c r="Q1348">
        <v>10</v>
      </c>
      <c r="R1348">
        <v>10</v>
      </c>
      <c r="S1348">
        <v>10</v>
      </c>
      <c r="T1348">
        <v>10</v>
      </c>
      <c r="U1348">
        <v>10</v>
      </c>
      <c r="V1348">
        <v>10</v>
      </c>
      <c r="W1348">
        <v>10</v>
      </c>
      <c r="X1348">
        <v>20</v>
      </c>
      <c r="Y1348">
        <v>10</v>
      </c>
      <c r="Z1348">
        <v>30</v>
      </c>
      <c r="AA1348">
        <v>40</v>
      </c>
      <c r="AB1348">
        <v>30</v>
      </c>
      <c r="AC1348">
        <v>10</v>
      </c>
      <c r="AD1348">
        <v>10</v>
      </c>
      <c r="AE1348">
        <v>10</v>
      </c>
      <c r="AF1348">
        <v>10</v>
      </c>
      <c r="AG1348">
        <v>10</v>
      </c>
      <c r="AH1348">
        <v>20</v>
      </c>
      <c r="AI1348">
        <v>10</v>
      </c>
      <c r="AJ1348">
        <v>20</v>
      </c>
      <c r="AK1348">
        <v>10</v>
      </c>
      <c r="AL1348">
        <v>30</v>
      </c>
      <c r="AM1348">
        <v>50</v>
      </c>
      <c r="AN1348">
        <v>40</v>
      </c>
      <c r="AO1348">
        <v>20</v>
      </c>
      <c r="AP1348">
        <v>10</v>
      </c>
      <c r="AQ1348">
        <v>10</v>
      </c>
      <c r="AR1348">
        <v>10</v>
      </c>
      <c r="AS1348">
        <v>10</v>
      </c>
      <c r="AT1348">
        <v>10</v>
      </c>
      <c r="AU1348">
        <v>30</v>
      </c>
      <c r="AV1348">
        <v>30</v>
      </c>
      <c r="AW1348">
        <v>40</v>
      </c>
      <c r="AX1348">
        <v>70</v>
      </c>
      <c r="AY1348">
        <v>70</v>
      </c>
      <c r="AZ1348">
        <v>90</v>
      </c>
      <c r="BA1348">
        <v>50</v>
      </c>
      <c r="BB1348">
        <v>10</v>
      </c>
      <c r="BC1348">
        <v>10</v>
      </c>
      <c r="BD1348">
        <v>20</v>
      </c>
      <c r="BE1348">
        <v>10</v>
      </c>
      <c r="BF1348">
        <v>50</v>
      </c>
      <c r="BG1348">
        <v>40</v>
      </c>
      <c r="BH1348">
        <v>50</v>
      </c>
      <c r="BI1348" s="9">
        <f>AVERAGE(keyword_stats[[#This Row],[Searches: Apr 2015]:[Searches: Mar 2016]])</f>
        <v>13.333333333333334</v>
      </c>
      <c r="BJ1348" s="9">
        <f>AVERAGE(keyword_stats[[#This Row],[Searches: Apr 2016]:[Searches: Mar 2017]])</f>
        <v>17.5</v>
      </c>
      <c r="BK1348" s="9">
        <f>AVERAGE(keyword_stats[[#This Row],[Searches: Apr 2017]:[Searches: Mar 2018]])</f>
        <v>21.666666666666668</v>
      </c>
      <c r="BL1348" s="9">
        <f>AVERAGE(keyword_stats[[#This Row],[Searches: Apr 2018]:[Searches: Mar 2019]])</f>
        <v>42.5</v>
      </c>
      <c r="BM1348" s="9">
        <f>SUM(keyword_stats[[#This Row],[Searches: Apr 2018]:[Searches: Mar 2019]])</f>
        <v>510</v>
      </c>
      <c r="BN1348" s="9">
        <f>keyword_stats[[#This Row],[R1]]-keyword_stats[[#This Row],[R4]]</f>
        <v>29.166666666666664</v>
      </c>
      <c r="BO1348" s="9" t="str">
        <f>INDEX('keyword-forecasts'!G:K,MATCH(keyword_stats[[#This Row],[Keyword]],'keyword-forecasts'!K:K,0),1)</f>
        <v>Strój Kąpielowy</v>
      </c>
    </row>
    <row r="1349" spans="1:67" x14ac:dyDescent="0.25">
      <c r="A1349" t="s">
        <v>1459</v>
      </c>
      <c r="B1349" t="s">
        <v>15</v>
      </c>
      <c r="D1349" s="8">
        <v>210</v>
      </c>
      <c r="E1349" t="s">
        <v>17</v>
      </c>
      <c r="F1349">
        <v>100</v>
      </c>
      <c r="G1349">
        <v>0.18</v>
      </c>
      <c r="H1349">
        <v>2.77</v>
      </c>
      <c r="M1349">
        <v>140</v>
      </c>
      <c r="N1349">
        <v>210</v>
      </c>
      <c r="O1349">
        <v>390</v>
      </c>
      <c r="P1349">
        <v>480</v>
      </c>
      <c r="Q1349">
        <v>210</v>
      </c>
      <c r="R1349">
        <v>30</v>
      </c>
      <c r="S1349">
        <v>40</v>
      </c>
      <c r="T1349">
        <v>40</v>
      </c>
      <c r="U1349">
        <v>10</v>
      </c>
      <c r="V1349">
        <v>70</v>
      </c>
      <c r="W1349">
        <v>70</v>
      </c>
      <c r="X1349">
        <v>90</v>
      </c>
      <c r="Y1349">
        <v>140</v>
      </c>
      <c r="Z1349">
        <v>210</v>
      </c>
      <c r="AA1349">
        <v>390</v>
      </c>
      <c r="AB1349">
        <v>480</v>
      </c>
      <c r="AC1349">
        <v>210</v>
      </c>
      <c r="AD1349">
        <v>70</v>
      </c>
      <c r="AE1349">
        <v>40</v>
      </c>
      <c r="AF1349">
        <v>40</v>
      </c>
      <c r="AG1349">
        <v>30</v>
      </c>
      <c r="AH1349">
        <v>70</v>
      </c>
      <c r="AI1349">
        <v>90</v>
      </c>
      <c r="AJ1349">
        <v>110</v>
      </c>
      <c r="AK1349">
        <v>170</v>
      </c>
      <c r="AL1349">
        <v>260</v>
      </c>
      <c r="AM1349">
        <v>590</v>
      </c>
      <c r="AN1349">
        <v>480</v>
      </c>
      <c r="AO1349">
        <v>260</v>
      </c>
      <c r="AP1349">
        <v>50</v>
      </c>
      <c r="AQ1349">
        <v>50</v>
      </c>
      <c r="AR1349">
        <v>50</v>
      </c>
      <c r="AS1349">
        <v>50</v>
      </c>
      <c r="AT1349">
        <v>110</v>
      </c>
      <c r="AU1349">
        <v>110</v>
      </c>
      <c r="AV1349">
        <v>90</v>
      </c>
      <c r="AW1349">
        <v>170</v>
      </c>
      <c r="AX1349">
        <v>320</v>
      </c>
      <c r="AY1349">
        <v>480</v>
      </c>
      <c r="AZ1349">
        <v>390</v>
      </c>
      <c r="BA1349">
        <v>320</v>
      </c>
      <c r="BB1349">
        <v>70</v>
      </c>
      <c r="BC1349">
        <v>90</v>
      </c>
      <c r="BD1349">
        <v>70</v>
      </c>
      <c r="BE1349">
        <v>70</v>
      </c>
      <c r="BF1349">
        <v>140</v>
      </c>
      <c r="BG1349">
        <v>170</v>
      </c>
      <c r="BH1349">
        <v>170</v>
      </c>
      <c r="BI1349" s="9">
        <f>AVERAGE(keyword_stats[[#This Row],[Searches: Apr 2015]:[Searches: Mar 2016]])</f>
        <v>148.33333333333334</v>
      </c>
      <c r="BJ1349" s="9">
        <f>AVERAGE(keyword_stats[[#This Row],[Searches: Apr 2016]:[Searches: Mar 2017]])</f>
        <v>156.66666666666666</v>
      </c>
      <c r="BK1349" s="9">
        <f>AVERAGE(keyword_stats[[#This Row],[Searches: Apr 2017]:[Searches: Mar 2018]])</f>
        <v>189.16666666666666</v>
      </c>
      <c r="BL1349" s="9">
        <f>AVERAGE(keyword_stats[[#This Row],[Searches: Apr 2018]:[Searches: Mar 2019]])</f>
        <v>205</v>
      </c>
      <c r="BM1349" s="9">
        <f>SUM(keyword_stats[[#This Row],[Searches: Apr 2018]:[Searches: Mar 2019]])</f>
        <v>2460</v>
      </c>
      <c r="BN1349" s="9">
        <f>keyword_stats[[#This Row],[R1]]-keyword_stats[[#This Row],[R4]]</f>
        <v>56.666666666666657</v>
      </c>
      <c r="BO1349" s="9" t="str">
        <f>INDEX('keyword-forecasts'!G:K,MATCH(keyword_stats[[#This Row],[Keyword]],'keyword-forecasts'!K:K,0),1)</f>
        <v>Strój Kąpielowy</v>
      </c>
    </row>
    <row r="1350" spans="1:67" x14ac:dyDescent="0.25">
      <c r="A1350" t="s">
        <v>1460</v>
      </c>
      <c r="B1350" t="s">
        <v>15</v>
      </c>
      <c r="D1350" s="8">
        <v>110</v>
      </c>
      <c r="E1350" t="s">
        <v>17</v>
      </c>
      <c r="F1350">
        <v>99</v>
      </c>
      <c r="G1350">
        <v>0.38</v>
      </c>
      <c r="H1350">
        <v>1.17</v>
      </c>
      <c r="M1350">
        <v>140</v>
      </c>
      <c r="N1350">
        <v>170</v>
      </c>
      <c r="O1350">
        <v>320</v>
      </c>
      <c r="P1350">
        <v>320</v>
      </c>
      <c r="Q1350">
        <v>210</v>
      </c>
      <c r="R1350">
        <v>40</v>
      </c>
      <c r="S1350">
        <v>20</v>
      </c>
      <c r="T1350">
        <v>30</v>
      </c>
      <c r="U1350">
        <v>50</v>
      </c>
      <c r="V1350">
        <v>90</v>
      </c>
      <c r="W1350">
        <v>110</v>
      </c>
      <c r="X1350">
        <v>110</v>
      </c>
      <c r="Y1350">
        <v>140</v>
      </c>
      <c r="Z1350">
        <v>210</v>
      </c>
      <c r="AA1350">
        <v>260</v>
      </c>
      <c r="AB1350">
        <v>260</v>
      </c>
      <c r="AC1350">
        <v>110</v>
      </c>
      <c r="AD1350">
        <v>50</v>
      </c>
      <c r="AE1350">
        <v>40</v>
      </c>
      <c r="AF1350">
        <v>40</v>
      </c>
      <c r="AG1350">
        <v>50</v>
      </c>
      <c r="AH1350">
        <v>90</v>
      </c>
      <c r="AI1350">
        <v>90</v>
      </c>
      <c r="AJ1350">
        <v>90</v>
      </c>
      <c r="AK1350">
        <v>140</v>
      </c>
      <c r="AL1350">
        <v>210</v>
      </c>
      <c r="AM1350">
        <v>260</v>
      </c>
      <c r="AN1350">
        <v>260</v>
      </c>
      <c r="AO1350">
        <v>110</v>
      </c>
      <c r="AP1350">
        <v>40</v>
      </c>
      <c r="AQ1350">
        <v>40</v>
      </c>
      <c r="AR1350">
        <v>40</v>
      </c>
      <c r="AS1350">
        <v>40</v>
      </c>
      <c r="AT1350">
        <v>110</v>
      </c>
      <c r="AU1350">
        <v>110</v>
      </c>
      <c r="AV1350">
        <v>140</v>
      </c>
      <c r="AW1350">
        <v>110</v>
      </c>
      <c r="AX1350">
        <v>170</v>
      </c>
      <c r="AY1350">
        <v>210</v>
      </c>
      <c r="AZ1350">
        <v>210</v>
      </c>
      <c r="BA1350">
        <v>140</v>
      </c>
      <c r="BB1350">
        <v>50</v>
      </c>
      <c r="BC1350">
        <v>50</v>
      </c>
      <c r="BD1350">
        <v>70</v>
      </c>
      <c r="BE1350">
        <v>50</v>
      </c>
      <c r="BF1350">
        <v>140</v>
      </c>
      <c r="BG1350">
        <v>110</v>
      </c>
      <c r="BH1350">
        <v>90</v>
      </c>
      <c r="BI1350" s="9">
        <f>AVERAGE(keyword_stats[[#This Row],[Searches: Apr 2015]:[Searches: Mar 2016]])</f>
        <v>134.16666666666666</v>
      </c>
      <c r="BJ1350" s="9">
        <f>AVERAGE(keyword_stats[[#This Row],[Searches: Apr 2016]:[Searches: Mar 2017]])</f>
        <v>119.16666666666667</v>
      </c>
      <c r="BK1350" s="9">
        <f>AVERAGE(keyword_stats[[#This Row],[Searches: Apr 2017]:[Searches: Mar 2018]])</f>
        <v>125</v>
      </c>
      <c r="BL1350" s="9">
        <f>AVERAGE(keyword_stats[[#This Row],[Searches: Apr 2018]:[Searches: Mar 2019]])</f>
        <v>116.66666666666667</v>
      </c>
      <c r="BM1350" s="9">
        <f>SUM(keyword_stats[[#This Row],[Searches: Apr 2018]:[Searches: Mar 2019]])</f>
        <v>1400</v>
      </c>
      <c r="BN1350" s="9">
        <f>keyword_stats[[#This Row],[R1]]-keyword_stats[[#This Row],[R4]]</f>
        <v>-17.499999999999986</v>
      </c>
      <c r="BO1350" s="9" t="str">
        <f>INDEX('keyword-forecasts'!G:K,MATCH(keyword_stats[[#This Row],[Keyword]],'keyword-forecasts'!K:K,0),1)</f>
        <v>Strój Kąpielowy</v>
      </c>
    </row>
    <row r="1351" spans="1:67" x14ac:dyDescent="0.25">
      <c r="A1351" t="s">
        <v>1461</v>
      </c>
      <c r="B1351" t="s">
        <v>15</v>
      </c>
      <c r="D1351" s="8">
        <v>50</v>
      </c>
      <c r="E1351" t="s">
        <v>17</v>
      </c>
      <c r="F1351">
        <v>100</v>
      </c>
      <c r="G1351">
        <v>0.43</v>
      </c>
      <c r="H1351">
        <v>1.71</v>
      </c>
      <c r="M1351">
        <v>40</v>
      </c>
      <c r="N1351">
        <v>40</v>
      </c>
      <c r="O1351">
        <v>110</v>
      </c>
      <c r="P1351">
        <v>110</v>
      </c>
      <c r="Q1351">
        <v>70</v>
      </c>
      <c r="R1351">
        <v>20</v>
      </c>
      <c r="S1351">
        <v>20</v>
      </c>
      <c r="T1351">
        <v>50</v>
      </c>
      <c r="U1351">
        <v>10</v>
      </c>
      <c r="V1351">
        <v>40</v>
      </c>
      <c r="W1351">
        <v>30</v>
      </c>
      <c r="X1351">
        <v>30</v>
      </c>
      <c r="Y1351">
        <v>50</v>
      </c>
      <c r="Z1351">
        <v>50</v>
      </c>
      <c r="AA1351">
        <v>70</v>
      </c>
      <c r="AB1351">
        <v>70</v>
      </c>
      <c r="AC1351">
        <v>30</v>
      </c>
      <c r="AD1351">
        <v>30</v>
      </c>
      <c r="AE1351">
        <v>40</v>
      </c>
      <c r="AF1351">
        <v>50</v>
      </c>
      <c r="AG1351">
        <v>50</v>
      </c>
      <c r="AH1351">
        <v>50</v>
      </c>
      <c r="AI1351">
        <v>50</v>
      </c>
      <c r="AJ1351">
        <v>70</v>
      </c>
      <c r="AK1351">
        <v>50</v>
      </c>
      <c r="AL1351">
        <v>90</v>
      </c>
      <c r="AM1351">
        <v>110</v>
      </c>
      <c r="AN1351">
        <v>70</v>
      </c>
      <c r="AO1351">
        <v>50</v>
      </c>
      <c r="AP1351">
        <v>30</v>
      </c>
      <c r="AQ1351">
        <v>20</v>
      </c>
      <c r="AR1351">
        <v>10</v>
      </c>
      <c r="AS1351">
        <v>10</v>
      </c>
      <c r="AT1351">
        <v>20</v>
      </c>
      <c r="AU1351">
        <v>40</v>
      </c>
      <c r="AV1351">
        <v>20</v>
      </c>
      <c r="AW1351">
        <v>20</v>
      </c>
      <c r="AX1351">
        <v>50</v>
      </c>
      <c r="AY1351">
        <v>90</v>
      </c>
      <c r="AZ1351">
        <v>70</v>
      </c>
      <c r="BA1351">
        <v>50</v>
      </c>
      <c r="BB1351">
        <v>50</v>
      </c>
      <c r="BC1351">
        <v>30</v>
      </c>
      <c r="BD1351">
        <v>50</v>
      </c>
      <c r="BE1351">
        <v>40</v>
      </c>
      <c r="BF1351">
        <v>50</v>
      </c>
      <c r="BG1351">
        <v>40</v>
      </c>
      <c r="BH1351">
        <v>30</v>
      </c>
      <c r="BI1351" s="9">
        <f>AVERAGE(keyword_stats[[#This Row],[Searches: Apr 2015]:[Searches: Mar 2016]])</f>
        <v>47.5</v>
      </c>
      <c r="BJ1351" s="9">
        <f>AVERAGE(keyword_stats[[#This Row],[Searches: Apr 2016]:[Searches: Mar 2017]])</f>
        <v>50.833333333333336</v>
      </c>
      <c r="BK1351" s="9">
        <f>AVERAGE(keyword_stats[[#This Row],[Searches: Apr 2017]:[Searches: Mar 2018]])</f>
        <v>43.333333333333336</v>
      </c>
      <c r="BL1351" s="9">
        <f>AVERAGE(keyword_stats[[#This Row],[Searches: Apr 2018]:[Searches: Mar 2019]])</f>
        <v>47.5</v>
      </c>
      <c r="BM1351" s="9">
        <f>SUM(keyword_stats[[#This Row],[Searches: Apr 2018]:[Searches: Mar 2019]])</f>
        <v>570</v>
      </c>
      <c r="BN1351" s="9">
        <f>keyword_stats[[#This Row],[R1]]-keyword_stats[[#This Row],[R4]]</f>
        <v>0</v>
      </c>
      <c r="BO1351" s="9" t="str">
        <f>INDEX('keyword-forecasts'!G:K,MATCH(keyword_stats[[#This Row],[Keyword]],'keyword-forecasts'!K:K,0),1)</f>
        <v>Strój Kąpielowy</v>
      </c>
    </row>
    <row r="1352" spans="1:67" x14ac:dyDescent="0.25">
      <c r="A1352" t="s">
        <v>1462</v>
      </c>
      <c r="B1352" t="s">
        <v>15</v>
      </c>
      <c r="D1352" s="8">
        <v>10</v>
      </c>
      <c r="E1352" t="s">
        <v>17</v>
      </c>
      <c r="F1352">
        <v>76</v>
      </c>
      <c r="M1352">
        <v>10</v>
      </c>
      <c r="N1352">
        <v>10</v>
      </c>
      <c r="O1352">
        <v>30</v>
      </c>
      <c r="P1352">
        <v>40</v>
      </c>
      <c r="Q1352">
        <v>20</v>
      </c>
      <c r="R1352">
        <v>10</v>
      </c>
      <c r="S1352">
        <v>10</v>
      </c>
      <c r="T1352">
        <v>10</v>
      </c>
      <c r="U1352">
        <v>10</v>
      </c>
      <c r="V1352">
        <v>10</v>
      </c>
      <c r="W1352">
        <v>20</v>
      </c>
      <c r="X1352">
        <v>10</v>
      </c>
      <c r="Y1352">
        <v>10</v>
      </c>
      <c r="Z1352">
        <v>10</v>
      </c>
      <c r="AA1352">
        <v>30</v>
      </c>
      <c r="AB1352">
        <v>10</v>
      </c>
      <c r="AC1352">
        <v>10</v>
      </c>
      <c r="AD1352">
        <v>10</v>
      </c>
      <c r="AE1352">
        <v>10</v>
      </c>
      <c r="AF1352">
        <v>10</v>
      </c>
      <c r="AG1352">
        <v>10</v>
      </c>
      <c r="AH1352">
        <v>10</v>
      </c>
      <c r="AI1352">
        <v>10</v>
      </c>
      <c r="AJ1352">
        <v>10</v>
      </c>
      <c r="AK1352">
        <v>10</v>
      </c>
      <c r="AL1352">
        <v>10</v>
      </c>
      <c r="AM1352">
        <v>10</v>
      </c>
      <c r="AN1352">
        <v>10</v>
      </c>
      <c r="AO1352">
        <v>10</v>
      </c>
      <c r="AP1352">
        <v>10</v>
      </c>
      <c r="AQ1352">
        <v>10</v>
      </c>
      <c r="AR1352">
        <v>10</v>
      </c>
      <c r="AS1352">
        <v>10</v>
      </c>
      <c r="AT1352">
        <v>10</v>
      </c>
      <c r="AU1352">
        <v>20</v>
      </c>
      <c r="AV1352">
        <v>10</v>
      </c>
      <c r="AW1352">
        <v>10</v>
      </c>
      <c r="AX1352">
        <v>10</v>
      </c>
      <c r="AY1352">
        <v>10</v>
      </c>
      <c r="AZ1352">
        <v>10</v>
      </c>
      <c r="BA1352">
        <v>10</v>
      </c>
      <c r="BB1352">
        <v>0</v>
      </c>
      <c r="BC1352">
        <v>10</v>
      </c>
      <c r="BD1352">
        <v>0</v>
      </c>
      <c r="BE1352">
        <v>10</v>
      </c>
      <c r="BF1352">
        <v>10</v>
      </c>
      <c r="BG1352">
        <v>10</v>
      </c>
      <c r="BH1352">
        <v>10</v>
      </c>
      <c r="BI1352" s="9">
        <f>AVERAGE(keyword_stats[[#This Row],[Searches: Apr 2015]:[Searches: Mar 2016]])</f>
        <v>15.833333333333334</v>
      </c>
      <c r="BJ1352" s="9">
        <f>AVERAGE(keyword_stats[[#This Row],[Searches: Apr 2016]:[Searches: Mar 2017]])</f>
        <v>11.666666666666666</v>
      </c>
      <c r="BK1352" s="9">
        <f>AVERAGE(keyword_stats[[#This Row],[Searches: Apr 2017]:[Searches: Mar 2018]])</f>
        <v>10.833333333333334</v>
      </c>
      <c r="BL1352" s="9">
        <f>AVERAGE(keyword_stats[[#This Row],[Searches: Apr 2018]:[Searches: Mar 2019]])</f>
        <v>8.3333333333333339</v>
      </c>
      <c r="BM1352" s="9">
        <f>SUM(keyword_stats[[#This Row],[Searches: Apr 2018]:[Searches: Mar 2019]])</f>
        <v>100</v>
      </c>
      <c r="BN1352" s="9">
        <f>keyword_stats[[#This Row],[R1]]-keyword_stats[[#This Row],[R4]]</f>
        <v>-7.5</v>
      </c>
      <c r="BO1352" s="9" t="str">
        <f>INDEX('keyword-forecasts'!G:K,MATCH(keyword_stats[[#This Row],[Keyword]],'keyword-forecasts'!K:K,0),1)</f>
        <v>Strój Kąpielowy</v>
      </c>
    </row>
    <row r="1353" spans="1:67" x14ac:dyDescent="0.25">
      <c r="A1353" t="s">
        <v>1463</v>
      </c>
      <c r="B1353" t="s">
        <v>15</v>
      </c>
      <c r="D1353" s="8">
        <v>10</v>
      </c>
      <c r="E1353" t="s">
        <v>17</v>
      </c>
      <c r="F1353">
        <v>100</v>
      </c>
      <c r="M1353">
        <v>30</v>
      </c>
      <c r="N1353">
        <v>20</v>
      </c>
      <c r="O1353">
        <v>40</v>
      </c>
      <c r="P1353">
        <v>50</v>
      </c>
      <c r="Q1353">
        <v>20</v>
      </c>
      <c r="R1353">
        <v>10</v>
      </c>
      <c r="S1353">
        <v>10</v>
      </c>
      <c r="T1353">
        <v>10</v>
      </c>
      <c r="U1353">
        <v>10</v>
      </c>
      <c r="V1353">
        <v>10</v>
      </c>
      <c r="W1353">
        <v>10</v>
      </c>
      <c r="X1353">
        <v>20</v>
      </c>
      <c r="Y1353">
        <v>10</v>
      </c>
      <c r="Z1353">
        <v>30</v>
      </c>
      <c r="AA1353">
        <v>40</v>
      </c>
      <c r="AB1353">
        <v>50</v>
      </c>
      <c r="AC1353">
        <v>10</v>
      </c>
      <c r="AD1353">
        <v>10</v>
      </c>
      <c r="AE1353">
        <v>20</v>
      </c>
      <c r="AF1353">
        <v>10</v>
      </c>
      <c r="AG1353">
        <v>10</v>
      </c>
      <c r="AH1353">
        <v>20</v>
      </c>
      <c r="AI1353">
        <v>20</v>
      </c>
      <c r="AJ1353">
        <v>20</v>
      </c>
      <c r="AK1353">
        <v>10</v>
      </c>
      <c r="AL1353">
        <v>20</v>
      </c>
      <c r="AM1353">
        <v>20</v>
      </c>
      <c r="AN1353">
        <v>20</v>
      </c>
      <c r="AO1353">
        <v>10</v>
      </c>
      <c r="AP1353">
        <v>0</v>
      </c>
      <c r="AQ1353">
        <v>10</v>
      </c>
      <c r="AR1353">
        <v>10</v>
      </c>
      <c r="AS1353">
        <v>10</v>
      </c>
      <c r="AT1353">
        <v>10</v>
      </c>
      <c r="AU1353">
        <v>10</v>
      </c>
      <c r="AV1353">
        <v>10</v>
      </c>
      <c r="AW1353">
        <v>0</v>
      </c>
      <c r="AX1353">
        <v>10</v>
      </c>
      <c r="AY1353">
        <v>10</v>
      </c>
      <c r="AZ1353">
        <v>10</v>
      </c>
      <c r="BA1353">
        <v>10</v>
      </c>
      <c r="BB1353">
        <v>10</v>
      </c>
      <c r="BC1353">
        <v>10</v>
      </c>
      <c r="BD1353">
        <v>10</v>
      </c>
      <c r="BE1353">
        <v>0</v>
      </c>
      <c r="BF1353">
        <v>10</v>
      </c>
      <c r="BG1353">
        <v>10</v>
      </c>
      <c r="BH1353">
        <v>10</v>
      </c>
      <c r="BI1353" s="9">
        <f>AVERAGE(keyword_stats[[#This Row],[Searches: Apr 2015]:[Searches: Mar 2016]])</f>
        <v>20</v>
      </c>
      <c r="BJ1353" s="9">
        <f>AVERAGE(keyword_stats[[#This Row],[Searches: Apr 2016]:[Searches: Mar 2017]])</f>
        <v>20.833333333333332</v>
      </c>
      <c r="BK1353" s="9">
        <f>AVERAGE(keyword_stats[[#This Row],[Searches: Apr 2017]:[Searches: Mar 2018]])</f>
        <v>11.666666666666666</v>
      </c>
      <c r="BL1353" s="9">
        <f>AVERAGE(keyword_stats[[#This Row],[Searches: Apr 2018]:[Searches: Mar 2019]])</f>
        <v>8.3333333333333339</v>
      </c>
      <c r="BM1353" s="9">
        <f>SUM(keyword_stats[[#This Row],[Searches: Apr 2018]:[Searches: Mar 2019]])</f>
        <v>100</v>
      </c>
      <c r="BN1353" s="9">
        <f>keyword_stats[[#This Row],[R1]]-keyword_stats[[#This Row],[R4]]</f>
        <v>-11.666666666666666</v>
      </c>
      <c r="BO1353" s="9" t="str">
        <f>INDEX('keyword-forecasts'!G:K,MATCH(keyword_stats[[#This Row],[Keyword]],'keyword-forecasts'!K:K,0),1)</f>
        <v>Sklep Online</v>
      </c>
    </row>
    <row r="1354" spans="1:67" x14ac:dyDescent="0.25">
      <c r="A1354" t="s">
        <v>1464</v>
      </c>
      <c r="B1354" t="s">
        <v>15</v>
      </c>
      <c r="D1354" s="8">
        <v>30</v>
      </c>
      <c r="E1354" t="s">
        <v>17</v>
      </c>
      <c r="F1354">
        <v>98</v>
      </c>
      <c r="G1354">
        <v>0.87</v>
      </c>
      <c r="H1354">
        <v>0.92</v>
      </c>
      <c r="M1354">
        <v>30</v>
      </c>
      <c r="N1354">
        <v>30</v>
      </c>
      <c r="O1354">
        <v>50</v>
      </c>
      <c r="P1354">
        <v>70</v>
      </c>
      <c r="Q1354">
        <v>50</v>
      </c>
      <c r="R1354">
        <v>10</v>
      </c>
      <c r="S1354">
        <v>10</v>
      </c>
      <c r="T1354">
        <v>10</v>
      </c>
      <c r="U1354">
        <v>0</v>
      </c>
      <c r="V1354">
        <v>10</v>
      </c>
      <c r="W1354">
        <v>10</v>
      </c>
      <c r="X1354">
        <v>10</v>
      </c>
      <c r="Y1354">
        <v>10</v>
      </c>
      <c r="Z1354">
        <v>40</v>
      </c>
      <c r="AA1354">
        <v>40</v>
      </c>
      <c r="AB1354">
        <v>70</v>
      </c>
      <c r="AC1354">
        <v>20</v>
      </c>
      <c r="AD1354">
        <v>10</v>
      </c>
      <c r="AE1354">
        <v>10</v>
      </c>
      <c r="AF1354">
        <v>10</v>
      </c>
      <c r="AG1354">
        <v>10</v>
      </c>
      <c r="AH1354">
        <v>10</v>
      </c>
      <c r="AI1354">
        <v>10</v>
      </c>
      <c r="AJ1354">
        <v>20</v>
      </c>
      <c r="AK1354">
        <v>20</v>
      </c>
      <c r="AL1354">
        <v>30</v>
      </c>
      <c r="AM1354">
        <v>40</v>
      </c>
      <c r="AN1354">
        <v>70</v>
      </c>
      <c r="AO1354">
        <v>40</v>
      </c>
      <c r="AP1354">
        <v>10</v>
      </c>
      <c r="AQ1354">
        <v>10</v>
      </c>
      <c r="AR1354">
        <v>10</v>
      </c>
      <c r="AS1354">
        <v>10</v>
      </c>
      <c r="AT1354">
        <v>10</v>
      </c>
      <c r="AU1354">
        <v>20</v>
      </c>
      <c r="AV1354">
        <v>10</v>
      </c>
      <c r="AW1354">
        <v>20</v>
      </c>
      <c r="AX1354">
        <v>40</v>
      </c>
      <c r="AY1354">
        <v>50</v>
      </c>
      <c r="AZ1354">
        <v>110</v>
      </c>
      <c r="BA1354">
        <v>40</v>
      </c>
      <c r="BB1354">
        <v>10</v>
      </c>
      <c r="BC1354">
        <v>10</v>
      </c>
      <c r="BD1354">
        <v>0</v>
      </c>
      <c r="BE1354">
        <v>10</v>
      </c>
      <c r="BF1354">
        <v>20</v>
      </c>
      <c r="BG1354">
        <v>30</v>
      </c>
      <c r="BH1354">
        <v>20</v>
      </c>
      <c r="BI1354" s="9">
        <f>AVERAGE(keyword_stats[[#This Row],[Searches: Apr 2015]:[Searches: Mar 2016]])</f>
        <v>24.166666666666668</v>
      </c>
      <c r="BJ1354" s="9">
        <f>AVERAGE(keyword_stats[[#This Row],[Searches: Apr 2016]:[Searches: Mar 2017]])</f>
        <v>21.666666666666668</v>
      </c>
      <c r="BK1354" s="9">
        <f>AVERAGE(keyword_stats[[#This Row],[Searches: Apr 2017]:[Searches: Mar 2018]])</f>
        <v>23.333333333333332</v>
      </c>
      <c r="BL1354" s="9">
        <f>AVERAGE(keyword_stats[[#This Row],[Searches: Apr 2018]:[Searches: Mar 2019]])</f>
        <v>30</v>
      </c>
      <c r="BM1354" s="9">
        <f>SUM(keyword_stats[[#This Row],[Searches: Apr 2018]:[Searches: Mar 2019]])</f>
        <v>360</v>
      </c>
      <c r="BN1354" s="9">
        <f>keyword_stats[[#This Row],[R1]]-keyword_stats[[#This Row],[R4]]</f>
        <v>5.8333333333333321</v>
      </c>
      <c r="BO1354" s="9" t="str">
        <f>INDEX('keyword-forecasts'!G:K,MATCH(keyword_stats[[#This Row],[Keyword]],'keyword-forecasts'!K:K,0),1)</f>
        <v>Strój Kąpielowy</v>
      </c>
    </row>
    <row r="1355" spans="1:67" x14ac:dyDescent="0.25">
      <c r="A1355" t="s">
        <v>1465</v>
      </c>
      <c r="B1355" t="s">
        <v>15</v>
      </c>
      <c r="D1355" s="8">
        <v>140</v>
      </c>
      <c r="E1355" t="s">
        <v>17</v>
      </c>
      <c r="F1355">
        <v>100</v>
      </c>
      <c r="G1355">
        <v>0.31</v>
      </c>
      <c r="H1355">
        <v>1.1299999999999999</v>
      </c>
      <c r="M1355">
        <v>110</v>
      </c>
      <c r="N1355">
        <v>70</v>
      </c>
      <c r="O1355">
        <v>90</v>
      </c>
      <c r="P1355">
        <v>90</v>
      </c>
      <c r="Q1355">
        <v>110</v>
      </c>
      <c r="R1355">
        <v>90</v>
      </c>
      <c r="S1355">
        <v>140</v>
      </c>
      <c r="T1355">
        <v>110</v>
      </c>
      <c r="U1355">
        <v>110</v>
      </c>
      <c r="V1355">
        <v>140</v>
      </c>
      <c r="W1355">
        <v>140</v>
      </c>
      <c r="X1355">
        <v>110</v>
      </c>
      <c r="Y1355">
        <v>90</v>
      </c>
      <c r="Z1355">
        <v>90</v>
      </c>
      <c r="AA1355">
        <v>140</v>
      </c>
      <c r="AB1355">
        <v>110</v>
      </c>
      <c r="AC1355">
        <v>140</v>
      </c>
      <c r="AD1355">
        <v>140</v>
      </c>
      <c r="AE1355">
        <v>140</v>
      </c>
      <c r="AF1355">
        <v>170</v>
      </c>
      <c r="AG1355">
        <v>140</v>
      </c>
      <c r="AH1355">
        <v>210</v>
      </c>
      <c r="AI1355">
        <v>210</v>
      </c>
      <c r="AJ1355">
        <v>210</v>
      </c>
      <c r="AK1355">
        <v>140</v>
      </c>
      <c r="AL1355">
        <v>140</v>
      </c>
      <c r="AM1355">
        <v>110</v>
      </c>
      <c r="AN1355">
        <v>210</v>
      </c>
      <c r="AO1355">
        <v>140</v>
      </c>
      <c r="AP1355">
        <v>90</v>
      </c>
      <c r="AQ1355">
        <v>90</v>
      </c>
      <c r="AR1355">
        <v>140</v>
      </c>
      <c r="AS1355">
        <v>90</v>
      </c>
      <c r="AT1355">
        <v>170</v>
      </c>
      <c r="AU1355">
        <v>140</v>
      </c>
      <c r="AV1355">
        <v>110</v>
      </c>
      <c r="AW1355">
        <v>90</v>
      </c>
      <c r="AX1355">
        <v>90</v>
      </c>
      <c r="AY1355">
        <v>110</v>
      </c>
      <c r="AZ1355">
        <v>140</v>
      </c>
      <c r="BA1355">
        <v>170</v>
      </c>
      <c r="BB1355">
        <v>110</v>
      </c>
      <c r="BC1355">
        <v>90</v>
      </c>
      <c r="BD1355">
        <v>170</v>
      </c>
      <c r="BE1355">
        <v>170</v>
      </c>
      <c r="BF1355">
        <v>210</v>
      </c>
      <c r="BG1355">
        <v>170</v>
      </c>
      <c r="BH1355">
        <v>210</v>
      </c>
      <c r="BI1355" s="9">
        <f>AVERAGE(keyword_stats[[#This Row],[Searches: Apr 2015]:[Searches: Mar 2016]])</f>
        <v>109.16666666666667</v>
      </c>
      <c r="BJ1355" s="9">
        <f>AVERAGE(keyword_stats[[#This Row],[Searches: Apr 2016]:[Searches: Mar 2017]])</f>
        <v>149.16666666666666</v>
      </c>
      <c r="BK1355" s="9">
        <f>AVERAGE(keyword_stats[[#This Row],[Searches: Apr 2017]:[Searches: Mar 2018]])</f>
        <v>130.83333333333334</v>
      </c>
      <c r="BL1355" s="9">
        <f>AVERAGE(keyword_stats[[#This Row],[Searches: Apr 2018]:[Searches: Mar 2019]])</f>
        <v>144.16666666666666</v>
      </c>
      <c r="BM1355" s="9">
        <f>SUM(keyword_stats[[#This Row],[Searches: Apr 2018]:[Searches: Mar 2019]])</f>
        <v>1730</v>
      </c>
      <c r="BN1355" s="9">
        <f>keyword_stats[[#This Row],[R1]]-keyword_stats[[#This Row],[R4]]</f>
        <v>34.999999999999986</v>
      </c>
      <c r="BO1355" s="9" t="str">
        <f>INDEX('keyword-forecasts'!G:K,MATCH(keyword_stats[[#This Row],[Keyword]],'keyword-forecasts'!K:K,0),1)</f>
        <v>Strój Kąpielowy</v>
      </c>
    </row>
    <row r="1356" spans="1:67" x14ac:dyDescent="0.25">
      <c r="A1356" t="s">
        <v>1466</v>
      </c>
      <c r="B1356" t="s">
        <v>15</v>
      </c>
      <c r="D1356" s="8">
        <v>320</v>
      </c>
      <c r="E1356" t="s">
        <v>17</v>
      </c>
      <c r="F1356">
        <v>100</v>
      </c>
      <c r="G1356">
        <v>0.35</v>
      </c>
      <c r="H1356">
        <v>1.45</v>
      </c>
      <c r="M1356">
        <v>110</v>
      </c>
      <c r="N1356">
        <v>140</v>
      </c>
      <c r="O1356">
        <v>260</v>
      </c>
      <c r="P1356">
        <v>320</v>
      </c>
      <c r="Q1356">
        <v>140</v>
      </c>
      <c r="R1356">
        <v>50</v>
      </c>
      <c r="S1356">
        <v>30</v>
      </c>
      <c r="T1356">
        <v>20</v>
      </c>
      <c r="U1356">
        <v>20</v>
      </c>
      <c r="V1356">
        <v>50</v>
      </c>
      <c r="W1356">
        <v>70</v>
      </c>
      <c r="X1356">
        <v>70</v>
      </c>
      <c r="Y1356">
        <v>110</v>
      </c>
      <c r="Z1356">
        <v>170</v>
      </c>
      <c r="AA1356">
        <v>320</v>
      </c>
      <c r="AB1356">
        <v>320</v>
      </c>
      <c r="AC1356">
        <v>140</v>
      </c>
      <c r="AD1356">
        <v>50</v>
      </c>
      <c r="AE1356">
        <v>40</v>
      </c>
      <c r="AF1356">
        <v>50</v>
      </c>
      <c r="AG1356">
        <v>40</v>
      </c>
      <c r="AH1356">
        <v>70</v>
      </c>
      <c r="AI1356">
        <v>90</v>
      </c>
      <c r="AJ1356">
        <v>90</v>
      </c>
      <c r="AK1356">
        <v>140</v>
      </c>
      <c r="AL1356">
        <v>210</v>
      </c>
      <c r="AM1356">
        <v>390</v>
      </c>
      <c r="AN1356">
        <v>390</v>
      </c>
      <c r="AO1356">
        <v>210</v>
      </c>
      <c r="AP1356">
        <v>50</v>
      </c>
      <c r="AQ1356">
        <v>50</v>
      </c>
      <c r="AR1356">
        <v>50</v>
      </c>
      <c r="AS1356">
        <v>30</v>
      </c>
      <c r="AT1356">
        <v>110</v>
      </c>
      <c r="AU1356">
        <v>140</v>
      </c>
      <c r="AV1356">
        <v>110</v>
      </c>
      <c r="AW1356">
        <v>260</v>
      </c>
      <c r="AX1356">
        <v>390</v>
      </c>
      <c r="AY1356">
        <v>590</v>
      </c>
      <c r="AZ1356">
        <v>590</v>
      </c>
      <c r="BA1356">
        <v>390</v>
      </c>
      <c r="BB1356">
        <v>90</v>
      </c>
      <c r="BC1356">
        <v>90</v>
      </c>
      <c r="BD1356">
        <v>110</v>
      </c>
      <c r="BE1356">
        <v>90</v>
      </c>
      <c r="BF1356">
        <v>260</v>
      </c>
      <c r="BG1356">
        <v>260</v>
      </c>
      <c r="BH1356">
        <v>260</v>
      </c>
      <c r="BI1356" s="9">
        <f>AVERAGE(keyword_stats[[#This Row],[Searches: Apr 2015]:[Searches: Mar 2016]])</f>
        <v>106.66666666666667</v>
      </c>
      <c r="BJ1356" s="9">
        <f>AVERAGE(keyword_stats[[#This Row],[Searches: Apr 2016]:[Searches: Mar 2017]])</f>
        <v>124.16666666666667</v>
      </c>
      <c r="BK1356" s="9">
        <f>AVERAGE(keyword_stats[[#This Row],[Searches: Apr 2017]:[Searches: Mar 2018]])</f>
        <v>156.66666666666666</v>
      </c>
      <c r="BL1356" s="9">
        <f>AVERAGE(keyword_stats[[#This Row],[Searches: Apr 2018]:[Searches: Mar 2019]])</f>
        <v>281.66666666666669</v>
      </c>
      <c r="BM1356" s="9">
        <f>SUM(keyword_stats[[#This Row],[Searches: Apr 2018]:[Searches: Mar 2019]])</f>
        <v>3380</v>
      </c>
      <c r="BN1356" s="9">
        <f>keyword_stats[[#This Row],[R1]]-keyword_stats[[#This Row],[R4]]</f>
        <v>175</v>
      </c>
      <c r="BO1356" s="9" t="str">
        <f>INDEX('keyword-forecasts'!G:K,MATCH(keyword_stats[[#This Row],[Keyword]],'keyword-forecasts'!K:K,0),1)</f>
        <v>Strój Kąpielowy</v>
      </c>
    </row>
    <row r="1357" spans="1:67" x14ac:dyDescent="0.25">
      <c r="A1357" t="s">
        <v>1467</v>
      </c>
      <c r="B1357" t="s">
        <v>15</v>
      </c>
      <c r="D1357" s="8">
        <v>30</v>
      </c>
      <c r="E1357" t="s">
        <v>17</v>
      </c>
      <c r="F1357">
        <v>100</v>
      </c>
      <c r="G1357">
        <v>0.28999999999999998</v>
      </c>
      <c r="H1357">
        <v>1.36</v>
      </c>
      <c r="M1357">
        <v>30</v>
      </c>
      <c r="N1357">
        <v>40</v>
      </c>
      <c r="O1357">
        <v>40</v>
      </c>
      <c r="P1357">
        <v>70</v>
      </c>
      <c r="Q1357">
        <v>40</v>
      </c>
      <c r="R1357">
        <v>10</v>
      </c>
      <c r="S1357">
        <v>10</v>
      </c>
      <c r="T1357">
        <v>10</v>
      </c>
      <c r="U1357">
        <v>10</v>
      </c>
      <c r="V1357">
        <v>20</v>
      </c>
      <c r="W1357">
        <v>40</v>
      </c>
      <c r="X1357">
        <v>10</v>
      </c>
      <c r="Y1357">
        <v>40</v>
      </c>
      <c r="Z1357">
        <v>50</v>
      </c>
      <c r="AA1357">
        <v>90</v>
      </c>
      <c r="AB1357">
        <v>70</v>
      </c>
      <c r="AC1357">
        <v>30</v>
      </c>
      <c r="AD1357">
        <v>20</v>
      </c>
      <c r="AE1357">
        <v>10</v>
      </c>
      <c r="AF1357">
        <v>10</v>
      </c>
      <c r="AG1357">
        <v>10</v>
      </c>
      <c r="AH1357">
        <v>40</v>
      </c>
      <c r="AI1357">
        <v>20</v>
      </c>
      <c r="AJ1357">
        <v>10</v>
      </c>
      <c r="AK1357">
        <v>20</v>
      </c>
      <c r="AL1357">
        <v>40</v>
      </c>
      <c r="AM1357">
        <v>70</v>
      </c>
      <c r="AN1357">
        <v>30</v>
      </c>
      <c r="AO1357">
        <v>20</v>
      </c>
      <c r="AP1357">
        <v>0</v>
      </c>
      <c r="AQ1357">
        <v>10</v>
      </c>
      <c r="AR1357">
        <v>10</v>
      </c>
      <c r="AS1357">
        <v>0</v>
      </c>
      <c r="AT1357">
        <v>10</v>
      </c>
      <c r="AU1357">
        <v>10</v>
      </c>
      <c r="AV1357">
        <v>10</v>
      </c>
      <c r="AW1357">
        <v>10</v>
      </c>
      <c r="AX1357">
        <v>30</v>
      </c>
      <c r="AY1357">
        <v>90</v>
      </c>
      <c r="AZ1357">
        <v>140</v>
      </c>
      <c r="BA1357">
        <v>50</v>
      </c>
      <c r="BB1357">
        <v>10</v>
      </c>
      <c r="BC1357">
        <v>10</v>
      </c>
      <c r="BD1357">
        <v>10</v>
      </c>
      <c r="BE1357">
        <v>10</v>
      </c>
      <c r="BF1357">
        <v>10</v>
      </c>
      <c r="BG1357">
        <v>10</v>
      </c>
      <c r="BH1357">
        <v>40</v>
      </c>
      <c r="BI1357" s="9">
        <f>AVERAGE(keyword_stats[[#This Row],[Searches: Apr 2015]:[Searches: Mar 2016]])</f>
        <v>27.5</v>
      </c>
      <c r="BJ1357" s="9">
        <f>AVERAGE(keyword_stats[[#This Row],[Searches: Apr 2016]:[Searches: Mar 2017]])</f>
        <v>33.333333333333336</v>
      </c>
      <c r="BK1357" s="9">
        <f>AVERAGE(keyword_stats[[#This Row],[Searches: Apr 2017]:[Searches: Mar 2018]])</f>
        <v>19.166666666666668</v>
      </c>
      <c r="BL1357" s="9">
        <f>AVERAGE(keyword_stats[[#This Row],[Searches: Apr 2018]:[Searches: Mar 2019]])</f>
        <v>35</v>
      </c>
      <c r="BM1357" s="9">
        <f>SUM(keyword_stats[[#This Row],[Searches: Apr 2018]:[Searches: Mar 2019]])</f>
        <v>420</v>
      </c>
      <c r="BN1357" s="9">
        <f>keyword_stats[[#This Row],[R1]]-keyword_stats[[#This Row],[R4]]</f>
        <v>7.5</v>
      </c>
      <c r="BO1357" s="9" t="str">
        <f>INDEX('keyword-forecasts'!G:K,MATCH(keyword_stats[[#This Row],[Keyword]],'keyword-forecasts'!K:K,0),1)</f>
        <v>Stanik Kąpielowy</v>
      </c>
    </row>
    <row r="1358" spans="1:67" x14ac:dyDescent="0.25">
      <c r="A1358" t="s">
        <v>1468</v>
      </c>
      <c r="B1358" t="s">
        <v>15</v>
      </c>
      <c r="D1358" s="8">
        <v>30</v>
      </c>
      <c r="E1358" t="s">
        <v>17</v>
      </c>
      <c r="F1358">
        <v>100</v>
      </c>
      <c r="G1358">
        <v>0.18</v>
      </c>
      <c r="H1358">
        <v>1.92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20</v>
      </c>
      <c r="AA1358">
        <v>70</v>
      </c>
      <c r="AB1358">
        <v>40</v>
      </c>
      <c r="AC1358">
        <v>10</v>
      </c>
      <c r="AD1358">
        <v>10</v>
      </c>
      <c r="AE1358">
        <v>10</v>
      </c>
      <c r="AF1358">
        <v>10</v>
      </c>
      <c r="AG1358">
        <v>10</v>
      </c>
      <c r="AH1358">
        <v>10</v>
      </c>
      <c r="AI1358">
        <v>10</v>
      </c>
      <c r="AJ1358">
        <v>20</v>
      </c>
      <c r="AK1358">
        <v>20</v>
      </c>
      <c r="AL1358">
        <v>20</v>
      </c>
      <c r="AM1358">
        <v>50</v>
      </c>
      <c r="AN1358">
        <v>40</v>
      </c>
      <c r="AO1358">
        <v>20</v>
      </c>
      <c r="AP1358">
        <v>10</v>
      </c>
      <c r="AQ1358">
        <v>10</v>
      </c>
      <c r="AR1358">
        <v>0</v>
      </c>
      <c r="AS1358">
        <v>10</v>
      </c>
      <c r="AT1358">
        <v>10</v>
      </c>
      <c r="AU1358">
        <v>20</v>
      </c>
      <c r="AV1358">
        <v>20</v>
      </c>
      <c r="AW1358">
        <v>20</v>
      </c>
      <c r="AX1358">
        <v>70</v>
      </c>
      <c r="AY1358">
        <v>70</v>
      </c>
      <c r="AZ1358">
        <v>40</v>
      </c>
      <c r="BA1358">
        <v>20</v>
      </c>
      <c r="BB1358">
        <v>10</v>
      </c>
      <c r="BC1358">
        <v>10</v>
      </c>
      <c r="BD1358">
        <v>10</v>
      </c>
      <c r="BE1358">
        <v>10</v>
      </c>
      <c r="BF1358">
        <v>20</v>
      </c>
      <c r="BG1358">
        <v>20</v>
      </c>
      <c r="BH1358">
        <v>40</v>
      </c>
      <c r="BI1358" s="9">
        <f>AVERAGE(keyword_stats[[#This Row],[Searches: Apr 2015]:[Searches: Mar 2016]])</f>
        <v>0</v>
      </c>
      <c r="BJ1358" s="9">
        <f>AVERAGE(keyword_stats[[#This Row],[Searches: Apr 2016]:[Searches: Mar 2017]])</f>
        <v>18.333333333333332</v>
      </c>
      <c r="BK1358" s="9">
        <f>AVERAGE(keyword_stats[[#This Row],[Searches: Apr 2017]:[Searches: Mar 2018]])</f>
        <v>19.166666666666668</v>
      </c>
      <c r="BL1358" s="9">
        <f>AVERAGE(keyword_stats[[#This Row],[Searches: Apr 2018]:[Searches: Mar 2019]])</f>
        <v>28.333333333333332</v>
      </c>
      <c r="BM1358" s="9">
        <f>SUM(keyword_stats[[#This Row],[Searches: Apr 2018]:[Searches: Mar 2019]])</f>
        <v>340</v>
      </c>
      <c r="BN1358" s="9">
        <f>keyword_stats[[#This Row],[R1]]-keyword_stats[[#This Row],[R4]]</f>
        <v>28.333333333333332</v>
      </c>
      <c r="BO1358" s="9" t="str">
        <f>INDEX('keyword-forecasts'!G:K,MATCH(keyword_stats[[#This Row],[Keyword]],'keyword-forecasts'!K:K,0),1)</f>
        <v>Strój Kąpielowy</v>
      </c>
    </row>
    <row r="1359" spans="1:67" x14ac:dyDescent="0.25">
      <c r="A1359" t="s">
        <v>1469</v>
      </c>
      <c r="B1359" t="s">
        <v>15</v>
      </c>
      <c r="D1359" s="8">
        <v>720</v>
      </c>
      <c r="E1359" t="s">
        <v>17</v>
      </c>
      <c r="F1359">
        <v>100</v>
      </c>
      <c r="G1359">
        <v>0.34</v>
      </c>
      <c r="H1359">
        <v>1.3</v>
      </c>
      <c r="M1359">
        <v>320</v>
      </c>
      <c r="N1359">
        <v>320</v>
      </c>
      <c r="O1359">
        <v>320</v>
      </c>
      <c r="P1359">
        <v>320</v>
      </c>
      <c r="Q1359">
        <v>320</v>
      </c>
      <c r="R1359">
        <v>260</v>
      </c>
      <c r="S1359">
        <v>260</v>
      </c>
      <c r="T1359">
        <v>320</v>
      </c>
      <c r="U1359">
        <v>320</v>
      </c>
      <c r="V1359">
        <v>590</v>
      </c>
      <c r="W1359">
        <v>720</v>
      </c>
      <c r="X1359">
        <v>480</v>
      </c>
      <c r="Y1359">
        <v>390</v>
      </c>
      <c r="Z1359">
        <v>390</v>
      </c>
      <c r="AA1359">
        <v>480</v>
      </c>
      <c r="AB1359">
        <v>590</v>
      </c>
      <c r="AC1359">
        <v>390</v>
      </c>
      <c r="AD1359">
        <v>390</v>
      </c>
      <c r="AE1359">
        <v>390</v>
      </c>
      <c r="AF1359">
        <v>390</v>
      </c>
      <c r="AG1359">
        <v>390</v>
      </c>
      <c r="AH1359">
        <v>720</v>
      </c>
      <c r="AI1359">
        <v>720</v>
      </c>
      <c r="AJ1359">
        <v>480</v>
      </c>
      <c r="AK1359">
        <v>480</v>
      </c>
      <c r="AL1359">
        <v>480</v>
      </c>
      <c r="AM1359">
        <v>590</v>
      </c>
      <c r="AN1359">
        <v>590</v>
      </c>
      <c r="AO1359">
        <v>590</v>
      </c>
      <c r="AP1359">
        <v>390</v>
      </c>
      <c r="AQ1359">
        <v>390</v>
      </c>
      <c r="AR1359">
        <v>390</v>
      </c>
      <c r="AS1359">
        <v>320</v>
      </c>
      <c r="AT1359">
        <v>720</v>
      </c>
      <c r="AU1359">
        <v>590</v>
      </c>
      <c r="AV1359">
        <v>590</v>
      </c>
      <c r="AW1359">
        <v>480</v>
      </c>
      <c r="AX1359">
        <v>720</v>
      </c>
      <c r="AY1359">
        <v>880</v>
      </c>
      <c r="AZ1359">
        <v>1000</v>
      </c>
      <c r="BA1359">
        <v>720</v>
      </c>
      <c r="BB1359">
        <v>590</v>
      </c>
      <c r="BC1359">
        <v>480</v>
      </c>
      <c r="BD1359">
        <v>590</v>
      </c>
      <c r="BE1359">
        <v>480</v>
      </c>
      <c r="BF1359">
        <v>1000</v>
      </c>
      <c r="BG1359">
        <v>1000</v>
      </c>
      <c r="BH1359">
        <v>1000</v>
      </c>
      <c r="BI1359" s="9">
        <f>AVERAGE(keyword_stats[[#This Row],[Searches: Apr 2015]:[Searches: Mar 2016]])</f>
        <v>379.16666666666669</v>
      </c>
      <c r="BJ1359" s="9">
        <f>AVERAGE(keyword_stats[[#This Row],[Searches: Apr 2016]:[Searches: Mar 2017]])</f>
        <v>476.66666666666669</v>
      </c>
      <c r="BK1359" s="9">
        <f>AVERAGE(keyword_stats[[#This Row],[Searches: Apr 2017]:[Searches: Mar 2018]])</f>
        <v>510</v>
      </c>
      <c r="BL1359" s="9">
        <f>AVERAGE(keyword_stats[[#This Row],[Searches: Apr 2018]:[Searches: Mar 2019]])</f>
        <v>745</v>
      </c>
      <c r="BM1359" s="9">
        <f>SUM(keyword_stats[[#This Row],[Searches: Apr 2018]:[Searches: Mar 2019]])</f>
        <v>8940</v>
      </c>
      <c r="BN1359" s="9">
        <f>keyword_stats[[#This Row],[R1]]-keyword_stats[[#This Row],[R4]]</f>
        <v>365.83333333333331</v>
      </c>
      <c r="BO1359" s="9" t="str">
        <f>INDEX('keyword-forecasts'!G:K,MATCH(keyword_stats[[#This Row],[Keyword]],'keyword-forecasts'!K:K,0),1)</f>
        <v>Kąpielowy Sportowy</v>
      </c>
    </row>
    <row r="1360" spans="1:67" x14ac:dyDescent="0.25">
      <c r="A1360" t="s">
        <v>1470</v>
      </c>
      <c r="B1360" t="s">
        <v>15</v>
      </c>
      <c r="D1360" s="8">
        <v>90</v>
      </c>
      <c r="E1360" t="s">
        <v>17</v>
      </c>
      <c r="F1360">
        <v>100</v>
      </c>
      <c r="G1360">
        <v>0.32</v>
      </c>
      <c r="H1360">
        <v>1.48</v>
      </c>
      <c r="M1360">
        <v>20</v>
      </c>
      <c r="N1360">
        <v>20</v>
      </c>
      <c r="O1360">
        <v>20</v>
      </c>
      <c r="P1360">
        <v>20</v>
      </c>
      <c r="Q1360">
        <v>10</v>
      </c>
      <c r="R1360">
        <v>10</v>
      </c>
      <c r="S1360">
        <v>20</v>
      </c>
      <c r="T1360">
        <v>20</v>
      </c>
      <c r="U1360">
        <v>20</v>
      </c>
      <c r="V1360">
        <v>30</v>
      </c>
      <c r="W1360">
        <v>10</v>
      </c>
      <c r="X1360">
        <v>20</v>
      </c>
      <c r="Y1360">
        <v>10</v>
      </c>
      <c r="Z1360">
        <v>30</v>
      </c>
      <c r="AA1360">
        <v>70</v>
      </c>
      <c r="AB1360">
        <v>30</v>
      </c>
      <c r="AC1360">
        <v>20</v>
      </c>
      <c r="AD1360">
        <v>10</v>
      </c>
      <c r="AE1360">
        <v>10</v>
      </c>
      <c r="AF1360">
        <v>40</v>
      </c>
      <c r="AG1360">
        <v>30</v>
      </c>
      <c r="AH1360">
        <v>70</v>
      </c>
      <c r="AI1360">
        <v>50</v>
      </c>
      <c r="AJ1360">
        <v>40</v>
      </c>
      <c r="AK1360">
        <v>20</v>
      </c>
      <c r="AL1360">
        <v>50</v>
      </c>
      <c r="AM1360">
        <v>70</v>
      </c>
      <c r="AN1360">
        <v>40</v>
      </c>
      <c r="AO1360">
        <v>40</v>
      </c>
      <c r="AP1360">
        <v>40</v>
      </c>
      <c r="AQ1360">
        <v>20</v>
      </c>
      <c r="AR1360">
        <v>10</v>
      </c>
      <c r="AS1360">
        <v>20</v>
      </c>
      <c r="AT1360">
        <v>40</v>
      </c>
      <c r="AU1360">
        <v>50</v>
      </c>
      <c r="AV1360">
        <v>70</v>
      </c>
      <c r="AW1360">
        <v>50</v>
      </c>
      <c r="AX1360">
        <v>40</v>
      </c>
      <c r="AY1360">
        <v>90</v>
      </c>
      <c r="AZ1360">
        <v>40</v>
      </c>
      <c r="BA1360">
        <v>30</v>
      </c>
      <c r="BB1360">
        <v>50</v>
      </c>
      <c r="BC1360">
        <v>50</v>
      </c>
      <c r="BD1360">
        <v>50</v>
      </c>
      <c r="BE1360">
        <v>70</v>
      </c>
      <c r="BF1360">
        <v>170</v>
      </c>
      <c r="BG1360">
        <v>210</v>
      </c>
      <c r="BH1360">
        <v>210</v>
      </c>
      <c r="BI1360" s="9">
        <f>AVERAGE(keyword_stats[[#This Row],[Searches: Apr 2015]:[Searches: Mar 2016]])</f>
        <v>18.333333333333332</v>
      </c>
      <c r="BJ1360" s="9">
        <f>AVERAGE(keyword_stats[[#This Row],[Searches: Apr 2016]:[Searches: Mar 2017]])</f>
        <v>34.166666666666664</v>
      </c>
      <c r="BK1360" s="9">
        <f>AVERAGE(keyword_stats[[#This Row],[Searches: Apr 2017]:[Searches: Mar 2018]])</f>
        <v>39.166666666666664</v>
      </c>
      <c r="BL1360" s="9">
        <f>AVERAGE(keyword_stats[[#This Row],[Searches: Apr 2018]:[Searches: Mar 2019]])</f>
        <v>88.333333333333329</v>
      </c>
      <c r="BM1360" s="9">
        <f>SUM(keyword_stats[[#This Row],[Searches: Apr 2018]:[Searches: Mar 2019]])</f>
        <v>1060</v>
      </c>
      <c r="BN1360" s="9">
        <f>keyword_stats[[#This Row],[R1]]-keyword_stats[[#This Row],[R4]]</f>
        <v>70</v>
      </c>
      <c r="BO1360" s="9" t="str">
        <f>INDEX('keyword-forecasts'!G:K,MATCH(keyword_stats[[#This Row],[Keyword]],'keyword-forecasts'!K:K,0),1)</f>
        <v>Kąpielowy Sportowy</v>
      </c>
    </row>
    <row r="1361" spans="1:67" x14ac:dyDescent="0.25">
      <c r="A1361" t="s">
        <v>1471</v>
      </c>
      <c r="B1361" t="s">
        <v>15</v>
      </c>
      <c r="D1361" s="8">
        <v>170</v>
      </c>
      <c r="E1361" t="s">
        <v>17</v>
      </c>
      <c r="F1361">
        <v>100</v>
      </c>
      <c r="G1361">
        <v>0.34</v>
      </c>
      <c r="H1361">
        <v>1.34</v>
      </c>
      <c r="M1361">
        <v>70</v>
      </c>
      <c r="N1361">
        <v>70</v>
      </c>
      <c r="O1361">
        <v>170</v>
      </c>
      <c r="P1361">
        <v>210</v>
      </c>
      <c r="Q1361">
        <v>140</v>
      </c>
      <c r="R1361">
        <v>90</v>
      </c>
      <c r="S1361">
        <v>50</v>
      </c>
      <c r="T1361">
        <v>50</v>
      </c>
      <c r="U1361">
        <v>90</v>
      </c>
      <c r="V1361">
        <v>140</v>
      </c>
      <c r="W1361">
        <v>170</v>
      </c>
      <c r="X1361">
        <v>140</v>
      </c>
      <c r="Y1361">
        <v>140</v>
      </c>
      <c r="Z1361">
        <v>110</v>
      </c>
      <c r="AA1361">
        <v>140</v>
      </c>
      <c r="AB1361">
        <v>210</v>
      </c>
      <c r="AC1361">
        <v>140</v>
      </c>
      <c r="AD1361">
        <v>110</v>
      </c>
      <c r="AE1361">
        <v>90</v>
      </c>
      <c r="AF1361">
        <v>70</v>
      </c>
      <c r="AG1361">
        <v>70</v>
      </c>
      <c r="AH1361">
        <v>260</v>
      </c>
      <c r="AI1361">
        <v>170</v>
      </c>
      <c r="AJ1361">
        <v>140</v>
      </c>
      <c r="AK1361">
        <v>110</v>
      </c>
      <c r="AL1361">
        <v>140</v>
      </c>
      <c r="AM1361">
        <v>260</v>
      </c>
      <c r="AN1361">
        <v>320</v>
      </c>
      <c r="AO1361">
        <v>110</v>
      </c>
      <c r="AP1361">
        <v>70</v>
      </c>
      <c r="AQ1361">
        <v>50</v>
      </c>
      <c r="AR1361">
        <v>70</v>
      </c>
      <c r="AS1361">
        <v>70</v>
      </c>
      <c r="AT1361">
        <v>140</v>
      </c>
      <c r="AU1361">
        <v>90</v>
      </c>
      <c r="AV1361">
        <v>110</v>
      </c>
      <c r="AW1361">
        <v>140</v>
      </c>
      <c r="AX1361">
        <v>170</v>
      </c>
      <c r="AY1361">
        <v>170</v>
      </c>
      <c r="AZ1361">
        <v>260</v>
      </c>
      <c r="BA1361">
        <v>210</v>
      </c>
      <c r="BB1361">
        <v>70</v>
      </c>
      <c r="BC1361">
        <v>90</v>
      </c>
      <c r="BD1361">
        <v>90</v>
      </c>
      <c r="BE1361">
        <v>90</v>
      </c>
      <c r="BF1361">
        <v>260</v>
      </c>
      <c r="BG1361">
        <v>210</v>
      </c>
      <c r="BH1361">
        <v>170</v>
      </c>
      <c r="BI1361" s="9">
        <f>AVERAGE(keyword_stats[[#This Row],[Searches: Apr 2015]:[Searches: Mar 2016]])</f>
        <v>115.83333333333333</v>
      </c>
      <c r="BJ1361" s="9">
        <f>AVERAGE(keyword_stats[[#This Row],[Searches: Apr 2016]:[Searches: Mar 2017]])</f>
        <v>137.5</v>
      </c>
      <c r="BK1361" s="9">
        <f>AVERAGE(keyword_stats[[#This Row],[Searches: Apr 2017]:[Searches: Mar 2018]])</f>
        <v>128.33333333333334</v>
      </c>
      <c r="BL1361" s="9">
        <f>AVERAGE(keyword_stats[[#This Row],[Searches: Apr 2018]:[Searches: Mar 2019]])</f>
        <v>160.83333333333334</v>
      </c>
      <c r="BM1361" s="9">
        <f>SUM(keyword_stats[[#This Row],[Searches: Apr 2018]:[Searches: Mar 2019]])</f>
        <v>1930</v>
      </c>
      <c r="BN1361" s="9">
        <f>keyword_stats[[#This Row],[R1]]-keyword_stats[[#This Row],[R4]]</f>
        <v>45.000000000000014</v>
      </c>
      <c r="BO1361" s="9" t="str">
        <f>INDEX('keyword-forecasts'!G:K,MATCH(keyword_stats[[#This Row],[Keyword]],'keyword-forecasts'!K:K,0),1)</f>
        <v>Kąpielowy Sportowy Dwuczesciowy</v>
      </c>
    </row>
    <row r="1362" spans="1:67" x14ac:dyDescent="0.25">
      <c r="A1362" t="s">
        <v>1472</v>
      </c>
      <c r="B1362" t="s">
        <v>15</v>
      </c>
      <c r="D1362" s="8">
        <v>10</v>
      </c>
      <c r="E1362" t="s">
        <v>17</v>
      </c>
      <c r="F1362">
        <v>100</v>
      </c>
      <c r="M1362">
        <v>10</v>
      </c>
      <c r="N1362">
        <v>10</v>
      </c>
      <c r="O1362">
        <v>10</v>
      </c>
      <c r="P1362">
        <v>10</v>
      </c>
      <c r="Q1362">
        <v>20</v>
      </c>
      <c r="R1362">
        <v>20</v>
      </c>
      <c r="S1362">
        <v>20</v>
      </c>
      <c r="T1362">
        <v>10</v>
      </c>
      <c r="U1362">
        <v>20</v>
      </c>
      <c r="V1362">
        <v>20</v>
      </c>
      <c r="W1362">
        <v>20</v>
      </c>
      <c r="X1362">
        <v>20</v>
      </c>
      <c r="Y1362">
        <v>20</v>
      </c>
      <c r="Z1362">
        <v>20</v>
      </c>
      <c r="AA1362">
        <v>20</v>
      </c>
      <c r="AB1362">
        <v>30</v>
      </c>
      <c r="AC1362">
        <v>30</v>
      </c>
      <c r="AD1362">
        <v>20</v>
      </c>
      <c r="AE1362">
        <v>20</v>
      </c>
      <c r="AF1362">
        <v>10</v>
      </c>
      <c r="AG1362">
        <v>10</v>
      </c>
      <c r="AH1362">
        <v>10</v>
      </c>
      <c r="AI1362">
        <v>20</v>
      </c>
      <c r="AJ1362">
        <v>10</v>
      </c>
      <c r="AK1362">
        <v>10</v>
      </c>
      <c r="AL1362">
        <v>10</v>
      </c>
      <c r="AM1362">
        <v>10</v>
      </c>
      <c r="AN1362">
        <v>20</v>
      </c>
      <c r="AO1362">
        <v>10</v>
      </c>
      <c r="AP1362">
        <v>20</v>
      </c>
      <c r="AQ1362">
        <v>10</v>
      </c>
      <c r="AR1362">
        <v>10</v>
      </c>
      <c r="AS1362">
        <v>10</v>
      </c>
      <c r="AT1362">
        <v>20</v>
      </c>
      <c r="AU1362">
        <v>20</v>
      </c>
      <c r="AV1362">
        <v>20</v>
      </c>
      <c r="AW1362">
        <v>10</v>
      </c>
      <c r="AX1362">
        <v>10</v>
      </c>
      <c r="AY1362">
        <v>10</v>
      </c>
      <c r="AZ1362">
        <v>10</v>
      </c>
      <c r="BA1362">
        <v>20</v>
      </c>
      <c r="BB1362">
        <v>10</v>
      </c>
      <c r="BC1362">
        <v>10</v>
      </c>
      <c r="BD1362">
        <v>10</v>
      </c>
      <c r="BE1362">
        <v>10</v>
      </c>
      <c r="BF1362">
        <v>20</v>
      </c>
      <c r="BG1362">
        <v>20</v>
      </c>
      <c r="BH1362">
        <v>20</v>
      </c>
      <c r="BI1362" s="9">
        <f>AVERAGE(keyword_stats[[#This Row],[Searches: Apr 2015]:[Searches: Mar 2016]])</f>
        <v>15.833333333333334</v>
      </c>
      <c r="BJ1362" s="9">
        <f>AVERAGE(keyword_stats[[#This Row],[Searches: Apr 2016]:[Searches: Mar 2017]])</f>
        <v>18.333333333333332</v>
      </c>
      <c r="BK1362" s="9">
        <f>AVERAGE(keyword_stats[[#This Row],[Searches: Apr 2017]:[Searches: Mar 2018]])</f>
        <v>14.166666666666666</v>
      </c>
      <c r="BL1362" s="9">
        <f>AVERAGE(keyword_stats[[#This Row],[Searches: Apr 2018]:[Searches: Mar 2019]])</f>
        <v>13.333333333333334</v>
      </c>
      <c r="BM1362" s="9">
        <f>SUM(keyword_stats[[#This Row],[Searches: Apr 2018]:[Searches: Mar 2019]])</f>
        <v>160</v>
      </c>
      <c r="BN1362" s="9">
        <f>keyword_stats[[#This Row],[R1]]-keyword_stats[[#This Row],[R4]]</f>
        <v>-2.5</v>
      </c>
      <c r="BO1362" s="9" t="str">
        <f>INDEX('keyword-forecasts'!G:K,MATCH(keyword_stats[[#This Row],[Keyword]],'keyword-forecasts'!K:K,0),1)</f>
        <v>Kąpielowy Sportowy</v>
      </c>
    </row>
    <row r="1363" spans="1:67" x14ac:dyDescent="0.25">
      <c r="A1363" t="s">
        <v>1473</v>
      </c>
      <c r="B1363" t="s">
        <v>15</v>
      </c>
      <c r="D1363" s="8">
        <v>110</v>
      </c>
      <c r="E1363" t="s">
        <v>17</v>
      </c>
      <c r="F1363">
        <v>100</v>
      </c>
      <c r="G1363">
        <v>0.31</v>
      </c>
      <c r="H1363">
        <v>1.01</v>
      </c>
      <c r="M1363">
        <v>50</v>
      </c>
      <c r="N1363">
        <v>50</v>
      </c>
      <c r="O1363">
        <v>110</v>
      </c>
      <c r="P1363">
        <v>110</v>
      </c>
      <c r="Q1363">
        <v>30</v>
      </c>
      <c r="R1363">
        <v>10</v>
      </c>
      <c r="S1363">
        <v>10</v>
      </c>
      <c r="T1363">
        <v>10</v>
      </c>
      <c r="U1363">
        <v>20</v>
      </c>
      <c r="V1363">
        <v>30</v>
      </c>
      <c r="W1363">
        <v>30</v>
      </c>
      <c r="X1363">
        <v>20</v>
      </c>
      <c r="Y1363">
        <v>50</v>
      </c>
      <c r="Z1363">
        <v>70</v>
      </c>
      <c r="AA1363">
        <v>140</v>
      </c>
      <c r="AB1363">
        <v>140</v>
      </c>
      <c r="AC1363">
        <v>40</v>
      </c>
      <c r="AD1363">
        <v>20</v>
      </c>
      <c r="AE1363">
        <v>10</v>
      </c>
      <c r="AF1363">
        <v>10</v>
      </c>
      <c r="AG1363">
        <v>10</v>
      </c>
      <c r="AH1363">
        <v>20</v>
      </c>
      <c r="AI1363">
        <v>20</v>
      </c>
      <c r="AJ1363">
        <v>40</v>
      </c>
      <c r="AK1363">
        <v>50</v>
      </c>
      <c r="AL1363">
        <v>110</v>
      </c>
      <c r="AM1363">
        <v>170</v>
      </c>
      <c r="AN1363">
        <v>210</v>
      </c>
      <c r="AO1363">
        <v>90</v>
      </c>
      <c r="AP1363">
        <v>10</v>
      </c>
      <c r="AQ1363">
        <v>20</v>
      </c>
      <c r="AR1363">
        <v>10</v>
      </c>
      <c r="AS1363">
        <v>20</v>
      </c>
      <c r="AT1363">
        <v>50</v>
      </c>
      <c r="AU1363">
        <v>40</v>
      </c>
      <c r="AV1363">
        <v>50</v>
      </c>
      <c r="AW1363">
        <v>90</v>
      </c>
      <c r="AX1363">
        <v>140</v>
      </c>
      <c r="AY1363">
        <v>260</v>
      </c>
      <c r="AZ1363">
        <v>260</v>
      </c>
      <c r="BA1363">
        <v>140</v>
      </c>
      <c r="BB1363">
        <v>40</v>
      </c>
      <c r="BC1363">
        <v>30</v>
      </c>
      <c r="BD1363">
        <v>40</v>
      </c>
      <c r="BE1363">
        <v>50</v>
      </c>
      <c r="BF1363">
        <v>90</v>
      </c>
      <c r="BG1363">
        <v>110</v>
      </c>
      <c r="BH1363">
        <v>110</v>
      </c>
      <c r="BI1363" s="9">
        <f>AVERAGE(keyword_stats[[#This Row],[Searches: Apr 2015]:[Searches: Mar 2016]])</f>
        <v>40</v>
      </c>
      <c r="BJ1363" s="9">
        <f>AVERAGE(keyword_stats[[#This Row],[Searches: Apr 2016]:[Searches: Mar 2017]])</f>
        <v>47.5</v>
      </c>
      <c r="BK1363" s="9">
        <f>AVERAGE(keyword_stats[[#This Row],[Searches: Apr 2017]:[Searches: Mar 2018]])</f>
        <v>69.166666666666671</v>
      </c>
      <c r="BL1363" s="9">
        <f>AVERAGE(keyword_stats[[#This Row],[Searches: Apr 2018]:[Searches: Mar 2019]])</f>
        <v>113.33333333333333</v>
      </c>
      <c r="BM1363" s="9">
        <f>SUM(keyword_stats[[#This Row],[Searches: Apr 2018]:[Searches: Mar 2019]])</f>
        <v>1360</v>
      </c>
      <c r="BN1363" s="9">
        <f>keyword_stats[[#This Row],[R1]]-keyword_stats[[#This Row],[R4]]</f>
        <v>73.333333333333329</v>
      </c>
      <c r="BO1363" s="9" t="str">
        <f>INDEX('keyword-forecasts'!G:K,MATCH(keyword_stats[[#This Row],[Keyword]],'keyword-forecasts'!K:K,0),1)</f>
        <v>Strój Kąpielowy</v>
      </c>
    </row>
    <row r="1364" spans="1:67" x14ac:dyDescent="0.25">
      <c r="A1364" t="s">
        <v>1474</v>
      </c>
      <c r="B1364" t="s">
        <v>15</v>
      </c>
      <c r="D1364" s="8">
        <v>10</v>
      </c>
      <c r="E1364" t="s">
        <v>17</v>
      </c>
      <c r="F1364">
        <v>100</v>
      </c>
      <c r="M1364">
        <v>0</v>
      </c>
      <c r="N1364">
        <v>10</v>
      </c>
      <c r="O1364">
        <v>10</v>
      </c>
      <c r="P1364">
        <v>10</v>
      </c>
      <c r="Q1364">
        <v>10</v>
      </c>
      <c r="R1364">
        <v>10</v>
      </c>
      <c r="S1364">
        <v>0</v>
      </c>
      <c r="T1364">
        <v>0</v>
      </c>
      <c r="U1364">
        <v>10</v>
      </c>
      <c r="V1364">
        <v>10</v>
      </c>
      <c r="W1364">
        <v>10</v>
      </c>
      <c r="X1364">
        <v>10</v>
      </c>
      <c r="Y1364">
        <v>10</v>
      </c>
      <c r="Z1364">
        <v>10</v>
      </c>
      <c r="AA1364">
        <v>10</v>
      </c>
      <c r="AB1364">
        <v>10</v>
      </c>
      <c r="AC1364">
        <v>10</v>
      </c>
      <c r="AD1364">
        <v>0</v>
      </c>
      <c r="AE1364">
        <v>10</v>
      </c>
      <c r="AF1364">
        <v>0</v>
      </c>
      <c r="AG1364">
        <v>0</v>
      </c>
      <c r="AH1364">
        <v>10</v>
      </c>
      <c r="AI1364">
        <v>10</v>
      </c>
      <c r="AJ1364">
        <v>10</v>
      </c>
      <c r="AK1364">
        <v>10</v>
      </c>
      <c r="AL1364">
        <v>10</v>
      </c>
      <c r="AM1364">
        <v>10</v>
      </c>
      <c r="AN1364">
        <v>10</v>
      </c>
      <c r="AO1364">
        <v>20</v>
      </c>
      <c r="AP1364">
        <v>10</v>
      </c>
      <c r="AQ1364">
        <v>0</v>
      </c>
      <c r="AR1364">
        <v>10</v>
      </c>
      <c r="AS1364">
        <v>0</v>
      </c>
      <c r="AT1364">
        <v>10</v>
      </c>
      <c r="AU1364">
        <v>10</v>
      </c>
      <c r="AV1364">
        <v>10</v>
      </c>
      <c r="AW1364">
        <v>10</v>
      </c>
      <c r="AX1364">
        <v>10</v>
      </c>
      <c r="AY1364">
        <v>20</v>
      </c>
      <c r="AZ1364">
        <v>30</v>
      </c>
      <c r="BA1364">
        <v>20</v>
      </c>
      <c r="BB1364">
        <v>10</v>
      </c>
      <c r="BC1364">
        <v>10</v>
      </c>
      <c r="BD1364">
        <v>0</v>
      </c>
      <c r="BE1364">
        <v>10</v>
      </c>
      <c r="BF1364">
        <v>10</v>
      </c>
      <c r="BG1364">
        <v>10</v>
      </c>
      <c r="BH1364">
        <v>10</v>
      </c>
      <c r="BI1364" s="9">
        <f>AVERAGE(keyword_stats[[#This Row],[Searches: Apr 2015]:[Searches: Mar 2016]])</f>
        <v>7.5</v>
      </c>
      <c r="BJ1364" s="9">
        <f>AVERAGE(keyword_stats[[#This Row],[Searches: Apr 2016]:[Searches: Mar 2017]])</f>
        <v>7.5</v>
      </c>
      <c r="BK1364" s="9">
        <f>AVERAGE(keyword_stats[[#This Row],[Searches: Apr 2017]:[Searches: Mar 2018]])</f>
        <v>9.1666666666666661</v>
      </c>
      <c r="BL1364" s="9">
        <f>AVERAGE(keyword_stats[[#This Row],[Searches: Apr 2018]:[Searches: Mar 2019]])</f>
        <v>12.5</v>
      </c>
      <c r="BM1364" s="9">
        <f>SUM(keyword_stats[[#This Row],[Searches: Apr 2018]:[Searches: Mar 2019]])</f>
        <v>150</v>
      </c>
      <c r="BN1364" s="9">
        <f>keyword_stats[[#This Row],[R1]]-keyword_stats[[#This Row],[R4]]</f>
        <v>5</v>
      </c>
      <c r="BO1364" s="9" t="str">
        <f>INDEX('keyword-forecasts'!G:K,MATCH(keyword_stats[[#This Row],[Keyword]],'keyword-forecasts'!K:K,0),1)</f>
        <v>Stanik Kąpielowy</v>
      </c>
    </row>
    <row r="1365" spans="1:67" x14ac:dyDescent="0.25">
      <c r="A1365" t="s">
        <v>1475</v>
      </c>
      <c r="B1365" t="s">
        <v>15</v>
      </c>
      <c r="D1365" s="8">
        <v>590</v>
      </c>
      <c r="E1365" t="s">
        <v>17</v>
      </c>
      <c r="F1365">
        <v>100</v>
      </c>
      <c r="G1365">
        <v>0.28000000000000003</v>
      </c>
      <c r="H1365">
        <v>0.94</v>
      </c>
      <c r="M1365">
        <v>320</v>
      </c>
      <c r="N1365">
        <v>480</v>
      </c>
      <c r="O1365">
        <v>590</v>
      </c>
      <c r="P1365">
        <v>590</v>
      </c>
      <c r="Q1365">
        <v>390</v>
      </c>
      <c r="R1365">
        <v>110</v>
      </c>
      <c r="S1365">
        <v>170</v>
      </c>
      <c r="T1365">
        <v>140</v>
      </c>
      <c r="U1365">
        <v>170</v>
      </c>
      <c r="V1365">
        <v>320</v>
      </c>
      <c r="W1365">
        <v>320</v>
      </c>
      <c r="X1365">
        <v>320</v>
      </c>
      <c r="Y1365">
        <v>390</v>
      </c>
      <c r="Z1365">
        <v>390</v>
      </c>
      <c r="AA1365">
        <v>590</v>
      </c>
      <c r="AB1365">
        <v>590</v>
      </c>
      <c r="AC1365">
        <v>390</v>
      </c>
      <c r="AD1365">
        <v>170</v>
      </c>
      <c r="AE1365">
        <v>140</v>
      </c>
      <c r="AF1365">
        <v>170</v>
      </c>
      <c r="AG1365">
        <v>170</v>
      </c>
      <c r="AH1365">
        <v>320</v>
      </c>
      <c r="AI1365">
        <v>320</v>
      </c>
      <c r="AJ1365">
        <v>390</v>
      </c>
      <c r="AK1365">
        <v>390</v>
      </c>
      <c r="AL1365">
        <v>590</v>
      </c>
      <c r="AM1365">
        <v>720</v>
      </c>
      <c r="AN1365">
        <v>720</v>
      </c>
      <c r="AO1365">
        <v>480</v>
      </c>
      <c r="AP1365">
        <v>170</v>
      </c>
      <c r="AQ1365">
        <v>140</v>
      </c>
      <c r="AR1365">
        <v>210</v>
      </c>
      <c r="AS1365">
        <v>210</v>
      </c>
      <c r="AT1365">
        <v>320</v>
      </c>
      <c r="AU1365">
        <v>320</v>
      </c>
      <c r="AV1365">
        <v>390</v>
      </c>
      <c r="AW1365">
        <v>480</v>
      </c>
      <c r="AX1365">
        <v>880</v>
      </c>
      <c r="AY1365">
        <v>1000</v>
      </c>
      <c r="AZ1365">
        <v>1000</v>
      </c>
      <c r="BA1365">
        <v>880</v>
      </c>
      <c r="BB1365">
        <v>260</v>
      </c>
      <c r="BC1365">
        <v>210</v>
      </c>
      <c r="BD1365">
        <v>210</v>
      </c>
      <c r="BE1365">
        <v>260</v>
      </c>
      <c r="BF1365">
        <v>590</v>
      </c>
      <c r="BG1365">
        <v>480</v>
      </c>
      <c r="BH1365">
        <v>720</v>
      </c>
      <c r="BI1365" s="9">
        <f>AVERAGE(keyword_stats[[#This Row],[Searches: Apr 2015]:[Searches: Mar 2016]])</f>
        <v>326.66666666666669</v>
      </c>
      <c r="BJ1365" s="9">
        <f>AVERAGE(keyword_stats[[#This Row],[Searches: Apr 2016]:[Searches: Mar 2017]])</f>
        <v>335.83333333333331</v>
      </c>
      <c r="BK1365" s="9">
        <f>AVERAGE(keyword_stats[[#This Row],[Searches: Apr 2017]:[Searches: Mar 2018]])</f>
        <v>388.33333333333331</v>
      </c>
      <c r="BL1365" s="9">
        <f>AVERAGE(keyword_stats[[#This Row],[Searches: Apr 2018]:[Searches: Mar 2019]])</f>
        <v>580.83333333333337</v>
      </c>
      <c r="BM1365" s="9">
        <f>SUM(keyword_stats[[#This Row],[Searches: Apr 2018]:[Searches: Mar 2019]])</f>
        <v>6970</v>
      </c>
      <c r="BN1365" s="9">
        <f>keyword_stats[[#This Row],[R1]]-keyword_stats[[#This Row],[R4]]</f>
        <v>254.16666666666669</v>
      </c>
      <c r="BO1365" s="9" t="str">
        <f>INDEX('keyword-forecasts'!G:K,MATCH(keyword_stats[[#This Row],[Keyword]],'keyword-forecasts'!K:K,0),1)</f>
        <v>Stringi</v>
      </c>
    </row>
    <row r="1366" spans="1:67" x14ac:dyDescent="0.25">
      <c r="A1366" t="s">
        <v>1476</v>
      </c>
      <c r="B1366" t="s">
        <v>15</v>
      </c>
      <c r="D1366" s="8">
        <v>480</v>
      </c>
      <c r="E1366" t="s">
        <v>17</v>
      </c>
      <c r="F1366">
        <v>100</v>
      </c>
      <c r="G1366">
        <v>1.68</v>
      </c>
      <c r="H1366">
        <v>7.43</v>
      </c>
      <c r="M1366">
        <v>110</v>
      </c>
      <c r="N1366">
        <v>210</v>
      </c>
      <c r="O1366">
        <v>390</v>
      </c>
      <c r="P1366">
        <v>390</v>
      </c>
      <c r="Q1366">
        <v>210</v>
      </c>
      <c r="R1366">
        <v>30</v>
      </c>
      <c r="S1366">
        <v>50</v>
      </c>
      <c r="T1366">
        <v>70</v>
      </c>
      <c r="U1366">
        <v>20</v>
      </c>
      <c r="V1366">
        <v>90</v>
      </c>
      <c r="W1366">
        <v>110</v>
      </c>
      <c r="X1366">
        <v>90</v>
      </c>
      <c r="Y1366">
        <v>170</v>
      </c>
      <c r="Z1366">
        <v>260</v>
      </c>
      <c r="AA1366">
        <v>480</v>
      </c>
      <c r="AB1366">
        <v>390</v>
      </c>
      <c r="AC1366">
        <v>170</v>
      </c>
      <c r="AD1366">
        <v>110</v>
      </c>
      <c r="AE1366">
        <v>50</v>
      </c>
      <c r="AF1366">
        <v>90</v>
      </c>
      <c r="AG1366">
        <v>50</v>
      </c>
      <c r="AH1366">
        <v>210</v>
      </c>
      <c r="AI1366">
        <v>140</v>
      </c>
      <c r="AJ1366">
        <v>210</v>
      </c>
      <c r="AK1366">
        <v>260</v>
      </c>
      <c r="AL1366">
        <v>320</v>
      </c>
      <c r="AM1366">
        <v>720</v>
      </c>
      <c r="AN1366">
        <v>720</v>
      </c>
      <c r="AO1366">
        <v>320</v>
      </c>
      <c r="AP1366">
        <v>90</v>
      </c>
      <c r="AQ1366">
        <v>70</v>
      </c>
      <c r="AR1366">
        <v>90</v>
      </c>
      <c r="AS1366">
        <v>70</v>
      </c>
      <c r="AT1366">
        <v>170</v>
      </c>
      <c r="AU1366">
        <v>210</v>
      </c>
      <c r="AV1366">
        <v>260</v>
      </c>
      <c r="AW1366">
        <v>390</v>
      </c>
      <c r="AX1366">
        <v>590</v>
      </c>
      <c r="AY1366">
        <v>880</v>
      </c>
      <c r="AZ1366">
        <v>1300</v>
      </c>
      <c r="BA1366">
        <v>590</v>
      </c>
      <c r="BB1366">
        <v>90</v>
      </c>
      <c r="BC1366">
        <v>90</v>
      </c>
      <c r="BD1366">
        <v>140</v>
      </c>
      <c r="BE1366">
        <v>140</v>
      </c>
      <c r="BF1366">
        <v>480</v>
      </c>
      <c r="BG1366">
        <v>390</v>
      </c>
      <c r="BH1366">
        <v>480</v>
      </c>
      <c r="BI1366" s="9">
        <f>AVERAGE(keyword_stats[[#This Row],[Searches: Apr 2015]:[Searches: Mar 2016]])</f>
        <v>147.5</v>
      </c>
      <c r="BJ1366" s="9">
        <f>AVERAGE(keyword_stats[[#This Row],[Searches: Apr 2016]:[Searches: Mar 2017]])</f>
        <v>194.16666666666666</v>
      </c>
      <c r="BK1366" s="9">
        <f>AVERAGE(keyword_stats[[#This Row],[Searches: Apr 2017]:[Searches: Mar 2018]])</f>
        <v>275</v>
      </c>
      <c r="BL1366" s="9">
        <f>AVERAGE(keyword_stats[[#This Row],[Searches: Apr 2018]:[Searches: Mar 2019]])</f>
        <v>463.33333333333331</v>
      </c>
      <c r="BM1366" s="9">
        <f>SUM(keyword_stats[[#This Row],[Searches: Apr 2018]:[Searches: Mar 2019]])</f>
        <v>5560</v>
      </c>
      <c r="BN1366" s="9">
        <f>keyword_stats[[#This Row],[R1]]-keyword_stats[[#This Row],[R4]]</f>
        <v>315.83333333333331</v>
      </c>
      <c r="BO1366" s="9" t="str">
        <f>INDEX('keyword-forecasts'!G:K,MATCH(keyword_stats[[#This Row],[Keyword]],'keyword-forecasts'!K:K,0),1)</f>
        <v>Strój Kąpielowy</v>
      </c>
    </row>
    <row r="1367" spans="1:67" x14ac:dyDescent="0.25">
      <c r="A1367" t="s">
        <v>1477</v>
      </c>
      <c r="B1367" t="s">
        <v>15</v>
      </c>
      <c r="D1367" s="8">
        <v>110</v>
      </c>
      <c r="E1367" t="s">
        <v>17</v>
      </c>
      <c r="F1367">
        <v>100</v>
      </c>
      <c r="G1367">
        <v>0.24</v>
      </c>
      <c r="H1367">
        <v>0.97</v>
      </c>
      <c r="M1367">
        <v>110</v>
      </c>
      <c r="N1367">
        <v>140</v>
      </c>
      <c r="O1367">
        <v>210</v>
      </c>
      <c r="P1367">
        <v>210</v>
      </c>
      <c r="Q1367">
        <v>90</v>
      </c>
      <c r="R1367">
        <v>20</v>
      </c>
      <c r="S1367">
        <v>20</v>
      </c>
      <c r="T1367">
        <v>30</v>
      </c>
      <c r="U1367">
        <v>50</v>
      </c>
      <c r="V1367">
        <v>70</v>
      </c>
      <c r="W1367">
        <v>70</v>
      </c>
      <c r="X1367">
        <v>40</v>
      </c>
      <c r="Y1367">
        <v>70</v>
      </c>
      <c r="Z1367">
        <v>170</v>
      </c>
      <c r="AA1367">
        <v>260</v>
      </c>
      <c r="AB1367">
        <v>210</v>
      </c>
      <c r="AC1367">
        <v>70</v>
      </c>
      <c r="AD1367">
        <v>20</v>
      </c>
      <c r="AE1367">
        <v>30</v>
      </c>
      <c r="AF1367">
        <v>40</v>
      </c>
      <c r="AG1367">
        <v>50</v>
      </c>
      <c r="AH1367">
        <v>50</v>
      </c>
      <c r="AI1367">
        <v>50</v>
      </c>
      <c r="AJ1367">
        <v>70</v>
      </c>
      <c r="AK1367">
        <v>110</v>
      </c>
      <c r="AL1367">
        <v>170</v>
      </c>
      <c r="AM1367">
        <v>320</v>
      </c>
      <c r="AN1367">
        <v>480</v>
      </c>
      <c r="AO1367">
        <v>140</v>
      </c>
      <c r="AP1367">
        <v>40</v>
      </c>
      <c r="AQ1367">
        <v>20</v>
      </c>
      <c r="AR1367">
        <v>20</v>
      </c>
      <c r="AS1367">
        <v>20</v>
      </c>
      <c r="AT1367">
        <v>90</v>
      </c>
      <c r="AU1367">
        <v>70</v>
      </c>
      <c r="AV1367">
        <v>70</v>
      </c>
      <c r="AW1367">
        <v>140</v>
      </c>
      <c r="AX1367">
        <v>210</v>
      </c>
      <c r="AY1367">
        <v>260</v>
      </c>
      <c r="AZ1367">
        <v>210</v>
      </c>
      <c r="BA1367">
        <v>110</v>
      </c>
      <c r="BB1367">
        <v>20</v>
      </c>
      <c r="BC1367">
        <v>40</v>
      </c>
      <c r="BD1367">
        <v>30</v>
      </c>
      <c r="BE1367">
        <v>20</v>
      </c>
      <c r="BF1367">
        <v>110</v>
      </c>
      <c r="BG1367">
        <v>110</v>
      </c>
      <c r="BH1367">
        <v>140</v>
      </c>
      <c r="BI1367" s="9">
        <f>AVERAGE(keyword_stats[[#This Row],[Searches: Apr 2015]:[Searches: Mar 2016]])</f>
        <v>88.333333333333329</v>
      </c>
      <c r="BJ1367" s="9">
        <f>AVERAGE(keyword_stats[[#This Row],[Searches: Apr 2016]:[Searches: Mar 2017]])</f>
        <v>90.833333333333329</v>
      </c>
      <c r="BK1367" s="9">
        <f>AVERAGE(keyword_stats[[#This Row],[Searches: Apr 2017]:[Searches: Mar 2018]])</f>
        <v>129.16666666666666</v>
      </c>
      <c r="BL1367" s="9">
        <f>AVERAGE(keyword_stats[[#This Row],[Searches: Apr 2018]:[Searches: Mar 2019]])</f>
        <v>116.66666666666667</v>
      </c>
      <c r="BM1367" s="9">
        <f>SUM(keyword_stats[[#This Row],[Searches: Apr 2018]:[Searches: Mar 2019]])</f>
        <v>1400</v>
      </c>
      <c r="BN1367" s="9">
        <f>keyword_stats[[#This Row],[R1]]-keyword_stats[[#This Row],[R4]]</f>
        <v>28.333333333333343</v>
      </c>
      <c r="BO1367" s="9" t="str">
        <f>INDEX('keyword-forecasts'!G:K,MATCH(keyword_stats[[#This Row],[Keyword]],'keyword-forecasts'!K:K,0),1)</f>
        <v>Kąpielowy Push</v>
      </c>
    </row>
    <row r="1368" spans="1:67" x14ac:dyDescent="0.25">
      <c r="A1368" t="s">
        <v>1478</v>
      </c>
      <c r="B1368" t="s">
        <v>15</v>
      </c>
      <c r="D1368" s="8">
        <v>140</v>
      </c>
      <c r="E1368" t="s">
        <v>17</v>
      </c>
      <c r="F1368">
        <v>100</v>
      </c>
      <c r="G1368">
        <v>0.57999999999999996</v>
      </c>
      <c r="H1368">
        <v>1.7</v>
      </c>
      <c r="M1368">
        <v>90</v>
      </c>
      <c r="N1368">
        <v>110</v>
      </c>
      <c r="O1368">
        <v>210</v>
      </c>
      <c r="P1368">
        <v>210</v>
      </c>
      <c r="Q1368">
        <v>110</v>
      </c>
      <c r="R1368">
        <v>20</v>
      </c>
      <c r="S1368">
        <v>20</v>
      </c>
      <c r="T1368">
        <v>30</v>
      </c>
      <c r="U1368">
        <v>10</v>
      </c>
      <c r="V1368">
        <v>30</v>
      </c>
      <c r="W1368">
        <v>50</v>
      </c>
      <c r="X1368">
        <v>50</v>
      </c>
      <c r="Y1368">
        <v>90</v>
      </c>
      <c r="Z1368">
        <v>140</v>
      </c>
      <c r="AA1368">
        <v>260</v>
      </c>
      <c r="AB1368">
        <v>210</v>
      </c>
      <c r="AC1368">
        <v>70</v>
      </c>
      <c r="AD1368">
        <v>30</v>
      </c>
      <c r="AE1368">
        <v>10</v>
      </c>
      <c r="AF1368">
        <v>20</v>
      </c>
      <c r="AG1368">
        <v>10</v>
      </c>
      <c r="AH1368">
        <v>20</v>
      </c>
      <c r="AI1368">
        <v>50</v>
      </c>
      <c r="AJ1368">
        <v>50</v>
      </c>
      <c r="AK1368">
        <v>90</v>
      </c>
      <c r="AL1368">
        <v>170</v>
      </c>
      <c r="AM1368">
        <v>210</v>
      </c>
      <c r="AN1368">
        <v>260</v>
      </c>
      <c r="AO1368">
        <v>140</v>
      </c>
      <c r="AP1368">
        <v>30</v>
      </c>
      <c r="AQ1368">
        <v>30</v>
      </c>
      <c r="AR1368">
        <v>30</v>
      </c>
      <c r="AS1368">
        <v>20</v>
      </c>
      <c r="AT1368">
        <v>50</v>
      </c>
      <c r="AU1368">
        <v>70</v>
      </c>
      <c r="AV1368">
        <v>70</v>
      </c>
      <c r="AW1368">
        <v>110</v>
      </c>
      <c r="AX1368">
        <v>260</v>
      </c>
      <c r="AY1368">
        <v>320</v>
      </c>
      <c r="AZ1368">
        <v>390</v>
      </c>
      <c r="BA1368">
        <v>210</v>
      </c>
      <c r="BB1368">
        <v>40</v>
      </c>
      <c r="BC1368">
        <v>40</v>
      </c>
      <c r="BD1368">
        <v>40</v>
      </c>
      <c r="BE1368">
        <v>50</v>
      </c>
      <c r="BF1368">
        <v>110</v>
      </c>
      <c r="BG1368">
        <v>110</v>
      </c>
      <c r="BH1368">
        <v>140</v>
      </c>
      <c r="BI1368" s="9">
        <f>AVERAGE(keyword_stats[[#This Row],[Searches: Apr 2015]:[Searches: Mar 2016]])</f>
        <v>78.333333333333329</v>
      </c>
      <c r="BJ1368" s="9">
        <f>AVERAGE(keyword_stats[[#This Row],[Searches: Apr 2016]:[Searches: Mar 2017]])</f>
        <v>80</v>
      </c>
      <c r="BK1368" s="9">
        <f>AVERAGE(keyword_stats[[#This Row],[Searches: Apr 2017]:[Searches: Mar 2018]])</f>
        <v>97.5</v>
      </c>
      <c r="BL1368" s="9">
        <f>AVERAGE(keyword_stats[[#This Row],[Searches: Apr 2018]:[Searches: Mar 2019]])</f>
        <v>151.66666666666666</v>
      </c>
      <c r="BM1368" s="9">
        <f>SUM(keyword_stats[[#This Row],[Searches: Apr 2018]:[Searches: Mar 2019]])</f>
        <v>1820</v>
      </c>
      <c r="BN1368" s="9">
        <f>keyword_stats[[#This Row],[R1]]-keyword_stats[[#This Row],[R4]]</f>
        <v>73.333333333333329</v>
      </c>
      <c r="BO1368" s="9" t="str">
        <f>INDEX('keyword-forecasts'!G:K,MATCH(keyword_stats[[#This Row],[Keyword]],'keyword-forecasts'!K:K,0),1)</f>
        <v>Strój Kąpielowy</v>
      </c>
    </row>
    <row r="1369" spans="1:67" x14ac:dyDescent="0.25">
      <c r="A1369" t="s">
        <v>1479</v>
      </c>
      <c r="B1369" t="s">
        <v>15</v>
      </c>
      <c r="D1369" s="8">
        <v>20</v>
      </c>
      <c r="E1369" t="s">
        <v>17</v>
      </c>
      <c r="F1369">
        <v>67</v>
      </c>
      <c r="M1369">
        <v>10</v>
      </c>
      <c r="N1369">
        <v>20</v>
      </c>
      <c r="O1369">
        <v>50</v>
      </c>
      <c r="P1369">
        <v>70</v>
      </c>
      <c r="Q1369">
        <v>40</v>
      </c>
      <c r="R1369">
        <v>10</v>
      </c>
      <c r="S1369">
        <v>10</v>
      </c>
      <c r="T1369">
        <v>10</v>
      </c>
      <c r="U1369">
        <v>10</v>
      </c>
      <c r="V1369">
        <v>10</v>
      </c>
      <c r="W1369">
        <v>10</v>
      </c>
      <c r="X1369">
        <v>20</v>
      </c>
      <c r="Y1369">
        <v>20</v>
      </c>
      <c r="Z1369">
        <v>30</v>
      </c>
      <c r="AA1369">
        <v>70</v>
      </c>
      <c r="AB1369">
        <v>70</v>
      </c>
      <c r="AC1369">
        <v>30</v>
      </c>
      <c r="AD1369">
        <v>10</v>
      </c>
      <c r="AE1369">
        <v>10</v>
      </c>
      <c r="AF1369">
        <v>10</v>
      </c>
      <c r="AG1369">
        <v>20</v>
      </c>
      <c r="AH1369">
        <v>10</v>
      </c>
      <c r="AI1369">
        <v>20</v>
      </c>
      <c r="AJ1369">
        <v>30</v>
      </c>
      <c r="AK1369">
        <v>10</v>
      </c>
      <c r="AL1369">
        <v>40</v>
      </c>
      <c r="AM1369">
        <v>50</v>
      </c>
      <c r="AN1369">
        <v>20</v>
      </c>
      <c r="AO1369">
        <v>20</v>
      </c>
      <c r="AP1369">
        <v>10</v>
      </c>
      <c r="AQ1369">
        <v>10</v>
      </c>
      <c r="AR1369">
        <v>0</v>
      </c>
      <c r="AS1369">
        <v>10</v>
      </c>
      <c r="AT1369">
        <v>10</v>
      </c>
      <c r="AU1369">
        <v>10</v>
      </c>
      <c r="AV1369">
        <v>10</v>
      </c>
      <c r="AW1369">
        <v>10</v>
      </c>
      <c r="AX1369">
        <v>10</v>
      </c>
      <c r="AY1369">
        <v>90</v>
      </c>
      <c r="AZ1369">
        <v>50</v>
      </c>
      <c r="BA1369">
        <v>50</v>
      </c>
      <c r="BB1369">
        <v>10</v>
      </c>
      <c r="BC1369">
        <v>10</v>
      </c>
      <c r="BD1369">
        <v>10</v>
      </c>
      <c r="BE1369">
        <v>10</v>
      </c>
      <c r="BF1369">
        <v>10</v>
      </c>
      <c r="BG1369">
        <v>10</v>
      </c>
      <c r="BH1369">
        <v>10</v>
      </c>
      <c r="BI1369" s="9">
        <f>AVERAGE(keyword_stats[[#This Row],[Searches: Apr 2015]:[Searches: Mar 2016]])</f>
        <v>22.5</v>
      </c>
      <c r="BJ1369" s="9">
        <f>AVERAGE(keyword_stats[[#This Row],[Searches: Apr 2016]:[Searches: Mar 2017]])</f>
        <v>27.5</v>
      </c>
      <c r="BK1369" s="9">
        <f>AVERAGE(keyword_stats[[#This Row],[Searches: Apr 2017]:[Searches: Mar 2018]])</f>
        <v>16.666666666666668</v>
      </c>
      <c r="BL1369" s="9">
        <f>AVERAGE(keyword_stats[[#This Row],[Searches: Apr 2018]:[Searches: Mar 2019]])</f>
        <v>23.333333333333332</v>
      </c>
      <c r="BM1369" s="9">
        <f>SUM(keyword_stats[[#This Row],[Searches: Apr 2018]:[Searches: Mar 2019]])</f>
        <v>280</v>
      </c>
      <c r="BN1369" s="9">
        <f>keyword_stats[[#This Row],[R1]]-keyword_stats[[#This Row],[R4]]</f>
        <v>0.83333333333333215</v>
      </c>
      <c r="BO1369" s="9" t="str">
        <f>INDEX('keyword-forecasts'!G:K,MATCH(keyword_stats[[#This Row],[Keyword]],'keyword-forecasts'!K:K,0),1)</f>
        <v>Strój Kąpielowy</v>
      </c>
    </row>
    <row r="1370" spans="1:67" x14ac:dyDescent="0.25">
      <c r="A1370" t="s">
        <v>1480</v>
      </c>
      <c r="B1370" t="s">
        <v>15</v>
      </c>
      <c r="D1370" s="8">
        <v>10</v>
      </c>
      <c r="E1370" t="s">
        <v>17</v>
      </c>
      <c r="F1370">
        <v>100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10</v>
      </c>
      <c r="AC1370">
        <v>10</v>
      </c>
      <c r="AD1370">
        <v>10</v>
      </c>
      <c r="AE1370">
        <v>10</v>
      </c>
      <c r="AF1370">
        <v>10</v>
      </c>
      <c r="AG1370">
        <v>10</v>
      </c>
      <c r="AH1370">
        <v>10</v>
      </c>
      <c r="AI1370">
        <v>10</v>
      </c>
      <c r="AJ1370">
        <v>10</v>
      </c>
      <c r="AK1370">
        <v>20</v>
      </c>
      <c r="AL1370">
        <v>10</v>
      </c>
      <c r="AM1370">
        <v>40</v>
      </c>
      <c r="AN1370">
        <v>10</v>
      </c>
      <c r="AO1370">
        <v>10</v>
      </c>
      <c r="AP1370">
        <v>10</v>
      </c>
      <c r="AQ1370">
        <v>10</v>
      </c>
      <c r="AR1370">
        <v>10</v>
      </c>
      <c r="AS1370">
        <v>0</v>
      </c>
      <c r="AT1370">
        <v>0</v>
      </c>
      <c r="AU1370">
        <v>0</v>
      </c>
      <c r="AV1370">
        <v>10</v>
      </c>
      <c r="AW1370">
        <v>0</v>
      </c>
      <c r="AX1370">
        <v>10</v>
      </c>
      <c r="AY1370">
        <v>40</v>
      </c>
      <c r="AZ1370">
        <v>40</v>
      </c>
      <c r="BA1370">
        <v>20</v>
      </c>
      <c r="BB1370">
        <v>10</v>
      </c>
      <c r="BC1370">
        <v>0</v>
      </c>
      <c r="BD1370">
        <v>0</v>
      </c>
      <c r="BE1370">
        <v>0</v>
      </c>
      <c r="BF1370">
        <v>10</v>
      </c>
      <c r="BG1370">
        <v>10</v>
      </c>
      <c r="BH1370">
        <v>20</v>
      </c>
      <c r="BI1370" s="9">
        <f>AVERAGE(keyword_stats[[#This Row],[Searches: Apr 2015]:[Searches: Mar 2016]])</f>
        <v>0</v>
      </c>
      <c r="BJ1370" s="9">
        <f>AVERAGE(keyword_stats[[#This Row],[Searches: Apr 2016]:[Searches: Mar 2017]])</f>
        <v>7.5</v>
      </c>
      <c r="BK1370" s="9">
        <f>AVERAGE(keyword_stats[[#This Row],[Searches: Apr 2017]:[Searches: Mar 2018]])</f>
        <v>10.833333333333334</v>
      </c>
      <c r="BL1370" s="9">
        <f>AVERAGE(keyword_stats[[#This Row],[Searches: Apr 2018]:[Searches: Mar 2019]])</f>
        <v>13.333333333333334</v>
      </c>
      <c r="BM1370" s="9">
        <f>SUM(keyword_stats[[#This Row],[Searches: Apr 2018]:[Searches: Mar 2019]])</f>
        <v>160</v>
      </c>
      <c r="BN1370" s="9">
        <f>keyword_stats[[#This Row],[R1]]-keyword_stats[[#This Row],[R4]]</f>
        <v>13.333333333333334</v>
      </c>
      <c r="BO1370" s="9" t="str">
        <f>INDEX('keyword-forecasts'!G:K,MATCH(keyword_stats[[#This Row],[Keyword]],'keyword-forecasts'!K:K,0),1)</f>
        <v>Stanik Kąpielowy</v>
      </c>
    </row>
    <row r="1371" spans="1:67" x14ac:dyDescent="0.25">
      <c r="A1371" t="s">
        <v>1481</v>
      </c>
      <c r="B1371" t="s">
        <v>15</v>
      </c>
      <c r="D1371" s="8">
        <v>110</v>
      </c>
      <c r="E1371" t="s">
        <v>17</v>
      </c>
      <c r="F1371">
        <v>100</v>
      </c>
      <c r="G1371">
        <v>0.39</v>
      </c>
      <c r="H1371">
        <v>1.31</v>
      </c>
      <c r="M1371">
        <v>30</v>
      </c>
      <c r="N1371">
        <v>40</v>
      </c>
      <c r="O1371">
        <v>70</v>
      </c>
      <c r="P1371">
        <v>110</v>
      </c>
      <c r="Q1371">
        <v>50</v>
      </c>
      <c r="R1371">
        <v>10</v>
      </c>
      <c r="S1371">
        <v>10</v>
      </c>
      <c r="T1371">
        <v>10</v>
      </c>
      <c r="U1371">
        <v>10</v>
      </c>
      <c r="V1371">
        <v>30</v>
      </c>
      <c r="W1371">
        <v>20</v>
      </c>
      <c r="X1371">
        <v>30</v>
      </c>
      <c r="Y1371">
        <v>50</v>
      </c>
      <c r="Z1371">
        <v>70</v>
      </c>
      <c r="AA1371">
        <v>110</v>
      </c>
      <c r="AB1371">
        <v>90</v>
      </c>
      <c r="AC1371">
        <v>30</v>
      </c>
      <c r="AD1371">
        <v>20</v>
      </c>
      <c r="AE1371">
        <v>10</v>
      </c>
      <c r="AF1371">
        <v>10</v>
      </c>
      <c r="AG1371">
        <v>10</v>
      </c>
      <c r="AH1371">
        <v>30</v>
      </c>
      <c r="AI1371">
        <v>40</v>
      </c>
      <c r="AJ1371">
        <v>30</v>
      </c>
      <c r="AK1371">
        <v>70</v>
      </c>
      <c r="AL1371">
        <v>70</v>
      </c>
      <c r="AM1371">
        <v>170</v>
      </c>
      <c r="AN1371">
        <v>170</v>
      </c>
      <c r="AO1371">
        <v>70</v>
      </c>
      <c r="AP1371">
        <v>10</v>
      </c>
      <c r="AQ1371">
        <v>20</v>
      </c>
      <c r="AR1371">
        <v>20</v>
      </c>
      <c r="AS1371">
        <v>20</v>
      </c>
      <c r="AT1371">
        <v>40</v>
      </c>
      <c r="AU1371">
        <v>50</v>
      </c>
      <c r="AV1371">
        <v>50</v>
      </c>
      <c r="AW1371">
        <v>90</v>
      </c>
      <c r="AX1371">
        <v>140</v>
      </c>
      <c r="AY1371">
        <v>260</v>
      </c>
      <c r="AZ1371">
        <v>260</v>
      </c>
      <c r="BA1371">
        <v>140</v>
      </c>
      <c r="BB1371">
        <v>50</v>
      </c>
      <c r="BC1371">
        <v>40</v>
      </c>
      <c r="BD1371">
        <v>40</v>
      </c>
      <c r="BE1371">
        <v>50</v>
      </c>
      <c r="BF1371">
        <v>110</v>
      </c>
      <c r="BG1371">
        <v>90</v>
      </c>
      <c r="BH1371">
        <v>70</v>
      </c>
      <c r="BI1371" s="9">
        <f>AVERAGE(keyword_stats[[#This Row],[Searches: Apr 2015]:[Searches: Mar 2016]])</f>
        <v>35</v>
      </c>
      <c r="BJ1371" s="9">
        <f>AVERAGE(keyword_stats[[#This Row],[Searches: Apr 2016]:[Searches: Mar 2017]])</f>
        <v>41.666666666666664</v>
      </c>
      <c r="BK1371" s="9">
        <f>AVERAGE(keyword_stats[[#This Row],[Searches: Apr 2017]:[Searches: Mar 2018]])</f>
        <v>63.333333333333336</v>
      </c>
      <c r="BL1371" s="9">
        <f>AVERAGE(keyword_stats[[#This Row],[Searches: Apr 2018]:[Searches: Mar 2019]])</f>
        <v>111.66666666666667</v>
      </c>
      <c r="BM1371" s="9">
        <f>SUM(keyword_stats[[#This Row],[Searches: Apr 2018]:[Searches: Mar 2019]])</f>
        <v>1340</v>
      </c>
      <c r="BN1371" s="9">
        <f>keyword_stats[[#This Row],[R1]]-keyword_stats[[#This Row],[R4]]</f>
        <v>76.666666666666671</v>
      </c>
      <c r="BO1371" s="9" t="str">
        <f>INDEX('keyword-forecasts'!G:K,MATCH(keyword_stats[[#This Row],[Keyword]],'keyword-forecasts'!K:K,0),1)</f>
        <v>Tanio</v>
      </c>
    </row>
    <row r="1372" spans="1:67" x14ac:dyDescent="0.25">
      <c r="A1372" t="s">
        <v>1482</v>
      </c>
      <c r="B1372" t="s">
        <v>15</v>
      </c>
      <c r="D1372" s="8">
        <v>70</v>
      </c>
      <c r="E1372" t="s">
        <v>17</v>
      </c>
      <c r="F1372">
        <v>100</v>
      </c>
      <c r="G1372">
        <v>0.34</v>
      </c>
      <c r="H1372">
        <v>1.17</v>
      </c>
      <c r="M1372">
        <v>10</v>
      </c>
      <c r="N1372">
        <v>20</v>
      </c>
      <c r="O1372">
        <v>50</v>
      </c>
      <c r="P1372">
        <v>40</v>
      </c>
      <c r="Q1372">
        <v>20</v>
      </c>
      <c r="R1372">
        <v>10</v>
      </c>
      <c r="S1372">
        <v>10</v>
      </c>
      <c r="T1372">
        <v>10</v>
      </c>
      <c r="U1372">
        <v>10</v>
      </c>
      <c r="V1372">
        <v>10</v>
      </c>
      <c r="W1372">
        <v>10</v>
      </c>
      <c r="X1372">
        <v>20</v>
      </c>
      <c r="Y1372">
        <v>20</v>
      </c>
      <c r="Z1372">
        <v>70</v>
      </c>
      <c r="AA1372">
        <v>90</v>
      </c>
      <c r="AB1372">
        <v>110</v>
      </c>
      <c r="AC1372">
        <v>50</v>
      </c>
      <c r="AD1372">
        <v>30</v>
      </c>
      <c r="AE1372">
        <v>10</v>
      </c>
      <c r="AF1372">
        <v>20</v>
      </c>
      <c r="AG1372">
        <v>10</v>
      </c>
      <c r="AH1372">
        <v>40</v>
      </c>
      <c r="AI1372">
        <v>50</v>
      </c>
      <c r="AJ1372">
        <v>40</v>
      </c>
      <c r="AK1372">
        <v>50</v>
      </c>
      <c r="AL1372">
        <v>70</v>
      </c>
      <c r="AM1372">
        <v>110</v>
      </c>
      <c r="AN1372">
        <v>110</v>
      </c>
      <c r="AO1372">
        <v>50</v>
      </c>
      <c r="AP1372">
        <v>20</v>
      </c>
      <c r="AQ1372">
        <v>10</v>
      </c>
      <c r="AR1372">
        <v>20</v>
      </c>
      <c r="AS1372">
        <v>20</v>
      </c>
      <c r="AT1372">
        <v>70</v>
      </c>
      <c r="AU1372">
        <v>40</v>
      </c>
      <c r="AV1372">
        <v>50</v>
      </c>
      <c r="AW1372">
        <v>70</v>
      </c>
      <c r="AX1372">
        <v>110</v>
      </c>
      <c r="AY1372">
        <v>140</v>
      </c>
      <c r="AZ1372">
        <v>170</v>
      </c>
      <c r="BA1372">
        <v>110</v>
      </c>
      <c r="BB1372">
        <v>30</v>
      </c>
      <c r="BC1372">
        <v>10</v>
      </c>
      <c r="BD1372">
        <v>40</v>
      </c>
      <c r="BE1372">
        <v>10</v>
      </c>
      <c r="BF1372">
        <v>40</v>
      </c>
      <c r="BG1372">
        <v>70</v>
      </c>
      <c r="BH1372">
        <v>90</v>
      </c>
      <c r="BI1372" s="9">
        <f>AVERAGE(keyword_stats[[#This Row],[Searches: Apr 2015]:[Searches: Mar 2016]])</f>
        <v>18.333333333333332</v>
      </c>
      <c r="BJ1372" s="9">
        <f>AVERAGE(keyword_stats[[#This Row],[Searches: Apr 2016]:[Searches: Mar 2017]])</f>
        <v>45</v>
      </c>
      <c r="BK1372" s="9">
        <f>AVERAGE(keyword_stats[[#This Row],[Searches: Apr 2017]:[Searches: Mar 2018]])</f>
        <v>51.666666666666664</v>
      </c>
      <c r="BL1372" s="9">
        <f>AVERAGE(keyword_stats[[#This Row],[Searches: Apr 2018]:[Searches: Mar 2019]])</f>
        <v>74.166666666666671</v>
      </c>
      <c r="BM1372" s="9">
        <f>SUM(keyword_stats[[#This Row],[Searches: Apr 2018]:[Searches: Mar 2019]])</f>
        <v>890</v>
      </c>
      <c r="BN1372" s="9">
        <f>keyword_stats[[#This Row],[R1]]-keyword_stats[[#This Row],[R4]]</f>
        <v>55.833333333333343</v>
      </c>
      <c r="BO1372" s="9" t="str">
        <f>INDEX('keyword-forecasts'!G:K,MATCH(keyword_stats[[#This Row],[Keyword]],'keyword-forecasts'!K:K,0),1)</f>
        <v>Strój Kąpielowy</v>
      </c>
    </row>
    <row r="1373" spans="1:67" x14ac:dyDescent="0.25">
      <c r="A1373" t="s">
        <v>1483</v>
      </c>
      <c r="B1373" t="s">
        <v>15</v>
      </c>
      <c r="D1373" s="8">
        <v>40</v>
      </c>
      <c r="E1373" t="s">
        <v>17</v>
      </c>
      <c r="F1373">
        <v>100</v>
      </c>
      <c r="G1373">
        <v>0.28000000000000003</v>
      </c>
      <c r="H1373">
        <v>1.52</v>
      </c>
      <c r="M1373">
        <v>10</v>
      </c>
      <c r="N1373">
        <v>10</v>
      </c>
      <c r="O1373">
        <v>20</v>
      </c>
      <c r="P1373">
        <v>40</v>
      </c>
      <c r="Q1373">
        <v>20</v>
      </c>
      <c r="R1373">
        <v>10</v>
      </c>
      <c r="S1373">
        <v>10</v>
      </c>
      <c r="T1373">
        <v>10</v>
      </c>
      <c r="U1373">
        <v>10</v>
      </c>
      <c r="V1373">
        <v>10</v>
      </c>
      <c r="W1373">
        <v>10</v>
      </c>
      <c r="X1373">
        <v>10</v>
      </c>
      <c r="Y1373">
        <v>20</v>
      </c>
      <c r="Z1373">
        <v>20</v>
      </c>
      <c r="AA1373">
        <v>50</v>
      </c>
      <c r="AB1373">
        <v>50</v>
      </c>
      <c r="AC1373">
        <v>20</v>
      </c>
      <c r="AD1373">
        <v>10</v>
      </c>
      <c r="AE1373">
        <v>10</v>
      </c>
      <c r="AF1373">
        <v>10</v>
      </c>
      <c r="AG1373">
        <v>10</v>
      </c>
      <c r="AH1373">
        <v>20</v>
      </c>
      <c r="AI1373">
        <v>10</v>
      </c>
      <c r="AJ1373">
        <v>10</v>
      </c>
      <c r="AK1373">
        <v>30</v>
      </c>
      <c r="AL1373">
        <v>30</v>
      </c>
      <c r="AM1373">
        <v>70</v>
      </c>
      <c r="AN1373">
        <v>110</v>
      </c>
      <c r="AO1373">
        <v>30</v>
      </c>
      <c r="AP1373">
        <v>10</v>
      </c>
      <c r="AQ1373">
        <v>10</v>
      </c>
      <c r="AR1373">
        <v>10</v>
      </c>
      <c r="AS1373">
        <v>10</v>
      </c>
      <c r="AT1373">
        <v>30</v>
      </c>
      <c r="AU1373">
        <v>30</v>
      </c>
      <c r="AV1373">
        <v>40</v>
      </c>
      <c r="AW1373">
        <v>30</v>
      </c>
      <c r="AX1373">
        <v>90</v>
      </c>
      <c r="AY1373">
        <v>90</v>
      </c>
      <c r="AZ1373">
        <v>110</v>
      </c>
      <c r="BA1373">
        <v>50</v>
      </c>
      <c r="BB1373">
        <v>10</v>
      </c>
      <c r="BC1373">
        <v>10</v>
      </c>
      <c r="BD1373">
        <v>20</v>
      </c>
      <c r="BE1373">
        <v>10</v>
      </c>
      <c r="BF1373">
        <v>20</v>
      </c>
      <c r="BG1373">
        <v>30</v>
      </c>
      <c r="BH1373">
        <v>50</v>
      </c>
      <c r="BI1373" s="9">
        <f>AVERAGE(keyword_stats[[#This Row],[Searches: Apr 2015]:[Searches: Mar 2016]])</f>
        <v>14.166666666666666</v>
      </c>
      <c r="BJ1373" s="9">
        <f>AVERAGE(keyword_stats[[#This Row],[Searches: Apr 2016]:[Searches: Mar 2017]])</f>
        <v>20</v>
      </c>
      <c r="BK1373" s="9">
        <f>AVERAGE(keyword_stats[[#This Row],[Searches: Apr 2017]:[Searches: Mar 2018]])</f>
        <v>34.166666666666664</v>
      </c>
      <c r="BL1373" s="9">
        <f>AVERAGE(keyword_stats[[#This Row],[Searches: Apr 2018]:[Searches: Mar 2019]])</f>
        <v>43.333333333333336</v>
      </c>
      <c r="BM1373" s="9">
        <f>SUM(keyword_stats[[#This Row],[Searches: Apr 2018]:[Searches: Mar 2019]])</f>
        <v>520</v>
      </c>
      <c r="BN1373" s="9">
        <f>keyword_stats[[#This Row],[R1]]-keyword_stats[[#This Row],[R4]]</f>
        <v>29.166666666666671</v>
      </c>
      <c r="BO1373" s="9" t="str">
        <f>INDEX('keyword-forecasts'!G:K,MATCH(keyword_stats[[#This Row],[Keyword]],'keyword-forecasts'!K:K,0),1)</f>
        <v>Strój Kąpielowy</v>
      </c>
    </row>
    <row r="1374" spans="1:67" x14ac:dyDescent="0.25">
      <c r="A1374" t="s">
        <v>1484</v>
      </c>
      <c r="B1374" t="s">
        <v>15</v>
      </c>
      <c r="D1374" s="8">
        <v>720</v>
      </c>
      <c r="E1374" t="s">
        <v>17</v>
      </c>
      <c r="F1374">
        <v>100</v>
      </c>
      <c r="G1374">
        <v>0.38</v>
      </c>
      <c r="H1374">
        <v>2.44</v>
      </c>
      <c r="M1374">
        <v>590</v>
      </c>
      <c r="N1374">
        <v>720</v>
      </c>
      <c r="O1374">
        <v>1300</v>
      </c>
      <c r="P1374">
        <v>1300</v>
      </c>
      <c r="Q1374">
        <v>880</v>
      </c>
      <c r="R1374">
        <v>170</v>
      </c>
      <c r="S1374">
        <v>110</v>
      </c>
      <c r="T1374">
        <v>210</v>
      </c>
      <c r="U1374">
        <v>140</v>
      </c>
      <c r="V1374">
        <v>390</v>
      </c>
      <c r="W1374">
        <v>390</v>
      </c>
      <c r="X1374">
        <v>390</v>
      </c>
      <c r="Y1374">
        <v>590</v>
      </c>
      <c r="Z1374">
        <v>880</v>
      </c>
      <c r="AA1374">
        <v>1000</v>
      </c>
      <c r="AB1374">
        <v>1000</v>
      </c>
      <c r="AC1374">
        <v>590</v>
      </c>
      <c r="AD1374">
        <v>260</v>
      </c>
      <c r="AE1374">
        <v>170</v>
      </c>
      <c r="AF1374">
        <v>210</v>
      </c>
      <c r="AG1374">
        <v>260</v>
      </c>
      <c r="AH1374">
        <v>720</v>
      </c>
      <c r="AI1374">
        <v>590</v>
      </c>
      <c r="AJ1374">
        <v>720</v>
      </c>
      <c r="AK1374">
        <v>1000</v>
      </c>
      <c r="AL1374">
        <v>1900</v>
      </c>
      <c r="AM1374">
        <v>2400</v>
      </c>
      <c r="AN1374">
        <v>2900</v>
      </c>
      <c r="AO1374">
        <v>1300</v>
      </c>
      <c r="AP1374">
        <v>390</v>
      </c>
      <c r="AQ1374">
        <v>390</v>
      </c>
      <c r="AR1374">
        <v>480</v>
      </c>
      <c r="AS1374">
        <v>390</v>
      </c>
      <c r="AT1374">
        <v>880</v>
      </c>
      <c r="AU1374">
        <v>880</v>
      </c>
      <c r="AV1374">
        <v>590</v>
      </c>
      <c r="AW1374">
        <v>880</v>
      </c>
      <c r="AX1374">
        <v>1000</v>
      </c>
      <c r="AY1374">
        <v>1000</v>
      </c>
      <c r="AZ1374">
        <v>1600</v>
      </c>
      <c r="BA1374">
        <v>1000</v>
      </c>
      <c r="BB1374">
        <v>260</v>
      </c>
      <c r="BC1374">
        <v>140</v>
      </c>
      <c r="BD1374">
        <v>210</v>
      </c>
      <c r="BE1374">
        <v>260</v>
      </c>
      <c r="BF1374">
        <v>590</v>
      </c>
      <c r="BG1374">
        <v>590</v>
      </c>
      <c r="BH1374">
        <v>480</v>
      </c>
      <c r="BI1374" s="9">
        <f>AVERAGE(keyword_stats[[#This Row],[Searches: Apr 2015]:[Searches: Mar 2016]])</f>
        <v>549.16666666666663</v>
      </c>
      <c r="BJ1374" s="9">
        <f>AVERAGE(keyword_stats[[#This Row],[Searches: Apr 2016]:[Searches: Mar 2017]])</f>
        <v>582.5</v>
      </c>
      <c r="BK1374" s="9">
        <f>AVERAGE(keyword_stats[[#This Row],[Searches: Apr 2017]:[Searches: Mar 2018]])</f>
        <v>1125</v>
      </c>
      <c r="BL1374" s="9">
        <f>AVERAGE(keyword_stats[[#This Row],[Searches: Apr 2018]:[Searches: Mar 2019]])</f>
        <v>667.5</v>
      </c>
      <c r="BM1374" s="9">
        <f>SUM(keyword_stats[[#This Row],[Searches: Apr 2018]:[Searches: Mar 2019]])</f>
        <v>8010</v>
      </c>
      <c r="BN1374" s="9">
        <f>keyword_stats[[#This Row],[R1]]-keyword_stats[[#This Row],[R4]]</f>
        <v>118.33333333333337</v>
      </c>
      <c r="BO1374" s="9" t="str">
        <f>INDEX('keyword-forecasts'!G:K,MATCH(keyword_stats[[#This Row],[Keyword]],'keyword-forecasts'!K:K,0),1)</f>
        <v>Strój Kąpielowy</v>
      </c>
    </row>
    <row r="1375" spans="1:67" x14ac:dyDescent="0.25">
      <c r="A1375" t="s">
        <v>1485</v>
      </c>
      <c r="B1375" t="s">
        <v>15</v>
      </c>
      <c r="D1375" s="8">
        <v>50</v>
      </c>
      <c r="E1375" t="s">
        <v>17</v>
      </c>
      <c r="F1375">
        <v>100</v>
      </c>
      <c r="G1375">
        <v>0.35</v>
      </c>
      <c r="H1375">
        <v>0.96</v>
      </c>
      <c r="M1375">
        <v>30</v>
      </c>
      <c r="N1375">
        <v>30</v>
      </c>
      <c r="O1375">
        <v>30</v>
      </c>
      <c r="P1375">
        <v>40</v>
      </c>
      <c r="Q1375">
        <v>30</v>
      </c>
      <c r="R1375">
        <v>20</v>
      </c>
      <c r="S1375">
        <v>10</v>
      </c>
      <c r="T1375">
        <v>10</v>
      </c>
      <c r="U1375">
        <v>10</v>
      </c>
      <c r="V1375">
        <v>10</v>
      </c>
      <c r="W1375">
        <v>10</v>
      </c>
      <c r="X1375">
        <v>10</v>
      </c>
      <c r="Y1375">
        <v>10</v>
      </c>
      <c r="Z1375">
        <v>30</v>
      </c>
      <c r="AA1375">
        <v>50</v>
      </c>
      <c r="AB1375">
        <v>40</v>
      </c>
      <c r="AC1375">
        <v>20</v>
      </c>
      <c r="AD1375">
        <v>10</v>
      </c>
      <c r="AE1375">
        <v>10</v>
      </c>
      <c r="AF1375">
        <v>10</v>
      </c>
      <c r="AG1375">
        <v>10</v>
      </c>
      <c r="AH1375">
        <v>10</v>
      </c>
      <c r="AI1375">
        <v>10</v>
      </c>
      <c r="AJ1375">
        <v>20</v>
      </c>
      <c r="AK1375">
        <v>30</v>
      </c>
      <c r="AL1375">
        <v>30</v>
      </c>
      <c r="AM1375">
        <v>70</v>
      </c>
      <c r="AN1375">
        <v>90</v>
      </c>
      <c r="AO1375">
        <v>40</v>
      </c>
      <c r="AP1375">
        <v>10</v>
      </c>
      <c r="AQ1375">
        <v>10</v>
      </c>
      <c r="AR1375">
        <v>10</v>
      </c>
      <c r="AS1375">
        <v>10</v>
      </c>
      <c r="AT1375">
        <v>20</v>
      </c>
      <c r="AU1375">
        <v>20</v>
      </c>
      <c r="AV1375">
        <v>20</v>
      </c>
      <c r="AW1375">
        <v>20</v>
      </c>
      <c r="AX1375">
        <v>40</v>
      </c>
      <c r="AY1375">
        <v>110</v>
      </c>
      <c r="AZ1375">
        <v>110</v>
      </c>
      <c r="BA1375">
        <v>70</v>
      </c>
      <c r="BB1375">
        <v>30</v>
      </c>
      <c r="BC1375">
        <v>30</v>
      </c>
      <c r="BD1375">
        <v>40</v>
      </c>
      <c r="BE1375">
        <v>50</v>
      </c>
      <c r="BF1375">
        <v>70</v>
      </c>
      <c r="BG1375">
        <v>50</v>
      </c>
      <c r="BH1375">
        <v>50</v>
      </c>
      <c r="BI1375" s="9">
        <f>AVERAGE(keyword_stats[[#This Row],[Searches: Apr 2015]:[Searches: Mar 2016]])</f>
        <v>20</v>
      </c>
      <c r="BJ1375" s="9">
        <f>AVERAGE(keyword_stats[[#This Row],[Searches: Apr 2016]:[Searches: Mar 2017]])</f>
        <v>19.166666666666668</v>
      </c>
      <c r="BK1375" s="9">
        <f>AVERAGE(keyword_stats[[#This Row],[Searches: Apr 2017]:[Searches: Mar 2018]])</f>
        <v>30</v>
      </c>
      <c r="BL1375" s="9">
        <f>AVERAGE(keyword_stats[[#This Row],[Searches: Apr 2018]:[Searches: Mar 2019]])</f>
        <v>55.833333333333336</v>
      </c>
      <c r="BM1375" s="9">
        <f>SUM(keyword_stats[[#This Row],[Searches: Apr 2018]:[Searches: Mar 2019]])</f>
        <v>670</v>
      </c>
      <c r="BN1375" s="9">
        <f>keyword_stats[[#This Row],[R1]]-keyword_stats[[#This Row],[R4]]</f>
        <v>35.833333333333336</v>
      </c>
      <c r="BO1375" s="9" t="str">
        <f>INDEX('keyword-forecasts'!G:K,MATCH(keyword_stats[[#This Row],[Keyword]],'keyword-forecasts'!K:K,0),1)</f>
        <v>Strój Kąpielowy</v>
      </c>
    </row>
    <row r="1376" spans="1:67" x14ac:dyDescent="0.25">
      <c r="A1376" t="s">
        <v>1486</v>
      </c>
      <c r="B1376" t="s">
        <v>15</v>
      </c>
      <c r="D1376" s="8">
        <v>20</v>
      </c>
      <c r="E1376" t="s">
        <v>17</v>
      </c>
      <c r="F1376">
        <v>100</v>
      </c>
      <c r="M1376">
        <v>10</v>
      </c>
      <c r="N1376">
        <v>20</v>
      </c>
      <c r="O1376">
        <v>50</v>
      </c>
      <c r="P1376">
        <v>40</v>
      </c>
      <c r="Q1376">
        <v>10</v>
      </c>
      <c r="R1376">
        <v>10</v>
      </c>
      <c r="S1376">
        <v>0</v>
      </c>
      <c r="T1376">
        <v>10</v>
      </c>
      <c r="U1376">
        <v>10</v>
      </c>
      <c r="V1376">
        <v>10</v>
      </c>
      <c r="W1376">
        <v>10</v>
      </c>
      <c r="X1376">
        <v>10</v>
      </c>
      <c r="Y1376">
        <v>10</v>
      </c>
      <c r="Z1376">
        <v>20</v>
      </c>
      <c r="AA1376">
        <v>20</v>
      </c>
      <c r="AB1376">
        <v>20</v>
      </c>
      <c r="AC1376">
        <v>10</v>
      </c>
      <c r="AD1376">
        <v>0</v>
      </c>
      <c r="AE1376">
        <v>10</v>
      </c>
      <c r="AF1376">
        <v>10</v>
      </c>
      <c r="AG1376">
        <v>10</v>
      </c>
      <c r="AH1376">
        <v>10</v>
      </c>
      <c r="AI1376">
        <v>10</v>
      </c>
      <c r="AJ1376">
        <v>10</v>
      </c>
      <c r="AK1376">
        <v>10</v>
      </c>
      <c r="AL1376">
        <v>40</v>
      </c>
      <c r="AM1376">
        <v>40</v>
      </c>
      <c r="AN1376">
        <v>30</v>
      </c>
      <c r="AO1376">
        <v>10</v>
      </c>
      <c r="AP1376">
        <v>10</v>
      </c>
      <c r="AQ1376">
        <v>10</v>
      </c>
      <c r="AR1376">
        <v>10</v>
      </c>
      <c r="AS1376">
        <v>10</v>
      </c>
      <c r="AT1376">
        <v>10</v>
      </c>
      <c r="AU1376">
        <v>10</v>
      </c>
      <c r="AV1376">
        <v>10</v>
      </c>
      <c r="AW1376">
        <v>10</v>
      </c>
      <c r="AX1376">
        <v>30</v>
      </c>
      <c r="AY1376">
        <v>40</v>
      </c>
      <c r="AZ1376">
        <v>40</v>
      </c>
      <c r="BA1376">
        <v>20</v>
      </c>
      <c r="BB1376">
        <v>10</v>
      </c>
      <c r="BC1376">
        <v>10</v>
      </c>
      <c r="BD1376">
        <v>10</v>
      </c>
      <c r="BE1376">
        <v>10</v>
      </c>
      <c r="BF1376">
        <v>10</v>
      </c>
      <c r="BG1376">
        <v>10</v>
      </c>
      <c r="BH1376">
        <v>30</v>
      </c>
      <c r="BI1376" s="9">
        <f>AVERAGE(keyword_stats[[#This Row],[Searches: Apr 2015]:[Searches: Mar 2016]])</f>
        <v>15.833333333333334</v>
      </c>
      <c r="BJ1376" s="9">
        <f>AVERAGE(keyword_stats[[#This Row],[Searches: Apr 2016]:[Searches: Mar 2017]])</f>
        <v>11.666666666666666</v>
      </c>
      <c r="BK1376" s="9">
        <f>AVERAGE(keyword_stats[[#This Row],[Searches: Apr 2017]:[Searches: Mar 2018]])</f>
        <v>16.666666666666668</v>
      </c>
      <c r="BL1376" s="9">
        <f>AVERAGE(keyword_stats[[#This Row],[Searches: Apr 2018]:[Searches: Mar 2019]])</f>
        <v>19.166666666666668</v>
      </c>
      <c r="BM1376" s="9">
        <f>SUM(keyword_stats[[#This Row],[Searches: Apr 2018]:[Searches: Mar 2019]])</f>
        <v>230</v>
      </c>
      <c r="BN1376" s="9">
        <f>keyword_stats[[#This Row],[R1]]-keyword_stats[[#This Row],[R4]]</f>
        <v>3.3333333333333339</v>
      </c>
      <c r="BO1376" s="9" t="str">
        <f>INDEX('keyword-forecasts'!G:K,MATCH(keyword_stats[[#This Row],[Keyword]],'keyword-forecasts'!K:K,0),1)</f>
        <v>Strój Kąpielowy</v>
      </c>
    </row>
    <row r="1377" spans="1:67" x14ac:dyDescent="0.25">
      <c r="A1377" t="s">
        <v>1487</v>
      </c>
      <c r="B1377" t="s">
        <v>15</v>
      </c>
      <c r="D1377" s="8">
        <v>70</v>
      </c>
      <c r="E1377" t="s">
        <v>17</v>
      </c>
      <c r="F1377">
        <v>100</v>
      </c>
      <c r="G1377">
        <v>0.34</v>
      </c>
      <c r="H1377">
        <v>1.27</v>
      </c>
      <c r="M1377">
        <v>40</v>
      </c>
      <c r="N1377">
        <v>20</v>
      </c>
      <c r="O1377">
        <v>40</v>
      </c>
      <c r="P1377">
        <v>40</v>
      </c>
      <c r="Q1377">
        <v>20</v>
      </c>
      <c r="R1377">
        <v>10</v>
      </c>
      <c r="S1377">
        <v>10</v>
      </c>
      <c r="T1377">
        <v>10</v>
      </c>
      <c r="U1377">
        <v>10</v>
      </c>
      <c r="V1377">
        <v>30</v>
      </c>
      <c r="W1377">
        <v>20</v>
      </c>
      <c r="X1377">
        <v>30</v>
      </c>
      <c r="Y1377">
        <v>20</v>
      </c>
      <c r="Z1377">
        <v>50</v>
      </c>
      <c r="AA1377">
        <v>90</v>
      </c>
      <c r="AB1377">
        <v>50</v>
      </c>
      <c r="AC1377">
        <v>20</v>
      </c>
      <c r="AD1377">
        <v>10</v>
      </c>
      <c r="AE1377">
        <v>10</v>
      </c>
      <c r="AF1377">
        <v>20</v>
      </c>
      <c r="AG1377">
        <v>10</v>
      </c>
      <c r="AH1377">
        <v>30</v>
      </c>
      <c r="AI1377">
        <v>40</v>
      </c>
      <c r="AJ1377">
        <v>30</v>
      </c>
      <c r="AK1377">
        <v>50</v>
      </c>
      <c r="AL1377">
        <v>50</v>
      </c>
      <c r="AM1377">
        <v>70</v>
      </c>
      <c r="AN1377">
        <v>90</v>
      </c>
      <c r="AO1377">
        <v>40</v>
      </c>
      <c r="AP1377">
        <v>20</v>
      </c>
      <c r="AQ1377">
        <v>10</v>
      </c>
      <c r="AR1377">
        <v>20</v>
      </c>
      <c r="AS1377">
        <v>20</v>
      </c>
      <c r="AT1377">
        <v>50</v>
      </c>
      <c r="AU1377">
        <v>50</v>
      </c>
      <c r="AV1377">
        <v>70</v>
      </c>
      <c r="AW1377">
        <v>70</v>
      </c>
      <c r="AX1377">
        <v>50</v>
      </c>
      <c r="AY1377">
        <v>70</v>
      </c>
      <c r="AZ1377">
        <v>90</v>
      </c>
      <c r="BA1377">
        <v>70</v>
      </c>
      <c r="BB1377">
        <v>30</v>
      </c>
      <c r="BC1377">
        <v>30</v>
      </c>
      <c r="BD1377">
        <v>40</v>
      </c>
      <c r="BE1377">
        <v>50</v>
      </c>
      <c r="BF1377">
        <v>110</v>
      </c>
      <c r="BG1377">
        <v>90</v>
      </c>
      <c r="BH1377">
        <v>110</v>
      </c>
      <c r="BI1377" s="9">
        <f>AVERAGE(keyword_stats[[#This Row],[Searches: Apr 2015]:[Searches: Mar 2016]])</f>
        <v>23.333333333333332</v>
      </c>
      <c r="BJ1377" s="9">
        <f>AVERAGE(keyword_stats[[#This Row],[Searches: Apr 2016]:[Searches: Mar 2017]])</f>
        <v>31.666666666666668</v>
      </c>
      <c r="BK1377" s="9">
        <f>AVERAGE(keyword_stats[[#This Row],[Searches: Apr 2017]:[Searches: Mar 2018]])</f>
        <v>45</v>
      </c>
      <c r="BL1377" s="9">
        <f>AVERAGE(keyword_stats[[#This Row],[Searches: Apr 2018]:[Searches: Mar 2019]])</f>
        <v>67.5</v>
      </c>
      <c r="BM1377" s="9">
        <f>SUM(keyword_stats[[#This Row],[Searches: Apr 2018]:[Searches: Mar 2019]])</f>
        <v>810</v>
      </c>
      <c r="BN1377" s="9">
        <f>keyword_stats[[#This Row],[R1]]-keyword_stats[[#This Row],[R4]]</f>
        <v>44.166666666666671</v>
      </c>
      <c r="BO1377" s="9" t="str">
        <f>INDEX('keyword-forecasts'!G:K,MATCH(keyword_stats[[#This Row],[Keyword]],'keyword-forecasts'!K:K,0),1)</f>
        <v>Usztywniane</v>
      </c>
    </row>
    <row r="1378" spans="1:67" x14ac:dyDescent="0.25">
      <c r="A1378" t="s">
        <v>1488</v>
      </c>
      <c r="B1378" t="s">
        <v>15</v>
      </c>
      <c r="D1378" s="8">
        <v>70</v>
      </c>
      <c r="E1378" t="s">
        <v>17</v>
      </c>
      <c r="F1378">
        <v>100</v>
      </c>
      <c r="G1378">
        <v>0.3</v>
      </c>
      <c r="H1378">
        <v>1.03</v>
      </c>
      <c r="M1378">
        <v>30</v>
      </c>
      <c r="N1378">
        <v>30</v>
      </c>
      <c r="O1378">
        <v>50</v>
      </c>
      <c r="P1378">
        <v>50</v>
      </c>
      <c r="Q1378">
        <v>30</v>
      </c>
      <c r="R1378">
        <v>10</v>
      </c>
      <c r="S1378">
        <v>10</v>
      </c>
      <c r="T1378">
        <v>10</v>
      </c>
      <c r="U1378">
        <v>10</v>
      </c>
      <c r="V1378">
        <v>20</v>
      </c>
      <c r="W1378">
        <v>10</v>
      </c>
      <c r="X1378">
        <v>20</v>
      </c>
      <c r="Y1378">
        <v>10</v>
      </c>
      <c r="Z1378">
        <v>30</v>
      </c>
      <c r="AA1378">
        <v>50</v>
      </c>
      <c r="AB1378">
        <v>30</v>
      </c>
      <c r="AC1378">
        <v>20</v>
      </c>
      <c r="AD1378">
        <v>10</v>
      </c>
      <c r="AE1378">
        <v>10</v>
      </c>
      <c r="AF1378">
        <v>10</v>
      </c>
      <c r="AG1378">
        <v>10</v>
      </c>
      <c r="AH1378">
        <v>10</v>
      </c>
      <c r="AI1378">
        <v>20</v>
      </c>
      <c r="AJ1378">
        <v>20</v>
      </c>
      <c r="AK1378">
        <v>10</v>
      </c>
      <c r="AL1378">
        <v>20</v>
      </c>
      <c r="AM1378">
        <v>50</v>
      </c>
      <c r="AN1378">
        <v>40</v>
      </c>
      <c r="AO1378">
        <v>40</v>
      </c>
      <c r="AP1378">
        <v>10</v>
      </c>
      <c r="AQ1378">
        <v>10</v>
      </c>
      <c r="AR1378">
        <v>10</v>
      </c>
      <c r="AS1378">
        <v>10</v>
      </c>
      <c r="AT1378">
        <v>20</v>
      </c>
      <c r="AU1378">
        <v>20</v>
      </c>
      <c r="AV1378">
        <v>30</v>
      </c>
      <c r="AW1378">
        <v>40</v>
      </c>
      <c r="AX1378">
        <v>110</v>
      </c>
      <c r="AY1378">
        <v>110</v>
      </c>
      <c r="AZ1378">
        <v>140</v>
      </c>
      <c r="BA1378">
        <v>70</v>
      </c>
      <c r="BB1378">
        <v>30</v>
      </c>
      <c r="BC1378">
        <v>20</v>
      </c>
      <c r="BD1378">
        <v>40</v>
      </c>
      <c r="BE1378">
        <v>40</v>
      </c>
      <c r="BF1378">
        <v>70</v>
      </c>
      <c r="BG1378">
        <v>50</v>
      </c>
      <c r="BH1378">
        <v>70</v>
      </c>
      <c r="BI1378" s="9">
        <f>AVERAGE(keyword_stats[[#This Row],[Searches: Apr 2015]:[Searches: Mar 2016]])</f>
        <v>23.333333333333332</v>
      </c>
      <c r="BJ1378" s="9">
        <f>AVERAGE(keyword_stats[[#This Row],[Searches: Apr 2016]:[Searches: Mar 2017]])</f>
        <v>19.166666666666668</v>
      </c>
      <c r="BK1378" s="9">
        <f>AVERAGE(keyword_stats[[#This Row],[Searches: Apr 2017]:[Searches: Mar 2018]])</f>
        <v>22.5</v>
      </c>
      <c r="BL1378" s="9">
        <f>AVERAGE(keyword_stats[[#This Row],[Searches: Apr 2018]:[Searches: Mar 2019]])</f>
        <v>65.833333333333329</v>
      </c>
      <c r="BM1378" s="9">
        <f>SUM(keyword_stats[[#This Row],[Searches: Apr 2018]:[Searches: Mar 2019]])</f>
        <v>790</v>
      </c>
      <c r="BN1378" s="9">
        <f>keyword_stats[[#This Row],[R1]]-keyword_stats[[#This Row],[R4]]</f>
        <v>42.5</v>
      </c>
      <c r="BO1378" s="9" t="str">
        <f>INDEX('keyword-forecasts'!G:K,MATCH(keyword_stats[[#This Row],[Keyword]],'keyword-forecasts'!K:K,0),1)</f>
        <v>Strój Kąpielowy</v>
      </c>
    </row>
    <row r="1379" spans="1:67" x14ac:dyDescent="0.25">
      <c r="A1379" t="s">
        <v>1489</v>
      </c>
      <c r="B1379" t="s">
        <v>15</v>
      </c>
      <c r="D1379" s="8">
        <v>40</v>
      </c>
      <c r="E1379" t="s">
        <v>17</v>
      </c>
      <c r="F1379">
        <v>100</v>
      </c>
      <c r="G1379">
        <v>0.35</v>
      </c>
      <c r="H1379">
        <v>0.86</v>
      </c>
      <c r="M1379">
        <v>10</v>
      </c>
      <c r="N1379">
        <v>10</v>
      </c>
      <c r="O1379">
        <v>10</v>
      </c>
      <c r="P1379">
        <v>20</v>
      </c>
      <c r="Q1379">
        <v>10</v>
      </c>
      <c r="R1379">
        <v>0</v>
      </c>
      <c r="S1379">
        <v>10</v>
      </c>
      <c r="T1379">
        <v>10</v>
      </c>
      <c r="U1379">
        <v>10</v>
      </c>
      <c r="V1379">
        <v>10</v>
      </c>
      <c r="W1379">
        <v>10</v>
      </c>
      <c r="X1379">
        <v>10</v>
      </c>
      <c r="Y1379">
        <v>10</v>
      </c>
      <c r="Z1379">
        <v>20</v>
      </c>
      <c r="AA1379">
        <v>50</v>
      </c>
      <c r="AB1379">
        <v>40</v>
      </c>
      <c r="AC1379">
        <v>10</v>
      </c>
      <c r="AD1379">
        <v>10</v>
      </c>
      <c r="AE1379">
        <v>10</v>
      </c>
      <c r="AF1379">
        <v>10</v>
      </c>
      <c r="AG1379">
        <v>10</v>
      </c>
      <c r="AH1379">
        <v>10</v>
      </c>
      <c r="AI1379">
        <v>20</v>
      </c>
      <c r="AJ1379">
        <v>20</v>
      </c>
      <c r="AK1379">
        <v>20</v>
      </c>
      <c r="AL1379">
        <v>40</v>
      </c>
      <c r="AM1379">
        <v>90</v>
      </c>
      <c r="AN1379">
        <v>50</v>
      </c>
      <c r="AO1379">
        <v>20</v>
      </c>
      <c r="AP1379">
        <v>10</v>
      </c>
      <c r="AQ1379">
        <v>10</v>
      </c>
      <c r="AR1379">
        <v>10</v>
      </c>
      <c r="AS1379">
        <v>10</v>
      </c>
      <c r="AT1379">
        <v>40</v>
      </c>
      <c r="AU1379">
        <v>40</v>
      </c>
      <c r="AV1379">
        <v>20</v>
      </c>
      <c r="AW1379">
        <v>40</v>
      </c>
      <c r="AX1379">
        <v>70</v>
      </c>
      <c r="AY1379">
        <v>110</v>
      </c>
      <c r="AZ1379">
        <v>90</v>
      </c>
      <c r="BA1379">
        <v>50</v>
      </c>
      <c r="BB1379">
        <v>10</v>
      </c>
      <c r="BC1379">
        <v>10</v>
      </c>
      <c r="BD1379">
        <v>10</v>
      </c>
      <c r="BE1379">
        <v>10</v>
      </c>
      <c r="BF1379">
        <v>10</v>
      </c>
      <c r="BG1379">
        <v>10</v>
      </c>
      <c r="BH1379">
        <v>20</v>
      </c>
      <c r="BI1379" s="9">
        <f>AVERAGE(keyword_stats[[#This Row],[Searches: Apr 2015]:[Searches: Mar 2016]])</f>
        <v>10</v>
      </c>
      <c r="BJ1379" s="9">
        <f>AVERAGE(keyword_stats[[#This Row],[Searches: Apr 2016]:[Searches: Mar 2017]])</f>
        <v>18.333333333333332</v>
      </c>
      <c r="BK1379" s="9">
        <f>AVERAGE(keyword_stats[[#This Row],[Searches: Apr 2017]:[Searches: Mar 2018]])</f>
        <v>30</v>
      </c>
      <c r="BL1379" s="9">
        <f>AVERAGE(keyword_stats[[#This Row],[Searches: Apr 2018]:[Searches: Mar 2019]])</f>
        <v>36.666666666666664</v>
      </c>
      <c r="BM1379" s="9">
        <f>SUM(keyword_stats[[#This Row],[Searches: Apr 2018]:[Searches: Mar 2019]])</f>
        <v>440</v>
      </c>
      <c r="BN1379" s="9">
        <f>keyword_stats[[#This Row],[R1]]-keyword_stats[[#This Row],[R4]]</f>
        <v>26.666666666666664</v>
      </c>
      <c r="BO1379" s="9" t="str">
        <f>INDEX('keyword-forecasts'!G:K,MATCH(keyword_stats[[#This Row],[Keyword]],'keyword-forecasts'!K:K,0),1)</f>
        <v>Kąpielowy Push</v>
      </c>
    </row>
    <row r="1380" spans="1:67" x14ac:dyDescent="0.25">
      <c r="A1380" t="s">
        <v>1490</v>
      </c>
      <c r="B1380" t="s">
        <v>15</v>
      </c>
      <c r="D1380" s="8">
        <v>40</v>
      </c>
      <c r="E1380" t="s">
        <v>17</v>
      </c>
      <c r="F1380">
        <v>100</v>
      </c>
      <c r="G1380">
        <v>0.39</v>
      </c>
      <c r="H1380">
        <v>0.91</v>
      </c>
      <c r="M1380">
        <v>20</v>
      </c>
      <c r="N1380">
        <v>50</v>
      </c>
      <c r="O1380">
        <v>90</v>
      </c>
      <c r="P1380">
        <v>90</v>
      </c>
      <c r="Q1380">
        <v>30</v>
      </c>
      <c r="R1380">
        <v>10</v>
      </c>
      <c r="S1380">
        <v>10</v>
      </c>
      <c r="T1380">
        <v>10</v>
      </c>
      <c r="U1380">
        <v>10</v>
      </c>
      <c r="V1380">
        <v>10</v>
      </c>
      <c r="W1380">
        <v>20</v>
      </c>
      <c r="X1380">
        <v>20</v>
      </c>
      <c r="Y1380">
        <v>30</v>
      </c>
      <c r="Z1380">
        <v>40</v>
      </c>
      <c r="AA1380">
        <v>70</v>
      </c>
      <c r="AB1380">
        <v>70</v>
      </c>
      <c r="AC1380">
        <v>40</v>
      </c>
      <c r="AD1380">
        <v>10</v>
      </c>
      <c r="AE1380">
        <v>10</v>
      </c>
      <c r="AF1380">
        <v>10</v>
      </c>
      <c r="AG1380">
        <v>10</v>
      </c>
      <c r="AH1380">
        <v>10</v>
      </c>
      <c r="AI1380">
        <v>20</v>
      </c>
      <c r="AJ1380">
        <v>10</v>
      </c>
      <c r="AK1380">
        <v>10</v>
      </c>
      <c r="AL1380">
        <v>40</v>
      </c>
      <c r="AM1380">
        <v>40</v>
      </c>
      <c r="AN1380">
        <v>40</v>
      </c>
      <c r="AO1380">
        <v>20</v>
      </c>
      <c r="AP1380">
        <v>10</v>
      </c>
      <c r="AQ1380">
        <v>10</v>
      </c>
      <c r="AR1380">
        <v>10</v>
      </c>
      <c r="AS1380">
        <v>10</v>
      </c>
      <c r="AT1380">
        <v>10</v>
      </c>
      <c r="AU1380">
        <v>20</v>
      </c>
      <c r="AV1380">
        <v>20</v>
      </c>
      <c r="AW1380">
        <v>50</v>
      </c>
      <c r="AX1380">
        <v>50</v>
      </c>
      <c r="AY1380">
        <v>70</v>
      </c>
      <c r="AZ1380">
        <v>140</v>
      </c>
      <c r="BA1380">
        <v>50</v>
      </c>
      <c r="BB1380">
        <v>10</v>
      </c>
      <c r="BC1380">
        <v>10</v>
      </c>
      <c r="BD1380">
        <v>10</v>
      </c>
      <c r="BE1380">
        <v>20</v>
      </c>
      <c r="BF1380">
        <v>30</v>
      </c>
      <c r="BG1380">
        <v>30</v>
      </c>
      <c r="BH1380">
        <v>30</v>
      </c>
      <c r="BI1380" s="9">
        <f>AVERAGE(keyword_stats[[#This Row],[Searches: Apr 2015]:[Searches: Mar 2016]])</f>
        <v>30.833333333333332</v>
      </c>
      <c r="BJ1380" s="9">
        <f>AVERAGE(keyword_stats[[#This Row],[Searches: Apr 2016]:[Searches: Mar 2017]])</f>
        <v>27.5</v>
      </c>
      <c r="BK1380" s="9">
        <f>AVERAGE(keyword_stats[[#This Row],[Searches: Apr 2017]:[Searches: Mar 2018]])</f>
        <v>20</v>
      </c>
      <c r="BL1380" s="9">
        <f>AVERAGE(keyword_stats[[#This Row],[Searches: Apr 2018]:[Searches: Mar 2019]])</f>
        <v>41.666666666666664</v>
      </c>
      <c r="BM1380" s="9">
        <f>SUM(keyword_stats[[#This Row],[Searches: Apr 2018]:[Searches: Mar 2019]])</f>
        <v>500</v>
      </c>
      <c r="BN1380" s="9">
        <f>keyword_stats[[#This Row],[R1]]-keyword_stats[[#This Row],[R4]]</f>
        <v>10.833333333333332</v>
      </c>
      <c r="BO1380" s="9" t="str">
        <f>INDEX('keyword-forecasts'!G:K,MATCH(keyword_stats[[#This Row],[Keyword]],'keyword-forecasts'!K:K,0),1)</f>
        <v>Strój Kąpielowy</v>
      </c>
    </row>
    <row r="1381" spans="1:67" x14ac:dyDescent="0.25">
      <c r="A1381" t="s">
        <v>1491</v>
      </c>
      <c r="B1381" t="s">
        <v>15</v>
      </c>
      <c r="D1381" s="8">
        <v>50</v>
      </c>
      <c r="E1381" t="s">
        <v>17</v>
      </c>
      <c r="F1381">
        <v>99</v>
      </c>
      <c r="G1381">
        <v>0.23</v>
      </c>
      <c r="H1381">
        <v>0.79</v>
      </c>
      <c r="M1381">
        <v>20</v>
      </c>
      <c r="N1381">
        <v>50</v>
      </c>
      <c r="O1381">
        <v>50</v>
      </c>
      <c r="P1381">
        <v>90</v>
      </c>
      <c r="Q1381">
        <v>40</v>
      </c>
      <c r="R1381">
        <v>10</v>
      </c>
      <c r="S1381">
        <v>10</v>
      </c>
      <c r="T1381">
        <v>10</v>
      </c>
      <c r="U1381">
        <v>10</v>
      </c>
      <c r="V1381">
        <v>10</v>
      </c>
      <c r="W1381">
        <v>10</v>
      </c>
      <c r="X1381">
        <v>20</v>
      </c>
      <c r="Y1381">
        <v>20</v>
      </c>
      <c r="Z1381">
        <v>30</v>
      </c>
      <c r="AA1381">
        <v>50</v>
      </c>
      <c r="AB1381">
        <v>70</v>
      </c>
      <c r="AC1381">
        <v>30</v>
      </c>
      <c r="AD1381">
        <v>10</v>
      </c>
      <c r="AE1381">
        <v>10</v>
      </c>
      <c r="AF1381">
        <v>10</v>
      </c>
      <c r="AG1381">
        <v>10</v>
      </c>
      <c r="AH1381">
        <v>10</v>
      </c>
      <c r="AI1381">
        <v>10</v>
      </c>
      <c r="AJ1381">
        <v>10</v>
      </c>
      <c r="AK1381">
        <v>20</v>
      </c>
      <c r="AL1381">
        <v>30</v>
      </c>
      <c r="AM1381">
        <v>50</v>
      </c>
      <c r="AN1381">
        <v>40</v>
      </c>
      <c r="AO1381">
        <v>40</v>
      </c>
      <c r="AP1381">
        <v>10</v>
      </c>
      <c r="AQ1381">
        <v>10</v>
      </c>
      <c r="AR1381">
        <v>10</v>
      </c>
      <c r="AS1381">
        <v>10</v>
      </c>
      <c r="AT1381">
        <v>10</v>
      </c>
      <c r="AU1381">
        <v>10</v>
      </c>
      <c r="AV1381">
        <v>20</v>
      </c>
      <c r="AW1381">
        <v>40</v>
      </c>
      <c r="AX1381">
        <v>70</v>
      </c>
      <c r="AY1381">
        <v>110</v>
      </c>
      <c r="AZ1381">
        <v>110</v>
      </c>
      <c r="BA1381">
        <v>90</v>
      </c>
      <c r="BB1381">
        <v>30</v>
      </c>
      <c r="BC1381">
        <v>10</v>
      </c>
      <c r="BD1381">
        <v>10</v>
      </c>
      <c r="BE1381">
        <v>30</v>
      </c>
      <c r="BF1381">
        <v>30</v>
      </c>
      <c r="BG1381">
        <v>30</v>
      </c>
      <c r="BH1381">
        <v>50</v>
      </c>
      <c r="BI1381" s="9">
        <f>AVERAGE(keyword_stats[[#This Row],[Searches: Apr 2015]:[Searches: Mar 2016]])</f>
        <v>27.5</v>
      </c>
      <c r="BJ1381" s="9">
        <f>AVERAGE(keyword_stats[[#This Row],[Searches: Apr 2016]:[Searches: Mar 2017]])</f>
        <v>22.5</v>
      </c>
      <c r="BK1381" s="9">
        <f>AVERAGE(keyword_stats[[#This Row],[Searches: Apr 2017]:[Searches: Mar 2018]])</f>
        <v>21.666666666666668</v>
      </c>
      <c r="BL1381" s="9">
        <f>AVERAGE(keyword_stats[[#This Row],[Searches: Apr 2018]:[Searches: Mar 2019]])</f>
        <v>50.833333333333336</v>
      </c>
      <c r="BM1381" s="9">
        <f>SUM(keyword_stats[[#This Row],[Searches: Apr 2018]:[Searches: Mar 2019]])</f>
        <v>610</v>
      </c>
      <c r="BN1381" s="9">
        <f>keyword_stats[[#This Row],[R1]]-keyword_stats[[#This Row],[R4]]</f>
        <v>23.333333333333336</v>
      </c>
      <c r="BO1381" s="9" t="str">
        <f>INDEX('keyword-forecasts'!G:K,MATCH(keyword_stats[[#This Row],[Keyword]],'keyword-forecasts'!K:K,0),1)</f>
        <v>Strój Kąpielowy</v>
      </c>
    </row>
    <row r="1382" spans="1:67" x14ac:dyDescent="0.25">
      <c r="A1382" t="s">
        <v>1492</v>
      </c>
      <c r="B1382" t="s">
        <v>15</v>
      </c>
      <c r="D1382" s="8">
        <v>90</v>
      </c>
      <c r="E1382" t="s">
        <v>17</v>
      </c>
      <c r="F1382">
        <v>100</v>
      </c>
      <c r="G1382">
        <v>0.4</v>
      </c>
      <c r="H1382">
        <v>1.27</v>
      </c>
      <c r="M1382">
        <v>70</v>
      </c>
      <c r="N1382">
        <v>70</v>
      </c>
      <c r="O1382">
        <v>140</v>
      </c>
      <c r="P1382">
        <v>140</v>
      </c>
      <c r="Q1382">
        <v>70</v>
      </c>
      <c r="R1382">
        <v>10</v>
      </c>
      <c r="S1382">
        <v>10</v>
      </c>
      <c r="T1382">
        <v>10</v>
      </c>
      <c r="U1382">
        <v>10</v>
      </c>
      <c r="V1382">
        <v>10</v>
      </c>
      <c r="W1382">
        <v>20</v>
      </c>
      <c r="X1382">
        <v>30</v>
      </c>
      <c r="Y1382">
        <v>20</v>
      </c>
      <c r="Z1382">
        <v>40</v>
      </c>
      <c r="AA1382">
        <v>110</v>
      </c>
      <c r="AB1382">
        <v>90</v>
      </c>
      <c r="AC1382">
        <v>50</v>
      </c>
      <c r="AD1382">
        <v>10</v>
      </c>
      <c r="AE1382">
        <v>10</v>
      </c>
      <c r="AF1382">
        <v>10</v>
      </c>
      <c r="AG1382">
        <v>10</v>
      </c>
      <c r="AH1382">
        <v>20</v>
      </c>
      <c r="AI1382">
        <v>30</v>
      </c>
      <c r="AJ1382">
        <v>40</v>
      </c>
      <c r="AK1382">
        <v>70</v>
      </c>
      <c r="AL1382">
        <v>50</v>
      </c>
      <c r="AM1382">
        <v>110</v>
      </c>
      <c r="AN1382">
        <v>90</v>
      </c>
      <c r="AO1382">
        <v>50</v>
      </c>
      <c r="AP1382">
        <v>10</v>
      </c>
      <c r="AQ1382">
        <v>10</v>
      </c>
      <c r="AR1382">
        <v>10</v>
      </c>
      <c r="AS1382">
        <v>10</v>
      </c>
      <c r="AT1382">
        <v>30</v>
      </c>
      <c r="AU1382">
        <v>50</v>
      </c>
      <c r="AV1382">
        <v>50</v>
      </c>
      <c r="AW1382">
        <v>70</v>
      </c>
      <c r="AX1382">
        <v>140</v>
      </c>
      <c r="AY1382">
        <v>170</v>
      </c>
      <c r="AZ1382">
        <v>260</v>
      </c>
      <c r="BA1382">
        <v>140</v>
      </c>
      <c r="BB1382">
        <v>50</v>
      </c>
      <c r="BC1382">
        <v>10</v>
      </c>
      <c r="BD1382">
        <v>10</v>
      </c>
      <c r="BE1382">
        <v>10</v>
      </c>
      <c r="BF1382">
        <v>70</v>
      </c>
      <c r="BG1382">
        <v>90</v>
      </c>
      <c r="BH1382">
        <v>70</v>
      </c>
      <c r="BI1382" s="9">
        <f>AVERAGE(keyword_stats[[#This Row],[Searches: Apr 2015]:[Searches: Mar 2016]])</f>
        <v>49.166666666666664</v>
      </c>
      <c r="BJ1382" s="9">
        <f>AVERAGE(keyword_stats[[#This Row],[Searches: Apr 2016]:[Searches: Mar 2017]])</f>
        <v>36.666666666666664</v>
      </c>
      <c r="BK1382" s="9">
        <f>AVERAGE(keyword_stats[[#This Row],[Searches: Apr 2017]:[Searches: Mar 2018]])</f>
        <v>45</v>
      </c>
      <c r="BL1382" s="9">
        <f>AVERAGE(keyword_stats[[#This Row],[Searches: Apr 2018]:[Searches: Mar 2019]])</f>
        <v>90.833333333333329</v>
      </c>
      <c r="BM1382" s="9">
        <f>SUM(keyword_stats[[#This Row],[Searches: Apr 2018]:[Searches: Mar 2019]])</f>
        <v>1090</v>
      </c>
      <c r="BN1382" s="9">
        <f>keyword_stats[[#This Row],[R1]]-keyword_stats[[#This Row],[R4]]</f>
        <v>41.666666666666664</v>
      </c>
      <c r="BO1382" s="9" t="str">
        <f>INDEX('keyword-forecasts'!G:K,MATCH(keyword_stats[[#This Row],[Keyword]],'keyword-forecasts'!K:K,0),1)</f>
        <v>Kwiaty</v>
      </c>
    </row>
    <row r="1383" spans="1:67" x14ac:dyDescent="0.25">
      <c r="A1383" t="s">
        <v>1493</v>
      </c>
      <c r="B1383" t="s">
        <v>15</v>
      </c>
      <c r="D1383" s="8">
        <v>70</v>
      </c>
      <c r="E1383" t="s">
        <v>17</v>
      </c>
      <c r="F1383">
        <v>100</v>
      </c>
      <c r="G1383">
        <v>0.35</v>
      </c>
      <c r="H1383">
        <v>0.92</v>
      </c>
      <c r="M1383">
        <v>40</v>
      </c>
      <c r="N1383">
        <v>70</v>
      </c>
      <c r="O1383">
        <v>110</v>
      </c>
      <c r="P1383">
        <v>90</v>
      </c>
      <c r="Q1383">
        <v>50</v>
      </c>
      <c r="R1383">
        <v>10</v>
      </c>
      <c r="S1383">
        <v>10</v>
      </c>
      <c r="T1383">
        <v>10</v>
      </c>
      <c r="U1383">
        <v>10</v>
      </c>
      <c r="V1383">
        <v>20</v>
      </c>
      <c r="W1383">
        <v>30</v>
      </c>
      <c r="X1383">
        <v>30</v>
      </c>
      <c r="Y1383">
        <v>20</v>
      </c>
      <c r="Z1383">
        <v>30</v>
      </c>
      <c r="AA1383">
        <v>40</v>
      </c>
      <c r="AB1383">
        <v>50</v>
      </c>
      <c r="AC1383">
        <v>40</v>
      </c>
      <c r="AD1383">
        <v>10</v>
      </c>
      <c r="AE1383">
        <v>10</v>
      </c>
      <c r="AF1383">
        <v>10</v>
      </c>
      <c r="AG1383">
        <v>10</v>
      </c>
      <c r="AH1383">
        <v>10</v>
      </c>
      <c r="AI1383">
        <v>20</v>
      </c>
      <c r="AJ1383">
        <v>20</v>
      </c>
      <c r="AK1383">
        <v>20</v>
      </c>
      <c r="AL1383">
        <v>40</v>
      </c>
      <c r="AM1383">
        <v>50</v>
      </c>
      <c r="AN1383">
        <v>30</v>
      </c>
      <c r="AO1383">
        <v>10</v>
      </c>
      <c r="AP1383">
        <v>10</v>
      </c>
      <c r="AQ1383">
        <v>10</v>
      </c>
      <c r="AR1383">
        <v>10</v>
      </c>
      <c r="AS1383">
        <v>10</v>
      </c>
      <c r="AT1383">
        <v>20</v>
      </c>
      <c r="AU1383">
        <v>10</v>
      </c>
      <c r="AV1383">
        <v>20</v>
      </c>
      <c r="AW1383">
        <v>20</v>
      </c>
      <c r="AX1383">
        <v>30</v>
      </c>
      <c r="AY1383">
        <v>50</v>
      </c>
      <c r="AZ1383">
        <v>110</v>
      </c>
      <c r="BA1383">
        <v>70</v>
      </c>
      <c r="BB1383">
        <v>30</v>
      </c>
      <c r="BC1383">
        <v>20</v>
      </c>
      <c r="BD1383">
        <v>50</v>
      </c>
      <c r="BE1383">
        <v>50</v>
      </c>
      <c r="BF1383">
        <v>140</v>
      </c>
      <c r="BG1383">
        <v>170</v>
      </c>
      <c r="BH1383">
        <v>210</v>
      </c>
      <c r="BI1383" s="9">
        <f>AVERAGE(keyword_stats[[#This Row],[Searches: Apr 2015]:[Searches: Mar 2016]])</f>
        <v>40</v>
      </c>
      <c r="BJ1383" s="9">
        <f>AVERAGE(keyword_stats[[#This Row],[Searches: Apr 2016]:[Searches: Mar 2017]])</f>
        <v>22.5</v>
      </c>
      <c r="BK1383" s="9">
        <f>AVERAGE(keyword_stats[[#This Row],[Searches: Apr 2017]:[Searches: Mar 2018]])</f>
        <v>20</v>
      </c>
      <c r="BL1383" s="9">
        <f>AVERAGE(keyword_stats[[#This Row],[Searches: Apr 2018]:[Searches: Mar 2019]])</f>
        <v>79.166666666666671</v>
      </c>
      <c r="BM1383" s="9">
        <f>SUM(keyword_stats[[#This Row],[Searches: Apr 2018]:[Searches: Mar 2019]])</f>
        <v>950</v>
      </c>
      <c r="BN1383" s="9">
        <f>keyword_stats[[#This Row],[R1]]-keyword_stats[[#This Row],[R4]]</f>
        <v>39.166666666666671</v>
      </c>
      <c r="BO1383" s="9" t="str">
        <f>INDEX('keyword-forecasts'!G:K,MATCH(keyword_stats[[#This Row],[Keyword]],'keyword-forecasts'!K:K,0),1)</f>
        <v>Strój Kąpielowy</v>
      </c>
    </row>
    <row r="1384" spans="1:67" x14ac:dyDescent="0.25">
      <c r="A1384" t="s">
        <v>1494</v>
      </c>
      <c r="B1384" t="s">
        <v>15</v>
      </c>
      <c r="D1384" s="8">
        <v>140</v>
      </c>
      <c r="E1384" t="s">
        <v>17</v>
      </c>
      <c r="F1384">
        <v>100</v>
      </c>
      <c r="G1384">
        <v>0.26</v>
      </c>
      <c r="H1384">
        <v>1.52</v>
      </c>
      <c r="M1384">
        <v>70</v>
      </c>
      <c r="N1384">
        <v>90</v>
      </c>
      <c r="O1384">
        <v>140</v>
      </c>
      <c r="P1384">
        <v>210</v>
      </c>
      <c r="Q1384">
        <v>110</v>
      </c>
      <c r="R1384">
        <v>10</v>
      </c>
      <c r="S1384">
        <v>10</v>
      </c>
      <c r="T1384">
        <v>10</v>
      </c>
      <c r="U1384">
        <v>20</v>
      </c>
      <c r="V1384">
        <v>20</v>
      </c>
      <c r="W1384">
        <v>40</v>
      </c>
      <c r="X1384">
        <v>50</v>
      </c>
      <c r="Y1384">
        <v>70</v>
      </c>
      <c r="Z1384">
        <v>90</v>
      </c>
      <c r="AA1384">
        <v>140</v>
      </c>
      <c r="AB1384">
        <v>170</v>
      </c>
      <c r="AC1384">
        <v>70</v>
      </c>
      <c r="AD1384">
        <v>10</v>
      </c>
      <c r="AE1384">
        <v>10</v>
      </c>
      <c r="AF1384">
        <v>10</v>
      </c>
      <c r="AG1384">
        <v>10</v>
      </c>
      <c r="AH1384">
        <v>40</v>
      </c>
      <c r="AI1384">
        <v>30</v>
      </c>
      <c r="AJ1384">
        <v>50</v>
      </c>
      <c r="AK1384">
        <v>90</v>
      </c>
      <c r="AL1384">
        <v>110</v>
      </c>
      <c r="AM1384">
        <v>140</v>
      </c>
      <c r="AN1384">
        <v>170</v>
      </c>
      <c r="AO1384">
        <v>90</v>
      </c>
      <c r="AP1384">
        <v>20</v>
      </c>
      <c r="AQ1384">
        <v>20</v>
      </c>
      <c r="AR1384">
        <v>20</v>
      </c>
      <c r="AS1384">
        <v>20</v>
      </c>
      <c r="AT1384">
        <v>50</v>
      </c>
      <c r="AU1384">
        <v>50</v>
      </c>
      <c r="AV1384">
        <v>70</v>
      </c>
      <c r="AW1384">
        <v>110</v>
      </c>
      <c r="AX1384">
        <v>170</v>
      </c>
      <c r="AY1384">
        <v>320</v>
      </c>
      <c r="AZ1384">
        <v>390</v>
      </c>
      <c r="BA1384">
        <v>170</v>
      </c>
      <c r="BB1384">
        <v>50</v>
      </c>
      <c r="BC1384">
        <v>30</v>
      </c>
      <c r="BD1384">
        <v>40</v>
      </c>
      <c r="BE1384">
        <v>30</v>
      </c>
      <c r="BF1384">
        <v>70</v>
      </c>
      <c r="BG1384">
        <v>70</v>
      </c>
      <c r="BH1384">
        <v>110</v>
      </c>
      <c r="BI1384" s="9">
        <f>AVERAGE(keyword_stats[[#This Row],[Searches: Apr 2015]:[Searches: Mar 2016]])</f>
        <v>65</v>
      </c>
      <c r="BJ1384" s="9">
        <f>AVERAGE(keyword_stats[[#This Row],[Searches: Apr 2016]:[Searches: Mar 2017]])</f>
        <v>58.333333333333336</v>
      </c>
      <c r="BK1384" s="9">
        <f>AVERAGE(keyword_stats[[#This Row],[Searches: Apr 2017]:[Searches: Mar 2018]])</f>
        <v>70.833333333333329</v>
      </c>
      <c r="BL1384" s="9">
        <f>AVERAGE(keyword_stats[[#This Row],[Searches: Apr 2018]:[Searches: Mar 2019]])</f>
        <v>130</v>
      </c>
      <c r="BM1384" s="9">
        <f>SUM(keyword_stats[[#This Row],[Searches: Apr 2018]:[Searches: Mar 2019]])</f>
        <v>1560</v>
      </c>
      <c r="BN1384" s="9">
        <f>keyword_stats[[#This Row],[R1]]-keyword_stats[[#This Row],[R4]]</f>
        <v>65</v>
      </c>
      <c r="BO1384" s="9" t="str">
        <f>INDEX('keyword-forecasts'!G:K,MATCH(keyword_stats[[#This Row],[Keyword]],'keyword-forecasts'!K:K,0),1)</f>
        <v>Paski</v>
      </c>
    </row>
    <row r="1385" spans="1:67" x14ac:dyDescent="0.25">
      <c r="A1385" t="s">
        <v>1495</v>
      </c>
      <c r="B1385" t="s">
        <v>15</v>
      </c>
      <c r="D1385" s="8">
        <v>40</v>
      </c>
      <c r="E1385" t="s">
        <v>17</v>
      </c>
      <c r="F1385">
        <v>100</v>
      </c>
      <c r="G1385">
        <v>0.22</v>
      </c>
      <c r="H1385">
        <v>0.99</v>
      </c>
      <c r="M1385">
        <v>20</v>
      </c>
      <c r="N1385">
        <v>10</v>
      </c>
      <c r="O1385">
        <v>20</v>
      </c>
      <c r="P1385">
        <v>30</v>
      </c>
      <c r="Q1385">
        <v>10</v>
      </c>
      <c r="R1385">
        <v>10</v>
      </c>
      <c r="S1385">
        <v>10</v>
      </c>
      <c r="T1385">
        <v>10</v>
      </c>
      <c r="U1385">
        <v>10</v>
      </c>
      <c r="V1385">
        <v>20</v>
      </c>
      <c r="W1385">
        <v>10</v>
      </c>
      <c r="X1385">
        <v>10</v>
      </c>
      <c r="Y1385">
        <v>10</v>
      </c>
      <c r="Z1385">
        <v>10</v>
      </c>
      <c r="AA1385">
        <v>30</v>
      </c>
      <c r="AB1385">
        <v>30</v>
      </c>
      <c r="AC1385">
        <v>20</v>
      </c>
      <c r="AD1385">
        <v>30</v>
      </c>
      <c r="AE1385">
        <v>20</v>
      </c>
      <c r="AF1385">
        <v>10</v>
      </c>
      <c r="AG1385">
        <v>10</v>
      </c>
      <c r="AH1385">
        <v>20</v>
      </c>
      <c r="AI1385">
        <v>30</v>
      </c>
      <c r="AJ1385">
        <v>10</v>
      </c>
      <c r="AK1385">
        <v>10</v>
      </c>
      <c r="AL1385">
        <v>20</v>
      </c>
      <c r="AM1385">
        <v>30</v>
      </c>
      <c r="AN1385">
        <v>70</v>
      </c>
      <c r="AO1385">
        <v>50</v>
      </c>
      <c r="AP1385">
        <v>10</v>
      </c>
      <c r="AQ1385">
        <v>20</v>
      </c>
      <c r="AR1385">
        <v>30</v>
      </c>
      <c r="AS1385">
        <v>10</v>
      </c>
      <c r="AT1385">
        <v>30</v>
      </c>
      <c r="AU1385">
        <v>50</v>
      </c>
      <c r="AV1385">
        <v>20</v>
      </c>
      <c r="AW1385">
        <v>50</v>
      </c>
      <c r="AX1385">
        <v>40</v>
      </c>
      <c r="AY1385">
        <v>30</v>
      </c>
      <c r="AZ1385">
        <v>50</v>
      </c>
      <c r="BA1385">
        <v>70</v>
      </c>
      <c r="BB1385">
        <v>30</v>
      </c>
      <c r="BC1385">
        <v>10</v>
      </c>
      <c r="BD1385">
        <v>50</v>
      </c>
      <c r="BE1385">
        <v>30</v>
      </c>
      <c r="BF1385">
        <v>70</v>
      </c>
      <c r="BG1385">
        <v>20</v>
      </c>
      <c r="BH1385">
        <v>50</v>
      </c>
      <c r="BI1385" s="9">
        <f>AVERAGE(keyword_stats[[#This Row],[Searches: Apr 2015]:[Searches: Mar 2016]])</f>
        <v>14.166666666666666</v>
      </c>
      <c r="BJ1385" s="9">
        <f>AVERAGE(keyword_stats[[#This Row],[Searches: Apr 2016]:[Searches: Mar 2017]])</f>
        <v>19.166666666666668</v>
      </c>
      <c r="BK1385" s="9">
        <f>AVERAGE(keyword_stats[[#This Row],[Searches: Apr 2017]:[Searches: Mar 2018]])</f>
        <v>29.166666666666668</v>
      </c>
      <c r="BL1385" s="9">
        <f>AVERAGE(keyword_stats[[#This Row],[Searches: Apr 2018]:[Searches: Mar 2019]])</f>
        <v>41.666666666666664</v>
      </c>
      <c r="BM1385" s="9">
        <f>SUM(keyword_stats[[#This Row],[Searches: Apr 2018]:[Searches: Mar 2019]])</f>
        <v>500</v>
      </c>
      <c r="BN1385" s="9">
        <f>keyword_stats[[#This Row],[R1]]-keyword_stats[[#This Row],[R4]]</f>
        <v>27.5</v>
      </c>
      <c r="BO1385" s="9" t="str">
        <f>INDEX('keyword-forecasts'!G:K,MATCH(keyword_stats[[#This Row],[Keyword]],'keyword-forecasts'!K:K,0),1)</f>
        <v>Strój Kąpielowy</v>
      </c>
    </row>
    <row r="1386" spans="1:67" x14ac:dyDescent="0.25">
      <c r="A1386" t="s">
        <v>1496</v>
      </c>
      <c r="B1386" t="s">
        <v>15</v>
      </c>
      <c r="D1386" s="8">
        <v>50</v>
      </c>
      <c r="E1386" t="s">
        <v>17</v>
      </c>
      <c r="F1386">
        <v>100</v>
      </c>
      <c r="G1386">
        <v>0.31</v>
      </c>
      <c r="H1386">
        <v>1.07</v>
      </c>
      <c r="M1386">
        <v>10</v>
      </c>
      <c r="N1386">
        <v>10</v>
      </c>
      <c r="O1386">
        <v>20</v>
      </c>
      <c r="P1386">
        <v>20</v>
      </c>
      <c r="Q1386">
        <v>10</v>
      </c>
      <c r="R1386">
        <v>10</v>
      </c>
      <c r="S1386">
        <v>10</v>
      </c>
      <c r="T1386">
        <v>10</v>
      </c>
      <c r="U1386">
        <v>10</v>
      </c>
      <c r="V1386">
        <v>10</v>
      </c>
      <c r="W1386">
        <v>10</v>
      </c>
      <c r="X1386">
        <v>10</v>
      </c>
      <c r="Y1386">
        <v>10</v>
      </c>
      <c r="Z1386">
        <v>20</v>
      </c>
      <c r="AA1386">
        <v>50</v>
      </c>
      <c r="AB1386">
        <v>70</v>
      </c>
      <c r="AC1386">
        <v>30</v>
      </c>
      <c r="AD1386">
        <v>10</v>
      </c>
      <c r="AE1386">
        <v>10</v>
      </c>
      <c r="AF1386">
        <v>10</v>
      </c>
      <c r="AG1386">
        <v>10</v>
      </c>
      <c r="AH1386">
        <v>20</v>
      </c>
      <c r="AI1386">
        <v>10</v>
      </c>
      <c r="AJ1386">
        <v>10</v>
      </c>
      <c r="AK1386">
        <v>30</v>
      </c>
      <c r="AL1386">
        <v>40</v>
      </c>
      <c r="AM1386">
        <v>50</v>
      </c>
      <c r="AN1386">
        <v>70</v>
      </c>
      <c r="AO1386">
        <v>40</v>
      </c>
      <c r="AP1386">
        <v>10</v>
      </c>
      <c r="AQ1386">
        <v>10</v>
      </c>
      <c r="AR1386">
        <v>10</v>
      </c>
      <c r="AS1386">
        <v>10</v>
      </c>
      <c r="AT1386">
        <v>10</v>
      </c>
      <c r="AU1386">
        <v>30</v>
      </c>
      <c r="AV1386">
        <v>20</v>
      </c>
      <c r="AW1386">
        <v>30</v>
      </c>
      <c r="AX1386">
        <v>40</v>
      </c>
      <c r="AY1386">
        <v>90</v>
      </c>
      <c r="AZ1386">
        <v>110</v>
      </c>
      <c r="BA1386">
        <v>110</v>
      </c>
      <c r="BB1386">
        <v>30</v>
      </c>
      <c r="BC1386">
        <v>20</v>
      </c>
      <c r="BD1386">
        <v>20</v>
      </c>
      <c r="BE1386">
        <v>10</v>
      </c>
      <c r="BF1386">
        <v>20</v>
      </c>
      <c r="BG1386">
        <v>30</v>
      </c>
      <c r="BH1386">
        <v>40</v>
      </c>
      <c r="BI1386" s="9">
        <f>AVERAGE(keyword_stats[[#This Row],[Searches: Apr 2015]:[Searches: Mar 2016]])</f>
        <v>11.666666666666666</v>
      </c>
      <c r="BJ1386" s="9">
        <f>AVERAGE(keyword_stats[[#This Row],[Searches: Apr 2016]:[Searches: Mar 2017]])</f>
        <v>21.666666666666668</v>
      </c>
      <c r="BK1386" s="9">
        <f>AVERAGE(keyword_stats[[#This Row],[Searches: Apr 2017]:[Searches: Mar 2018]])</f>
        <v>27.5</v>
      </c>
      <c r="BL1386" s="9">
        <f>AVERAGE(keyword_stats[[#This Row],[Searches: Apr 2018]:[Searches: Mar 2019]])</f>
        <v>45.833333333333336</v>
      </c>
      <c r="BM1386" s="9">
        <f>SUM(keyword_stats[[#This Row],[Searches: Apr 2018]:[Searches: Mar 2019]])</f>
        <v>550</v>
      </c>
      <c r="BN1386" s="9">
        <f>keyword_stats[[#This Row],[R1]]-keyword_stats[[#This Row],[R4]]</f>
        <v>34.166666666666671</v>
      </c>
      <c r="BO1386" s="9" t="str">
        <f>INDEX('keyword-forecasts'!G:K,MATCH(keyword_stats[[#This Row],[Keyword]],'keyword-forecasts'!K:K,0),1)</f>
        <v>Strój Kąpielowy</v>
      </c>
    </row>
    <row r="1387" spans="1:67" x14ac:dyDescent="0.25">
      <c r="A1387" t="s">
        <v>1497</v>
      </c>
      <c r="B1387" t="s">
        <v>15</v>
      </c>
      <c r="D1387" s="8">
        <v>90</v>
      </c>
      <c r="E1387" t="s">
        <v>17</v>
      </c>
      <c r="F1387">
        <v>100</v>
      </c>
      <c r="G1387">
        <v>0.25</v>
      </c>
      <c r="H1387">
        <v>0.65</v>
      </c>
      <c r="M1387">
        <v>10</v>
      </c>
      <c r="N1387">
        <v>10</v>
      </c>
      <c r="O1387">
        <v>10</v>
      </c>
      <c r="P1387">
        <v>10</v>
      </c>
      <c r="Q1387">
        <v>10</v>
      </c>
      <c r="R1387">
        <v>10</v>
      </c>
      <c r="S1387">
        <v>10</v>
      </c>
      <c r="T1387">
        <v>0</v>
      </c>
      <c r="U1387">
        <v>0</v>
      </c>
      <c r="V1387">
        <v>10</v>
      </c>
      <c r="W1387">
        <v>10</v>
      </c>
      <c r="X1387">
        <v>20</v>
      </c>
      <c r="Y1387">
        <v>30</v>
      </c>
      <c r="Z1387">
        <v>40</v>
      </c>
      <c r="AA1387">
        <v>50</v>
      </c>
      <c r="AB1387">
        <v>50</v>
      </c>
      <c r="AC1387">
        <v>10</v>
      </c>
      <c r="AD1387">
        <v>10</v>
      </c>
      <c r="AE1387">
        <v>10</v>
      </c>
      <c r="AF1387">
        <v>10</v>
      </c>
      <c r="AG1387">
        <v>10</v>
      </c>
      <c r="AH1387">
        <v>20</v>
      </c>
      <c r="AI1387">
        <v>20</v>
      </c>
      <c r="AJ1387">
        <v>40</v>
      </c>
      <c r="AK1387">
        <v>50</v>
      </c>
      <c r="AL1387">
        <v>50</v>
      </c>
      <c r="AM1387">
        <v>70</v>
      </c>
      <c r="AN1387">
        <v>50</v>
      </c>
      <c r="AO1387">
        <v>50</v>
      </c>
      <c r="AP1387">
        <v>20</v>
      </c>
      <c r="AQ1387">
        <v>10</v>
      </c>
      <c r="AR1387">
        <v>10</v>
      </c>
      <c r="AS1387">
        <v>30</v>
      </c>
      <c r="AT1387">
        <v>40</v>
      </c>
      <c r="AU1387">
        <v>40</v>
      </c>
      <c r="AV1387">
        <v>50</v>
      </c>
      <c r="AW1387">
        <v>50</v>
      </c>
      <c r="AX1387">
        <v>110</v>
      </c>
      <c r="AY1387">
        <v>170</v>
      </c>
      <c r="AZ1387">
        <v>260</v>
      </c>
      <c r="BA1387">
        <v>140</v>
      </c>
      <c r="BB1387">
        <v>20</v>
      </c>
      <c r="BC1387">
        <v>20</v>
      </c>
      <c r="BD1387">
        <v>20</v>
      </c>
      <c r="BE1387">
        <v>10</v>
      </c>
      <c r="BF1387">
        <v>70</v>
      </c>
      <c r="BG1387">
        <v>40</v>
      </c>
      <c r="BH1387">
        <v>50</v>
      </c>
      <c r="BI1387" s="9">
        <f>AVERAGE(keyword_stats[[#This Row],[Searches: Apr 2015]:[Searches: Mar 2016]])</f>
        <v>9.1666666666666661</v>
      </c>
      <c r="BJ1387" s="9">
        <f>AVERAGE(keyword_stats[[#This Row],[Searches: Apr 2016]:[Searches: Mar 2017]])</f>
        <v>25</v>
      </c>
      <c r="BK1387" s="9">
        <f>AVERAGE(keyword_stats[[#This Row],[Searches: Apr 2017]:[Searches: Mar 2018]])</f>
        <v>39.166666666666664</v>
      </c>
      <c r="BL1387" s="9">
        <f>AVERAGE(keyword_stats[[#This Row],[Searches: Apr 2018]:[Searches: Mar 2019]])</f>
        <v>80</v>
      </c>
      <c r="BM1387" s="9">
        <f>SUM(keyword_stats[[#This Row],[Searches: Apr 2018]:[Searches: Mar 2019]])</f>
        <v>960</v>
      </c>
      <c r="BN1387" s="9">
        <f>keyword_stats[[#This Row],[R1]]-keyword_stats[[#This Row],[R4]]</f>
        <v>70.833333333333329</v>
      </c>
      <c r="BO1387" s="9" t="str">
        <f>INDEX('keyword-forecasts'!G:K,MATCH(keyword_stats[[#This Row],[Keyword]],'keyword-forecasts'!K:K,0),1)</f>
        <v>Strój Kąpielowy</v>
      </c>
    </row>
    <row r="1388" spans="1:67" x14ac:dyDescent="0.25">
      <c r="A1388" t="s">
        <v>1498</v>
      </c>
      <c r="B1388" t="s">
        <v>15</v>
      </c>
      <c r="D1388" s="8">
        <v>30</v>
      </c>
      <c r="E1388" t="s">
        <v>17</v>
      </c>
      <c r="F1388">
        <v>100</v>
      </c>
      <c r="G1388">
        <v>0.21</v>
      </c>
      <c r="H1388">
        <v>1.17</v>
      </c>
      <c r="M1388">
        <v>10</v>
      </c>
      <c r="N1388">
        <v>20</v>
      </c>
      <c r="O1388">
        <v>10</v>
      </c>
      <c r="P1388">
        <v>40</v>
      </c>
      <c r="Q1388">
        <v>30</v>
      </c>
      <c r="R1388">
        <v>10</v>
      </c>
      <c r="S1388">
        <v>10</v>
      </c>
      <c r="T1388">
        <v>20</v>
      </c>
      <c r="U1388">
        <v>20</v>
      </c>
      <c r="V1388">
        <v>10</v>
      </c>
      <c r="W1388">
        <v>10</v>
      </c>
      <c r="X1388">
        <v>10</v>
      </c>
      <c r="Y1388">
        <v>10</v>
      </c>
      <c r="Z1388">
        <v>30</v>
      </c>
      <c r="AA1388">
        <v>40</v>
      </c>
      <c r="AB1388">
        <v>30</v>
      </c>
      <c r="AC1388">
        <v>20</v>
      </c>
      <c r="AD1388">
        <v>10</v>
      </c>
      <c r="AE1388">
        <v>20</v>
      </c>
      <c r="AF1388">
        <v>10</v>
      </c>
      <c r="AG1388">
        <v>10</v>
      </c>
      <c r="AH1388">
        <v>20</v>
      </c>
      <c r="AI1388">
        <v>20</v>
      </c>
      <c r="AJ1388">
        <v>20</v>
      </c>
      <c r="AK1388">
        <v>10</v>
      </c>
      <c r="AL1388">
        <v>10</v>
      </c>
      <c r="AM1388">
        <v>40</v>
      </c>
      <c r="AN1388">
        <v>70</v>
      </c>
      <c r="AO1388">
        <v>50</v>
      </c>
      <c r="AP1388">
        <v>20</v>
      </c>
      <c r="AQ1388">
        <v>10</v>
      </c>
      <c r="AR1388">
        <v>20</v>
      </c>
      <c r="AS1388">
        <v>30</v>
      </c>
      <c r="AT1388">
        <v>40</v>
      </c>
      <c r="AU1388">
        <v>20</v>
      </c>
      <c r="AV1388">
        <v>10</v>
      </c>
      <c r="AW1388">
        <v>70</v>
      </c>
      <c r="AX1388">
        <v>40</v>
      </c>
      <c r="AY1388">
        <v>30</v>
      </c>
      <c r="AZ1388">
        <v>50</v>
      </c>
      <c r="BA1388">
        <v>50</v>
      </c>
      <c r="BB1388">
        <v>30</v>
      </c>
      <c r="BC1388">
        <v>10</v>
      </c>
      <c r="BD1388">
        <v>50</v>
      </c>
      <c r="BE1388">
        <v>20</v>
      </c>
      <c r="BF1388">
        <v>30</v>
      </c>
      <c r="BG1388">
        <v>10</v>
      </c>
      <c r="BH1388">
        <v>20</v>
      </c>
      <c r="BI1388" s="9">
        <f>AVERAGE(keyword_stats[[#This Row],[Searches: Apr 2015]:[Searches: Mar 2016]])</f>
        <v>16.666666666666668</v>
      </c>
      <c r="BJ1388" s="9">
        <f>AVERAGE(keyword_stats[[#This Row],[Searches: Apr 2016]:[Searches: Mar 2017]])</f>
        <v>20</v>
      </c>
      <c r="BK1388" s="9">
        <f>AVERAGE(keyword_stats[[#This Row],[Searches: Apr 2017]:[Searches: Mar 2018]])</f>
        <v>27.5</v>
      </c>
      <c r="BL1388" s="9">
        <f>AVERAGE(keyword_stats[[#This Row],[Searches: Apr 2018]:[Searches: Mar 2019]])</f>
        <v>34.166666666666664</v>
      </c>
      <c r="BM1388" s="9">
        <f>SUM(keyword_stats[[#This Row],[Searches: Apr 2018]:[Searches: Mar 2019]])</f>
        <v>410</v>
      </c>
      <c r="BN1388" s="9">
        <f>keyword_stats[[#This Row],[R1]]-keyword_stats[[#This Row],[R4]]</f>
        <v>17.499999999999996</v>
      </c>
      <c r="BO1388" s="9" t="str">
        <f>INDEX('keyword-forecasts'!G:K,MATCH(keyword_stats[[#This Row],[Keyword]],'keyword-forecasts'!K:K,0),1)</f>
        <v>Strój Kąpielowy</v>
      </c>
    </row>
    <row r="1389" spans="1:67" x14ac:dyDescent="0.25">
      <c r="A1389" t="s">
        <v>1499</v>
      </c>
      <c r="B1389" t="s">
        <v>15</v>
      </c>
      <c r="D1389" s="8">
        <v>170</v>
      </c>
      <c r="E1389" t="s">
        <v>17</v>
      </c>
      <c r="F1389">
        <v>100</v>
      </c>
      <c r="G1389">
        <v>0.33</v>
      </c>
      <c r="H1389">
        <v>1.21</v>
      </c>
      <c r="M1389">
        <v>20</v>
      </c>
      <c r="N1389">
        <v>30</v>
      </c>
      <c r="O1389">
        <v>50</v>
      </c>
      <c r="P1389">
        <v>90</v>
      </c>
      <c r="Q1389">
        <v>110</v>
      </c>
      <c r="R1389">
        <v>50</v>
      </c>
      <c r="S1389">
        <v>20</v>
      </c>
      <c r="T1389">
        <v>40</v>
      </c>
      <c r="U1389">
        <v>30</v>
      </c>
      <c r="V1389">
        <v>110</v>
      </c>
      <c r="W1389">
        <v>50</v>
      </c>
      <c r="X1389">
        <v>70</v>
      </c>
      <c r="Y1389">
        <v>50</v>
      </c>
      <c r="Z1389">
        <v>90</v>
      </c>
      <c r="AA1389">
        <v>260</v>
      </c>
      <c r="AB1389">
        <v>320</v>
      </c>
      <c r="AC1389">
        <v>170</v>
      </c>
      <c r="AD1389">
        <v>90</v>
      </c>
      <c r="AE1389">
        <v>50</v>
      </c>
      <c r="AF1389">
        <v>20</v>
      </c>
      <c r="AG1389">
        <v>20</v>
      </c>
      <c r="AH1389">
        <v>90</v>
      </c>
      <c r="AI1389">
        <v>50</v>
      </c>
      <c r="AJ1389">
        <v>50</v>
      </c>
      <c r="AK1389">
        <v>50</v>
      </c>
      <c r="AL1389">
        <v>50</v>
      </c>
      <c r="AM1389">
        <v>90</v>
      </c>
      <c r="AN1389">
        <v>260</v>
      </c>
      <c r="AO1389">
        <v>260</v>
      </c>
      <c r="AP1389">
        <v>110</v>
      </c>
      <c r="AQ1389">
        <v>30</v>
      </c>
      <c r="AR1389">
        <v>50</v>
      </c>
      <c r="AS1389">
        <v>40</v>
      </c>
      <c r="AT1389">
        <v>140</v>
      </c>
      <c r="AU1389">
        <v>110</v>
      </c>
      <c r="AV1389">
        <v>90</v>
      </c>
      <c r="AW1389">
        <v>40</v>
      </c>
      <c r="AX1389">
        <v>70</v>
      </c>
      <c r="AY1389">
        <v>170</v>
      </c>
      <c r="AZ1389">
        <v>480</v>
      </c>
      <c r="BA1389">
        <v>480</v>
      </c>
      <c r="BB1389">
        <v>170</v>
      </c>
      <c r="BC1389">
        <v>90</v>
      </c>
      <c r="BD1389">
        <v>50</v>
      </c>
      <c r="BE1389">
        <v>50</v>
      </c>
      <c r="BF1389">
        <v>260</v>
      </c>
      <c r="BG1389">
        <v>170</v>
      </c>
      <c r="BH1389">
        <v>110</v>
      </c>
      <c r="BI1389" s="9">
        <f>AVERAGE(keyword_stats[[#This Row],[Searches: Apr 2015]:[Searches: Mar 2016]])</f>
        <v>55.833333333333336</v>
      </c>
      <c r="BJ1389" s="9">
        <f>AVERAGE(keyword_stats[[#This Row],[Searches: Apr 2016]:[Searches: Mar 2017]])</f>
        <v>105</v>
      </c>
      <c r="BK1389" s="9">
        <f>AVERAGE(keyword_stats[[#This Row],[Searches: Apr 2017]:[Searches: Mar 2018]])</f>
        <v>106.66666666666667</v>
      </c>
      <c r="BL1389" s="9">
        <f>AVERAGE(keyword_stats[[#This Row],[Searches: Apr 2018]:[Searches: Mar 2019]])</f>
        <v>178.33333333333334</v>
      </c>
      <c r="BM1389" s="9">
        <f>SUM(keyword_stats[[#This Row],[Searches: Apr 2018]:[Searches: Mar 2019]])</f>
        <v>2140</v>
      </c>
      <c r="BN1389" s="9">
        <f>keyword_stats[[#This Row],[R1]]-keyword_stats[[#This Row],[R4]]</f>
        <v>122.5</v>
      </c>
      <c r="BO1389" s="9" t="str">
        <f>INDEX('keyword-forecasts'!G:K,MATCH(keyword_stats[[#This Row],[Keyword]],'keyword-forecasts'!K:K,0),1)</f>
        <v>Strój Kąpielowy</v>
      </c>
    </row>
    <row r="1390" spans="1:67" x14ac:dyDescent="0.25">
      <c r="A1390" t="s">
        <v>1500</v>
      </c>
      <c r="B1390" t="s">
        <v>15</v>
      </c>
      <c r="D1390" s="8">
        <v>3600</v>
      </c>
      <c r="E1390" t="s">
        <v>17</v>
      </c>
      <c r="F1390">
        <v>100</v>
      </c>
      <c r="G1390">
        <v>0.34</v>
      </c>
      <c r="H1390">
        <v>0.92</v>
      </c>
      <c r="M1390">
        <v>590</v>
      </c>
      <c r="N1390">
        <v>880</v>
      </c>
      <c r="O1390">
        <v>1600</v>
      </c>
      <c r="P1390">
        <v>1300</v>
      </c>
      <c r="Q1390">
        <v>480</v>
      </c>
      <c r="R1390">
        <v>70</v>
      </c>
      <c r="S1390">
        <v>70</v>
      </c>
      <c r="T1390">
        <v>90</v>
      </c>
      <c r="U1390">
        <v>90</v>
      </c>
      <c r="V1390">
        <v>320</v>
      </c>
      <c r="W1390">
        <v>390</v>
      </c>
      <c r="X1390">
        <v>480</v>
      </c>
      <c r="Y1390">
        <v>880</v>
      </c>
      <c r="Z1390">
        <v>1600</v>
      </c>
      <c r="AA1390">
        <v>1900</v>
      </c>
      <c r="AB1390">
        <v>1600</v>
      </c>
      <c r="AC1390">
        <v>720</v>
      </c>
      <c r="AD1390">
        <v>320</v>
      </c>
      <c r="AE1390">
        <v>210</v>
      </c>
      <c r="AF1390">
        <v>170</v>
      </c>
      <c r="AG1390">
        <v>140</v>
      </c>
      <c r="AH1390">
        <v>320</v>
      </c>
      <c r="AI1390">
        <v>320</v>
      </c>
      <c r="AJ1390">
        <v>590</v>
      </c>
      <c r="AK1390">
        <v>1000</v>
      </c>
      <c r="AL1390">
        <v>1900</v>
      </c>
      <c r="AM1390">
        <v>2900</v>
      </c>
      <c r="AN1390">
        <v>2900</v>
      </c>
      <c r="AO1390">
        <v>1600</v>
      </c>
      <c r="AP1390">
        <v>390</v>
      </c>
      <c r="AQ1390">
        <v>480</v>
      </c>
      <c r="AR1390">
        <v>480</v>
      </c>
      <c r="AS1390">
        <v>260</v>
      </c>
      <c r="AT1390">
        <v>880</v>
      </c>
      <c r="AU1390">
        <v>1000</v>
      </c>
      <c r="AV1390">
        <v>1300</v>
      </c>
      <c r="AW1390">
        <v>2400</v>
      </c>
      <c r="AX1390">
        <v>5400</v>
      </c>
      <c r="AY1390">
        <v>8100</v>
      </c>
      <c r="AZ1390">
        <v>12100</v>
      </c>
      <c r="BA1390">
        <v>5400</v>
      </c>
      <c r="BB1390">
        <v>1000</v>
      </c>
      <c r="BC1390">
        <v>720</v>
      </c>
      <c r="BD1390">
        <v>590</v>
      </c>
      <c r="BE1390">
        <v>390</v>
      </c>
      <c r="BF1390">
        <v>1900</v>
      </c>
      <c r="BG1390">
        <v>2900</v>
      </c>
      <c r="BH1390">
        <v>3600</v>
      </c>
      <c r="BI1390" s="9">
        <f>AVERAGE(keyword_stats[[#This Row],[Searches: Apr 2015]:[Searches: Mar 2016]])</f>
        <v>530</v>
      </c>
      <c r="BJ1390" s="9">
        <f>AVERAGE(keyword_stats[[#This Row],[Searches: Apr 2016]:[Searches: Mar 2017]])</f>
        <v>730.83333333333337</v>
      </c>
      <c r="BK1390" s="9">
        <f>AVERAGE(keyword_stats[[#This Row],[Searches: Apr 2017]:[Searches: Mar 2018]])</f>
        <v>1257.5</v>
      </c>
      <c r="BL1390" s="9">
        <f>AVERAGE(keyword_stats[[#This Row],[Searches: Apr 2018]:[Searches: Mar 2019]])</f>
        <v>3708.3333333333335</v>
      </c>
      <c r="BM1390" s="9">
        <f>SUM(keyword_stats[[#This Row],[Searches: Apr 2018]:[Searches: Mar 2019]])</f>
        <v>44500</v>
      </c>
      <c r="BN1390" s="9">
        <f>keyword_stats[[#This Row],[R1]]-keyword_stats[[#This Row],[R4]]</f>
        <v>3178.3333333333335</v>
      </c>
      <c r="BO1390" s="9" t="str">
        <f>INDEX('keyword-forecasts'!G:K,MATCH(keyword_stats[[#This Row],[Keyword]],'keyword-forecasts'!K:K,0),1)</f>
        <v>Strój Kąpielowy</v>
      </c>
    </row>
    <row r="1391" spans="1:67" x14ac:dyDescent="0.25">
      <c r="A1391" t="s">
        <v>1501</v>
      </c>
      <c r="B1391" t="s">
        <v>15</v>
      </c>
      <c r="D1391" s="8">
        <v>30</v>
      </c>
      <c r="E1391" t="s">
        <v>17</v>
      </c>
      <c r="F1391">
        <v>98</v>
      </c>
      <c r="G1391">
        <v>0.26</v>
      </c>
      <c r="H1391">
        <v>0.55000000000000004</v>
      </c>
      <c r="M1391">
        <v>10</v>
      </c>
      <c r="N1391">
        <v>10</v>
      </c>
      <c r="O1391">
        <v>40</v>
      </c>
      <c r="P1391">
        <v>40</v>
      </c>
      <c r="Q1391">
        <v>20</v>
      </c>
      <c r="R1391">
        <v>10</v>
      </c>
      <c r="S1391">
        <v>10</v>
      </c>
      <c r="T1391">
        <v>10</v>
      </c>
      <c r="U1391">
        <v>10</v>
      </c>
      <c r="V1391">
        <v>20</v>
      </c>
      <c r="W1391">
        <v>20</v>
      </c>
      <c r="X1391">
        <v>40</v>
      </c>
      <c r="Y1391">
        <v>30</v>
      </c>
      <c r="Z1391">
        <v>70</v>
      </c>
      <c r="AA1391">
        <v>90</v>
      </c>
      <c r="AB1391">
        <v>70</v>
      </c>
      <c r="AC1391">
        <v>20</v>
      </c>
      <c r="AD1391">
        <v>10</v>
      </c>
      <c r="AE1391">
        <v>10</v>
      </c>
      <c r="AF1391">
        <v>0</v>
      </c>
      <c r="AG1391">
        <v>10</v>
      </c>
      <c r="AH1391">
        <v>10</v>
      </c>
      <c r="AI1391">
        <v>10</v>
      </c>
      <c r="AJ1391">
        <v>10</v>
      </c>
      <c r="AK1391">
        <v>20</v>
      </c>
      <c r="AL1391">
        <v>40</v>
      </c>
      <c r="AM1391">
        <v>70</v>
      </c>
      <c r="AN1391">
        <v>40</v>
      </c>
      <c r="AO1391">
        <v>10</v>
      </c>
      <c r="AP1391">
        <v>10</v>
      </c>
      <c r="AQ1391">
        <v>0</v>
      </c>
      <c r="AR1391">
        <v>10</v>
      </c>
      <c r="AS1391">
        <v>10</v>
      </c>
      <c r="AT1391">
        <v>10</v>
      </c>
      <c r="AU1391">
        <v>10</v>
      </c>
      <c r="AV1391">
        <v>10</v>
      </c>
      <c r="AW1391">
        <v>20</v>
      </c>
      <c r="AX1391">
        <v>20</v>
      </c>
      <c r="AY1391">
        <v>70</v>
      </c>
      <c r="AZ1391">
        <v>90</v>
      </c>
      <c r="BA1391">
        <v>50</v>
      </c>
      <c r="BB1391">
        <v>10</v>
      </c>
      <c r="BC1391">
        <v>10</v>
      </c>
      <c r="BD1391">
        <v>10</v>
      </c>
      <c r="BE1391">
        <v>10</v>
      </c>
      <c r="BF1391">
        <v>10</v>
      </c>
      <c r="BG1391">
        <v>20</v>
      </c>
      <c r="BH1391">
        <v>20</v>
      </c>
      <c r="BI1391" s="9">
        <f>AVERAGE(keyword_stats[[#This Row],[Searches: Apr 2015]:[Searches: Mar 2016]])</f>
        <v>20</v>
      </c>
      <c r="BJ1391" s="9">
        <f>AVERAGE(keyword_stats[[#This Row],[Searches: Apr 2016]:[Searches: Mar 2017]])</f>
        <v>28.333333333333332</v>
      </c>
      <c r="BK1391" s="9">
        <f>AVERAGE(keyword_stats[[#This Row],[Searches: Apr 2017]:[Searches: Mar 2018]])</f>
        <v>20</v>
      </c>
      <c r="BL1391" s="9">
        <f>AVERAGE(keyword_stats[[#This Row],[Searches: Apr 2018]:[Searches: Mar 2019]])</f>
        <v>28.333333333333332</v>
      </c>
      <c r="BM1391" s="9">
        <f>SUM(keyword_stats[[#This Row],[Searches: Apr 2018]:[Searches: Mar 2019]])</f>
        <v>340</v>
      </c>
      <c r="BN1391" s="9">
        <f>keyword_stats[[#This Row],[R1]]-keyword_stats[[#This Row],[R4]]</f>
        <v>8.3333333333333321</v>
      </c>
      <c r="BO1391" s="9" t="str">
        <f>INDEX('keyword-forecasts'!G:K,MATCH(keyword_stats[[#This Row],[Keyword]],'keyword-forecasts'!K:K,0),1)</f>
        <v>Kąpielowy H&amp;m</v>
      </c>
    </row>
    <row r="1392" spans="1:67" x14ac:dyDescent="0.25">
      <c r="A1392" t="s">
        <v>1502</v>
      </c>
      <c r="B1392" t="s">
        <v>15</v>
      </c>
      <c r="D1392" s="8">
        <v>720</v>
      </c>
      <c r="E1392" t="s">
        <v>17</v>
      </c>
      <c r="F1392">
        <v>100</v>
      </c>
      <c r="G1392">
        <v>1.1299999999999999</v>
      </c>
      <c r="H1392">
        <v>3.99</v>
      </c>
      <c r="M1392">
        <v>260</v>
      </c>
      <c r="N1392">
        <v>480</v>
      </c>
      <c r="O1392">
        <v>880</v>
      </c>
      <c r="P1392">
        <v>590</v>
      </c>
      <c r="Q1392">
        <v>170</v>
      </c>
      <c r="R1392">
        <v>40</v>
      </c>
      <c r="S1392">
        <v>90</v>
      </c>
      <c r="T1392">
        <v>140</v>
      </c>
      <c r="U1392">
        <v>140</v>
      </c>
      <c r="V1392">
        <v>260</v>
      </c>
      <c r="W1392">
        <v>320</v>
      </c>
      <c r="X1392">
        <v>320</v>
      </c>
      <c r="Y1392">
        <v>480</v>
      </c>
      <c r="Z1392">
        <v>720</v>
      </c>
      <c r="AA1392">
        <v>1000</v>
      </c>
      <c r="AB1392">
        <v>880</v>
      </c>
      <c r="AC1392">
        <v>390</v>
      </c>
      <c r="AD1392">
        <v>170</v>
      </c>
      <c r="AE1392">
        <v>140</v>
      </c>
      <c r="AF1392">
        <v>260</v>
      </c>
      <c r="AG1392">
        <v>210</v>
      </c>
      <c r="AH1392">
        <v>590</v>
      </c>
      <c r="AI1392">
        <v>590</v>
      </c>
      <c r="AJ1392">
        <v>590</v>
      </c>
      <c r="AK1392">
        <v>720</v>
      </c>
      <c r="AL1392">
        <v>1000</v>
      </c>
      <c r="AM1392">
        <v>1300</v>
      </c>
      <c r="AN1392">
        <v>1300</v>
      </c>
      <c r="AO1392">
        <v>590</v>
      </c>
      <c r="AP1392">
        <v>110</v>
      </c>
      <c r="AQ1392">
        <v>140</v>
      </c>
      <c r="AR1392">
        <v>140</v>
      </c>
      <c r="AS1392">
        <v>140</v>
      </c>
      <c r="AT1392">
        <v>390</v>
      </c>
      <c r="AU1392">
        <v>320</v>
      </c>
      <c r="AV1392">
        <v>390</v>
      </c>
      <c r="AW1392">
        <v>590</v>
      </c>
      <c r="AX1392">
        <v>1000</v>
      </c>
      <c r="AY1392">
        <v>1600</v>
      </c>
      <c r="AZ1392">
        <v>1600</v>
      </c>
      <c r="BA1392">
        <v>720</v>
      </c>
      <c r="BB1392">
        <v>170</v>
      </c>
      <c r="BC1392">
        <v>140</v>
      </c>
      <c r="BD1392">
        <v>210</v>
      </c>
      <c r="BE1392">
        <v>210</v>
      </c>
      <c r="BF1392">
        <v>590</v>
      </c>
      <c r="BG1392">
        <v>480</v>
      </c>
      <c r="BH1392">
        <v>720</v>
      </c>
      <c r="BI1392" s="9">
        <f>AVERAGE(keyword_stats[[#This Row],[Searches: Apr 2015]:[Searches: Mar 2016]])</f>
        <v>307.5</v>
      </c>
      <c r="BJ1392" s="9">
        <f>AVERAGE(keyword_stats[[#This Row],[Searches: Apr 2016]:[Searches: Mar 2017]])</f>
        <v>501.66666666666669</v>
      </c>
      <c r="BK1392" s="9">
        <f>AVERAGE(keyword_stats[[#This Row],[Searches: Apr 2017]:[Searches: Mar 2018]])</f>
        <v>545</v>
      </c>
      <c r="BL1392" s="9">
        <f>AVERAGE(keyword_stats[[#This Row],[Searches: Apr 2018]:[Searches: Mar 2019]])</f>
        <v>669.16666666666663</v>
      </c>
      <c r="BM1392" s="9">
        <f>SUM(keyword_stats[[#This Row],[Searches: Apr 2018]:[Searches: Mar 2019]])</f>
        <v>8030</v>
      </c>
      <c r="BN1392" s="9">
        <f>keyword_stats[[#This Row],[R1]]-keyword_stats[[#This Row],[R4]]</f>
        <v>361.66666666666663</v>
      </c>
      <c r="BO1392" s="9" t="str">
        <f>INDEX('keyword-forecasts'!G:K,MATCH(keyword_stats[[#This Row],[Keyword]],'keyword-forecasts'!K:K,0),1)</f>
        <v>Kąpielowy Wyszczuplający</v>
      </c>
    </row>
    <row r="1393" spans="1:67" x14ac:dyDescent="0.25">
      <c r="A1393" t="s">
        <v>1503</v>
      </c>
      <c r="B1393" t="s">
        <v>15</v>
      </c>
      <c r="D1393" s="8">
        <v>210</v>
      </c>
      <c r="E1393" t="s">
        <v>17</v>
      </c>
      <c r="F1393">
        <v>100</v>
      </c>
      <c r="G1393">
        <v>0.83</v>
      </c>
      <c r="H1393">
        <v>3.81</v>
      </c>
      <c r="M1393">
        <v>30</v>
      </c>
      <c r="N1393">
        <v>70</v>
      </c>
      <c r="O1393">
        <v>90</v>
      </c>
      <c r="P1393">
        <v>110</v>
      </c>
      <c r="Q1393">
        <v>50</v>
      </c>
      <c r="R1393">
        <v>10</v>
      </c>
      <c r="S1393">
        <v>10</v>
      </c>
      <c r="T1393">
        <v>10</v>
      </c>
      <c r="U1393">
        <v>10</v>
      </c>
      <c r="V1393">
        <v>10</v>
      </c>
      <c r="W1393">
        <v>30</v>
      </c>
      <c r="X1393">
        <v>20</v>
      </c>
      <c r="Y1393">
        <v>50</v>
      </c>
      <c r="Z1393">
        <v>90</v>
      </c>
      <c r="AA1393">
        <v>170</v>
      </c>
      <c r="AB1393">
        <v>140</v>
      </c>
      <c r="AC1393">
        <v>50</v>
      </c>
      <c r="AD1393">
        <v>20</v>
      </c>
      <c r="AE1393">
        <v>10</v>
      </c>
      <c r="AF1393">
        <v>10</v>
      </c>
      <c r="AG1393">
        <v>20</v>
      </c>
      <c r="AH1393">
        <v>40</v>
      </c>
      <c r="AI1393">
        <v>40</v>
      </c>
      <c r="AJ1393">
        <v>50</v>
      </c>
      <c r="AK1393">
        <v>70</v>
      </c>
      <c r="AL1393">
        <v>110</v>
      </c>
      <c r="AM1393">
        <v>260</v>
      </c>
      <c r="AN1393">
        <v>210</v>
      </c>
      <c r="AO1393">
        <v>140</v>
      </c>
      <c r="AP1393">
        <v>20</v>
      </c>
      <c r="AQ1393">
        <v>30</v>
      </c>
      <c r="AR1393">
        <v>20</v>
      </c>
      <c r="AS1393">
        <v>30</v>
      </c>
      <c r="AT1393">
        <v>70</v>
      </c>
      <c r="AU1393">
        <v>50</v>
      </c>
      <c r="AV1393">
        <v>140</v>
      </c>
      <c r="AW1393">
        <v>140</v>
      </c>
      <c r="AX1393">
        <v>260</v>
      </c>
      <c r="AY1393">
        <v>480</v>
      </c>
      <c r="AZ1393">
        <v>480</v>
      </c>
      <c r="BA1393">
        <v>320</v>
      </c>
      <c r="BB1393">
        <v>50</v>
      </c>
      <c r="BC1393">
        <v>30</v>
      </c>
      <c r="BD1393">
        <v>30</v>
      </c>
      <c r="BE1393">
        <v>30</v>
      </c>
      <c r="BF1393">
        <v>170</v>
      </c>
      <c r="BG1393">
        <v>140</v>
      </c>
      <c r="BH1393">
        <v>170</v>
      </c>
      <c r="BI1393" s="9">
        <f>AVERAGE(keyword_stats[[#This Row],[Searches: Apr 2015]:[Searches: Mar 2016]])</f>
        <v>37.5</v>
      </c>
      <c r="BJ1393" s="9">
        <f>AVERAGE(keyword_stats[[#This Row],[Searches: Apr 2016]:[Searches: Mar 2017]])</f>
        <v>57.5</v>
      </c>
      <c r="BK1393" s="9">
        <f>AVERAGE(keyword_stats[[#This Row],[Searches: Apr 2017]:[Searches: Mar 2018]])</f>
        <v>95.833333333333329</v>
      </c>
      <c r="BL1393" s="9">
        <f>AVERAGE(keyword_stats[[#This Row],[Searches: Apr 2018]:[Searches: Mar 2019]])</f>
        <v>191.66666666666666</v>
      </c>
      <c r="BM1393" s="9">
        <f>SUM(keyword_stats[[#This Row],[Searches: Apr 2018]:[Searches: Mar 2019]])</f>
        <v>2300</v>
      </c>
      <c r="BN1393" s="9">
        <f>keyword_stats[[#This Row],[R1]]-keyword_stats[[#This Row],[R4]]</f>
        <v>154.16666666666666</v>
      </c>
      <c r="BO1393" s="9" t="str">
        <f>INDEX('keyword-forecasts'!G:K,MATCH(keyword_stats[[#This Row],[Keyword]],'keyword-forecasts'!K:K,0),1)</f>
        <v>Xl</v>
      </c>
    </row>
    <row r="1394" spans="1:67" x14ac:dyDescent="0.25">
      <c r="A1394" t="s">
        <v>1504</v>
      </c>
      <c r="B1394" t="s">
        <v>15</v>
      </c>
      <c r="D1394" s="8">
        <v>50</v>
      </c>
      <c r="E1394" t="s">
        <v>17</v>
      </c>
      <c r="F1394">
        <v>100</v>
      </c>
      <c r="G1394">
        <v>0.39</v>
      </c>
      <c r="H1394">
        <v>1.5</v>
      </c>
      <c r="M1394">
        <v>20</v>
      </c>
      <c r="N1394">
        <v>30</v>
      </c>
      <c r="O1394">
        <v>40</v>
      </c>
      <c r="P1394">
        <v>70</v>
      </c>
      <c r="Q1394">
        <v>40</v>
      </c>
      <c r="R1394">
        <v>10</v>
      </c>
      <c r="S1394">
        <v>10</v>
      </c>
      <c r="T1394">
        <v>10</v>
      </c>
      <c r="U1394">
        <v>10</v>
      </c>
      <c r="V1394">
        <v>10</v>
      </c>
      <c r="W1394">
        <v>10</v>
      </c>
      <c r="X1394">
        <v>10</v>
      </c>
      <c r="Y1394">
        <v>20</v>
      </c>
      <c r="Z1394">
        <v>20</v>
      </c>
      <c r="AA1394">
        <v>70</v>
      </c>
      <c r="AB1394">
        <v>70</v>
      </c>
      <c r="AC1394">
        <v>20</v>
      </c>
      <c r="AD1394">
        <v>20</v>
      </c>
      <c r="AE1394">
        <v>10</v>
      </c>
      <c r="AF1394">
        <v>10</v>
      </c>
      <c r="AG1394">
        <v>10</v>
      </c>
      <c r="AH1394">
        <v>20</v>
      </c>
      <c r="AI1394">
        <v>10</v>
      </c>
      <c r="AJ1394">
        <v>20</v>
      </c>
      <c r="AK1394">
        <v>30</v>
      </c>
      <c r="AL1394">
        <v>50</v>
      </c>
      <c r="AM1394">
        <v>110</v>
      </c>
      <c r="AN1394">
        <v>90</v>
      </c>
      <c r="AO1394">
        <v>40</v>
      </c>
      <c r="AP1394">
        <v>10</v>
      </c>
      <c r="AQ1394">
        <v>10</v>
      </c>
      <c r="AR1394">
        <v>0</v>
      </c>
      <c r="AS1394">
        <v>10</v>
      </c>
      <c r="AT1394">
        <v>20</v>
      </c>
      <c r="AU1394">
        <v>20</v>
      </c>
      <c r="AV1394">
        <v>30</v>
      </c>
      <c r="AW1394">
        <v>30</v>
      </c>
      <c r="AX1394">
        <v>70</v>
      </c>
      <c r="AY1394">
        <v>140</v>
      </c>
      <c r="AZ1394">
        <v>140</v>
      </c>
      <c r="BA1394">
        <v>50</v>
      </c>
      <c r="BB1394">
        <v>10</v>
      </c>
      <c r="BC1394">
        <v>10</v>
      </c>
      <c r="BD1394">
        <v>10</v>
      </c>
      <c r="BE1394">
        <v>10</v>
      </c>
      <c r="BF1394">
        <v>50</v>
      </c>
      <c r="BG1394">
        <v>30</v>
      </c>
      <c r="BH1394">
        <v>40</v>
      </c>
      <c r="BI1394" s="9">
        <f>AVERAGE(keyword_stats[[#This Row],[Searches: Apr 2015]:[Searches: Mar 2016]])</f>
        <v>22.5</v>
      </c>
      <c r="BJ1394" s="9">
        <f>AVERAGE(keyword_stats[[#This Row],[Searches: Apr 2016]:[Searches: Mar 2017]])</f>
        <v>25</v>
      </c>
      <c r="BK1394" s="9">
        <f>AVERAGE(keyword_stats[[#This Row],[Searches: Apr 2017]:[Searches: Mar 2018]])</f>
        <v>35</v>
      </c>
      <c r="BL1394" s="9">
        <f>AVERAGE(keyword_stats[[#This Row],[Searches: Apr 2018]:[Searches: Mar 2019]])</f>
        <v>49.166666666666664</v>
      </c>
      <c r="BM1394" s="9">
        <f>SUM(keyword_stats[[#This Row],[Searches: Apr 2018]:[Searches: Mar 2019]])</f>
        <v>590</v>
      </c>
      <c r="BN1394" s="9">
        <f>keyword_stats[[#This Row],[R1]]-keyword_stats[[#This Row],[R4]]</f>
        <v>26.666666666666664</v>
      </c>
      <c r="BO1394" s="9" t="str">
        <f>INDEX('keyword-forecasts'!G:K,MATCH(keyword_stats[[#This Row],[Keyword]],'keyword-forecasts'!K:K,0),1)</f>
        <v>Strój Kąpielowy</v>
      </c>
    </row>
    <row r="1395" spans="1:67" x14ac:dyDescent="0.25">
      <c r="A1395" t="s">
        <v>1505</v>
      </c>
      <c r="B1395" t="s">
        <v>15</v>
      </c>
      <c r="D1395" s="8">
        <v>70</v>
      </c>
      <c r="E1395" t="s">
        <v>17</v>
      </c>
      <c r="F1395">
        <v>100</v>
      </c>
      <c r="G1395">
        <v>0.33</v>
      </c>
      <c r="H1395">
        <v>0.98</v>
      </c>
      <c r="M1395">
        <v>70</v>
      </c>
      <c r="N1395">
        <v>110</v>
      </c>
      <c r="O1395">
        <v>170</v>
      </c>
      <c r="P1395">
        <v>140</v>
      </c>
      <c r="Q1395">
        <v>30</v>
      </c>
      <c r="R1395">
        <v>10</v>
      </c>
      <c r="S1395">
        <v>10</v>
      </c>
      <c r="T1395">
        <v>10</v>
      </c>
      <c r="U1395">
        <v>10</v>
      </c>
      <c r="V1395">
        <v>20</v>
      </c>
      <c r="W1395">
        <v>30</v>
      </c>
      <c r="X1395">
        <v>30</v>
      </c>
      <c r="Y1395">
        <v>30</v>
      </c>
      <c r="Z1395">
        <v>90</v>
      </c>
      <c r="AA1395">
        <v>170</v>
      </c>
      <c r="AB1395">
        <v>140</v>
      </c>
      <c r="AC1395">
        <v>50</v>
      </c>
      <c r="AD1395">
        <v>10</v>
      </c>
      <c r="AE1395">
        <v>10</v>
      </c>
      <c r="AF1395">
        <v>10</v>
      </c>
      <c r="AG1395">
        <v>10</v>
      </c>
      <c r="AH1395">
        <v>40</v>
      </c>
      <c r="AI1395">
        <v>30</v>
      </c>
      <c r="AJ1395">
        <v>50</v>
      </c>
      <c r="AK1395">
        <v>50</v>
      </c>
      <c r="AL1395">
        <v>90</v>
      </c>
      <c r="AM1395">
        <v>170</v>
      </c>
      <c r="AN1395">
        <v>140</v>
      </c>
      <c r="AO1395">
        <v>70</v>
      </c>
      <c r="AP1395">
        <v>10</v>
      </c>
      <c r="AQ1395">
        <v>10</v>
      </c>
      <c r="AR1395">
        <v>10</v>
      </c>
      <c r="AS1395">
        <v>10</v>
      </c>
      <c r="AT1395">
        <v>40</v>
      </c>
      <c r="AU1395">
        <v>50</v>
      </c>
      <c r="AV1395">
        <v>50</v>
      </c>
      <c r="AW1395">
        <v>50</v>
      </c>
      <c r="AX1395">
        <v>140</v>
      </c>
      <c r="AY1395">
        <v>170</v>
      </c>
      <c r="AZ1395">
        <v>210</v>
      </c>
      <c r="BA1395">
        <v>90</v>
      </c>
      <c r="BB1395">
        <v>20</v>
      </c>
      <c r="BC1395">
        <v>20</v>
      </c>
      <c r="BD1395">
        <v>20</v>
      </c>
      <c r="BE1395">
        <v>10</v>
      </c>
      <c r="BF1395">
        <v>70</v>
      </c>
      <c r="BG1395">
        <v>70</v>
      </c>
      <c r="BH1395">
        <v>70</v>
      </c>
      <c r="BI1395" s="9">
        <f>AVERAGE(keyword_stats[[#This Row],[Searches: Apr 2015]:[Searches: Mar 2016]])</f>
        <v>53.333333333333336</v>
      </c>
      <c r="BJ1395" s="9">
        <f>AVERAGE(keyword_stats[[#This Row],[Searches: Apr 2016]:[Searches: Mar 2017]])</f>
        <v>53.333333333333336</v>
      </c>
      <c r="BK1395" s="9">
        <f>AVERAGE(keyword_stats[[#This Row],[Searches: Apr 2017]:[Searches: Mar 2018]])</f>
        <v>58.333333333333336</v>
      </c>
      <c r="BL1395" s="9">
        <f>AVERAGE(keyword_stats[[#This Row],[Searches: Apr 2018]:[Searches: Mar 2019]])</f>
        <v>78.333333333333329</v>
      </c>
      <c r="BM1395" s="9">
        <f>SUM(keyword_stats[[#This Row],[Searches: Apr 2018]:[Searches: Mar 2019]])</f>
        <v>940</v>
      </c>
      <c r="BN1395" s="9">
        <f>keyword_stats[[#This Row],[R1]]-keyword_stats[[#This Row],[R4]]</f>
        <v>24.999999999999993</v>
      </c>
      <c r="BO1395" s="9" t="str">
        <f>INDEX('keyword-forecasts'!G:K,MATCH(keyword_stats[[#This Row],[Keyword]],'keyword-forecasts'!K:K,0),1)</f>
        <v>Bokserkami</v>
      </c>
    </row>
    <row r="1396" spans="1:67" x14ac:dyDescent="0.25">
      <c r="A1396" t="s">
        <v>1506</v>
      </c>
      <c r="B1396" t="s">
        <v>15</v>
      </c>
      <c r="D1396" s="8">
        <v>880</v>
      </c>
      <c r="E1396" t="s">
        <v>17</v>
      </c>
      <c r="F1396">
        <v>100</v>
      </c>
      <c r="G1396">
        <v>0.22</v>
      </c>
      <c r="H1396">
        <v>1.18</v>
      </c>
      <c r="M1396">
        <v>170</v>
      </c>
      <c r="N1396">
        <v>210</v>
      </c>
      <c r="O1396">
        <v>390</v>
      </c>
      <c r="P1396">
        <v>480</v>
      </c>
      <c r="Q1396">
        <v>260</v>
      </c>
      <c r="R1396">
        <v>40</v>
      </c>
      <c r="S1396">
        <v>40</v>
      </c>
      <c r="T1396">
        <v>50</v>
      </c>
      <c r="U1396">
        <v>50</v>
      </c>
      <c r="V1396">
        <v>140</v>
      </c>
      <c r="W1396">
        <v>140</v>
      </c>
      <c r="X1396">
        <v>140</v>
      </c>
      <c r="Y1396">
        <v>210</v>
      </c>
      <c r="Z1396">
        <v>320</v>
      </c>
      <c r="AA1396">
        <v>720</v>
      </c>
      <c r="AB1396">
        <v>720</v>
      </c>
      <c r="AC1396">
        <v>210</v>
      </c>
      <c r="AD1396">
        <v>90</v>
      </c>
      <c r="AE1396">
        <v>50</v>
      </c>
      <c r="AF1396">
        <v>70</v>
      </c>
      <c r="AG1396">
        <v>90</v>
      </c>
      <c r="AH1396">
        <v>140</v>
      </c>
      <c r="AI1396">
        <v>210</v>
      </c>
      <c r="AJ1396">
        <v>260</v>
      </c>
      <c r="AK1396">
        <v>390</v>
      </c>
      <c r="AL1396">
        <v>720</v>
      </c>
      <c r="AM1396">
        <v>1000</v>
      </c>
      <c r="AN1396">
        <v>1000</v>
      </c>
      <c r="AO1396">
        <v>590</v>
      </c>
      <c r="AP1396">
        <v>90</v>
      </c>
      <c r="AQ1396">
        <v>90</v>
      </c>
      <c r="AR1396">
        <v>110</v>
      </c>
      <c r="AS1396">
        <v>110</v>
      </c>
      <c r="AT1396">
        <v>390</v>
      </c>
      <c r="AU1396">
        <v>390</v>
      </c>
      <c r="AV1396">
        <v>390</v>
      </c>
      <c r="AW1396">
        <v>720</v>
      </c>
      <c r="AX1396">
        <v>1300</v>
      </c>
      <c r="AY1396">
        <v>1900</v>
      </c>
      <c r="AZ1396">
        <v>1900</v>
      </c>
      <c r="BA1396">
        <v>1300</v>
      </c>
      <c r="BB1396">
        <v>210</v>
      </c>
      <c r="BC1396">
        <v>90</v>
      </c>
      <c r="BD1396">
        <v>170</v>
      </c>
      <c r="BE1396">
        <v>260</v>
      </c>
      <c r="BF1396">
        <v>590</v>
      </c>
      <c r="BG1396">
        <v>590</v>
      </c>
      <c r="BH1396">
        <v>880</v>
      </c>
      <c r="BI1396" s="9">
        <f>AVERAGE(keyword_stats[[#This Row],[Searches: Apr 2015]:[Searches: Mar 2016]])</f>
        <v>175.83333333333334</v>
      </c>
      <c r="BJ1396" s="9">
        <f>AVERAGE(keyword_stats[[#This Row],[Searches: Apr 2016]:[Searches: Mar 2017]])</f>
        <v>257.5</v>
      </c>
      <c r="BK1396" s="9">
        <f>AVERAGE(keyword_stats[[#This Row],[Searches: Apr 2017]:[Searches: Mar 2018]])</f>
        <v>439.16666666666669</v>
      </c>
      <c r="BL1396" s="9">
        <f>AVERAGE(keyword_stats[[#This Row],[Searches: Apr 2018]:[Searches: Mar 2019]])</f>
        <v>825.83333333333337</v>
      </c>
      <c r="BM1396" s="9">
        <f>SUM(keyword_stats[[#This Row],[Searches: Apr 2018]:[Searches: Mar 2019]])</f>
        <v>9910</v>
      </c>
      <c r="BN1396" s="9">
        <f>keyword_stats[[#This Row],[R1]]-keyword_stats[[#This Row],[R4]]</f>
        <v>650</v>
      </c>
      <c r="BO1396" s="9" t="str">
        <f>INDEX('keyword-forecasts'!G:K,MATCH(keyword_stats[[#This Row],[Keyword]],'keyword-forecasts'!K:K,0),1)</f>
        <v>Falbanką</v>
      </c>
    </row>
    <row r="1397" spans="1:67" x14ac:dyDescent="0.25">
      <c r="A1397" t="s">
        <v>1507</v>
      </c>
      <c r="B1397" t="s">
        <v>15</v>
      </c>
      <c r="D1397" s="8">
        <v>90</v>
      </c>
      <c r="E1397" t="s">
        <v>17</v>
      </c>
      <c r="F1397">
        <v>100</v>
      </c>
      <c r="G1397">
        <v>0.15</v>
      </c>
      <c r="H1397">
        <v>1.25</v>
      </c>
      <c r="M1397">
        <v>20</v>
      </c>
      <c r="N1397">
        <v>30</v>
      </c>
      <c r="O1397">
        <v>70</v>
      </c>
      <c r="P1397">
        <v>90</v>
      </c>
      <c r="Q1397">
        <v>40</v>
      </c>
      <c r="R1397">
        <v>10</v>
      </c>
      <c r="S1397">
        <v>10</v>
      </c>
      <c r="T1397">
        <v>10</v>
      </c>
      <c r="U1397">
        <v>50</v>
      </c>
      <c r="V1397">
        <v>30</v>
      </c>
      <c r="W1397">
        <v>10</v>
      </c>
      <c r="X1397">
        <v>20</v>
      </c>
      <c r="Y1397">
        <v>20</v>
      </c>
      <c r="Z1397">
        <v>50</v>
      </c>
      <c r="AA1397">
        <v>70</v>
      </c>
      <c r="AB1397">
        <v>50</v>
      </c>
      <c r="AC1397">
        <v>30</v>
      </c>
      <c r="AD1397">
        <v>20</v>
      </c>
      <c r="AE1397">
        <v>10</v>
      </c>
      <c r="AF1397">
        <v>20</v>
      </c>
      <c r="AG1397">
        <v>10</v>
      </c>
      <c r="AH1397">
        <v>30</v>
      </c>
      <c r="AI1397">
        <v>20</v>
      </c>
      <c r="AJ1397">
        <v>40</v>
      </c>
      <c r="AK1397">
        <v>40</v>
      </c>
      <c r="AL1397">
        <v>70</v>
      </c>
      <c r="AM1397">
        <v>110</v>
      </c>
      <c r="AN1397">
        <v>110</v>
      </c>
      <c r="AO1397">
        <v>50</v>
      </c>
      <c r="AP1397">
        <v>10</v>
      </c>
      <c r="AQ1397">
        <v>20</v>
      </c>
      <c r="AR1397">
        <v>30</v>
      </c>
      <c r="AS1397">
        <v>10</v>
      </c>
      <c r="AT1397">
        <v>40</v>
      </c>
      <c r="AU1397">
        <v>30</v>
      </c>
      <c r="AV1397">
        <v>50</v>
      </c>
      <c r="AW1397">
        <v>50</v>
      </c>
      <c r="AX1397">
        <v>110</v>
      </c>
      <c r="AY1397">
        <v>140</v>
      </c>
      <c r="AZ1397">
        <v>170</v>
      </c>
      <c r="BA1397">
        <v>90</v>
      </c>
      <c r="BB1397">
        <v>40</v>
      </c>
      <c r="BC1397">
        <v>20</v>
      </c>
      <c r="BD1397">
        <v>70</v>
      </c>
      <c r="BE1397">
        <v>40</v>
      </c>
      <c r="BF1397">
        <v>110</v>
      </c>
      <c r="BG1397">
        <v>70</v>
      </c>
      <c r="BH1397">
        <v>110</v>
      </c>
      <c r="BI1397" s="9">
        <f>AVERAGE(keyword_stats[[#This Row],[Searches: Apr 2015]:[Searches: Mar 2016]])</f>
        <v>32.5</v>
      </c>
      <c r="BJ1397" s="9">
        <f>AVERAGE(keyword_stats[[#This Row],[Searches: Apr 2016]:[Searches: Mar 2017]])</f>
        <v>30.833333333333332</v>
      </c>
      <c r="BK1397" s="9">
        <f>AVERAGE(keyword_stats[[#This Row],[Searches: Apr 2017]:[Searches: Mar 2018]])</f>
        <v>47.5</v>
      </c>
      <c r="BL1397" s="9">
        <f>AVERAGE(keyword_stats[[#This Row],[Searches: Apr 2018]:[Searches: Mar 2019]])</f>
        <v>85</v>
      </c>
      <c r="BM1397" s="9">
        <f>SUM(keyword_stats[[#This Row],[Searches: Apr 2018]:[Searches: Mar 2019]])</f>
        <v>1020</v>
      </c>
      <c r="BN1397" s="9">
        <f>keyword_stats[[#This Row],[R1]]-keyword_stats[[#This Row],[R4]]</f>
        <v>52.5</v>
      </c>
      <c r="BO1397" s="9" t="str">
        <f>INDEX('keyword-forecasts'!G:K,MATCH(keyword_stats[[#This Row],[Keyword]],'keyword-forecasts'!K:K,0),1)</f>
        <v>Strój Kąpielowy</v>
      </c>
    </row>
    <row r="1398" spans="1:67" x14ac:dyDescent="0.25">
      <c r="A1398" t="s">
        <v>1508</v>
      </c>
      <c r="B1398" t="s">
        <v>15</v>
      </c>
      <c r="D1398" s="8">
        <v>70</v>
      </c>
      <c r="E1398" t="s">
        <v>17</v>
      </c>
      <c r="F1398">
        <v>100</v>
      </c>
      <c r="G1398">
        <v>0.61</v>
      </c>
      <c r="H1398">
        <v>0.92</v>
      </c>
      <c r="M1398">
        <v>20</v>
      </c>
      <c r="N1398">
        <v>30</v>
      </c>
      <c r="O1398">
        <v>70</v>
      </c>
      <c r="P1398">
        <v>90</v>
      </c>
      <c r="Q1398">
        <v>30</v>
      </c>
      <c r="R1398">
        <v>10</v>
      </c>
      <c r="S1398">
        <v>10</v>
      </c>
      <c r="T1398">
        <v>10</v>
      </c>
      <c r="U1398">
        <v>10</v>
      </c>
      <c r="V1398">
        <v>20</v>
      </c>
      <c r="W1398">
        <v>20</v>
      </c>
      <c r="X1398">
        <v>30</v>
      </c>
      <c r="Y1398">
        <v>50</v>
      </c>
      <c r="Z1398">
        <v>90</v>
      </c>
      <c r="AA1398">
        <v>140</v>
      </c>
      <c r="AB1398">
        <v>140</v>
      </c>
      <c r="AC1398">
        <v>50</v>
      </c>
      <c r="AD1398">
        <v>10</v>
      </c>
      <c r="AE1398">
        <v>10</v>
      </c>
      <c r="AF1398">
        <v>10</v>
      </c>
      <c r="AG1398">
        <v>10</v>
      </c>
      <c r="AH1398">
        <v>30</v>
      </c>
      <c r="AI1398">
        <v>20</v>
      </c>
      <c r="AJ1398">
        <v>70</v>
      </c>
      <c r="AK1398">
        <v>50</v>
      </c>
      <c r="AL1398">
        <v>90</v>
      </c>
      <c r="AM1398">
        <v>110</v>
      </c>
      <c r="AN1398">
        <v>110</v>
      </c>
      <c r="AO1398">
        <v>70</v>
      </c>
      <c r="AP1398">
        <v>10</v>
      </c>
      <c r="AQ1398">
        <v>10</v>
      </c>
      <c r="AR1398">
        <v>10</v>
      </c>
      <c r="AS1398">
        <v>10</v>
      </c>
      <c r="AT1398">
        <v>30</v>
      </c>
      <c r="AU1398">
        <v>30</v>
      </c>
      <c r="AV1398">
        <v>40</v>
      </c>
      <c r="AW1398">
        <v>70</v>
      </c>
      <c r="AX1398">
        <v>110</v>
      </c>
      <c r="AY1398">
        <v>210</v>
      </c>
      <c r="AZ1398">
        <v>170</v>
      </c>
      <c r="BA1398">
        <v>110</v>
      </c>
      <c r="BB1398">
        <v>20</v>
      </c>
      <c r="BC1398">
        <v>10</v>
      </c>
      <c r="BD1398">
        <v>30</v>
      </c>
      <c r="BE1398">
        <v>20</v>
      </c>
      <c r="BF1398">
        <v>70</v>
      </c>
      <c r="BG1398">
        <v>70</v>
      </c>
      <c r="BH1398">
        <v>50</v>
      </c>
      <c r="BI1398" s="9">
        <f>AVERAGE(keyword_stats[[#This Row],[Searches: Apr 2015]:[Searches: Mar 2016]])</f>
        <v>29.166666666666668</v>
      </c>
      <c r="BJ1398" s="9">
        <f>AVERAGE(keyword_stats[[#This Row],[Searches: Apr 2016]:[Searches: Mar 2017]])</f>
        <v>52.5</v>
      </c>
      <c r="BK1398" s="9">
        <f>AVERAGE(keyword_stats[[#This Row],[Searches: Apr 2017]:[Searches: Mar 2018]])</f>
        <v>47.5</v>
      </c>
      <c r="BL1398" s="9">
        <f>AVERAGE(keyword_stats[[#This Row],[Searches: Apr 2018]:[Searches: Mar 2019]])</f>
        <v>78.333333333333329</v>
      </c>
      <c r="BM1398" s="9">
        <f>SUM(keyword_stats[[#This Row],[Searches: Apr 2018]:[Searches: Mar 2019]])</f>
        <v>940</v>
      </c>
      <c r="BN1398" s="9">
        <f>keyword_stats[[#This Row],[R1]]-keyword_stats[[#This Row],[R4]]</f>
        <v>49.166666666666657</v>
      </c>
      <c r="BO1398" s="9" t="str">
        <f>INDEX('keyword-forecasts'!G:K,MATCH(keyword_stats[[#This Row],[Keyword]],'keyword-forecasts'!K:K,0),1)</f>
        <v>Strój Kąpielowy</v>
      </c>
    </row>
    <row r="1399" spans="1:67" x14ac:dyDescent="0.25">
      <c r="A1399" t="s">
        <v>1509</v>
      </c>
      <c r="B1399" t="s">
        <v>15</v>
      </c>
      <c r="D1399" s="8">
        <v>90</v>
      </c>
      <c r="E1399" t="s">
        <v>17</v>
      </c>
      <c r="F1399">
        <v>100</v>
      </c>
      <c r="G1399">
        <v>0.39</v>
      </c>
      <c r="H1399">
        <v>1.0900000000000001</v>
      </c>
      <c r="M1399">
        <v>40</v>
      </c>
      <c r="N1399">
        <v>50</v>
      </c>
      <c r="O1399">
        <v>70</v>
      </c>
      <c r="P1399">
        <v>70</v>
      </c>
      <c r="Q1399">
        <v>40</v>
      </c>
      <c r="R1399">
        <v>10</v>
      </c>
      <c r="S1399">
        <v>10</v>
      </c>
      <c r="T1399">
        <v>10</v>
      </c>
      <c r="U1399">
        <v>10</v>
      </c>
      <c r="V1399">
        <v>20</v>
      </c>
      <c r="W1399">
        <v>30</v>
      </c>
      <c r="X1399">
        <v>20</v>
      </c>
      <c r="Y1399">
        <v>50</v>
      </c>
      <c r="Z1399">
        <v>110</v>
      </c>
      <c r="AA1399">
        <v>170</v>
      </c>
      <c r="AB1399">
        <v>170</v>
      </c>
      <c r="AC1399">
        <v>40</v>
      </c>
      <c r="AD1399">
        <v>10</v>
      </c>
      <c r="AE1399">
        <v>10</v>
      </c>
      <c r="AF1399">
        <v>10</v>
      </c>
      <c r="AG1399">
        <v>20</v>
      </c>
      <c r="AH1399">
        <v>30</v>
      </c>
      <c r="AI1399">
        <v>20</v>
      </c>
      <c r="AJ1399">
        <v>40</v>
      </c>
      <c r="AK1399">
        <v>140</v>
      </c>
      <c r="AL1399">
        <v>170</v>
      </c>
      <c r="AM1399">
        <v>210</v>
      </c>
      <c r="AN1399">
        <v>210</v>
      </c>
      <c r="AO1399">
        <v>90</v>
      </c>
      <c r="AP1399">
        <v>10</v>
      </c>
      <c r="AQ1399">
        <v>10</v>
      </c>
      <c r="AR1399">
        <v>10</v>
      </c>
      <c r="AS1399">
        <v>10</v>
      </c>
      <c r="AT1399">
        <v>40</v>
      </c>
      <c r="AU1399">
        <v>40</v>
      </c>
      <c r="AV1399">
        <v>50</v>
      </c>
      <c r="AW1399">
        <v>90</v>
      </c>
      <c r="AX1399">
        <v>170</v>
      </c>
      <c r="AY1399">
        <v>210</v>
      </c>
      <c r="AZ1399">
        <v>260</v>
      </c>
      <c r="BA1399">
        <v>140</v>
      </c>
      <c r="BB1399">
        <v>10</v>
      </c>
      <c r="BC1399">
        <v>30</v>
      </c>
      <c r="BD1399">
        <v>10</v>
      </c>
      <c r="BE1399">
        <v>30</v>
      </c>
      <c r="BF1399">
        <v>70</v>
      </c>
      <c r="BG1399">
        <v>70</v>
      </c>
      <c r="BH1399">
        <v>50</v>
      </c>
      <c r="BI1399" s="9">
        <f>AVERAGE(keyword_stats[[#This Row],[Searches: Apr 2015]:[Searches: Mar 2016]])</f>
        <v>31.666666666666668</v>
      </c>
      <c r="BJ1399" s="9">
        <f>AVERAGE(keyword_stats[[#This Row],[Searches: Apr 2016]:[Searches: Mar 2017]])</f>
        <v>56.666666666666664</v>
      </c>
      <c r="BK1399" s="9">
        <f>AVERAGE(keyword_stats[[#This Row],[Searches: Apr 2017]:[Searches: Mar 2018]])</f>
        <v>82.5</v>
      </c>
      <c r="BL1399" s="9">
        <f>AVERAGE(keyword_stats[[#This Row],[Searches: Apr 2018]:[Searches: Mar 2019]])</f>
        <v>95</v>
      </c>
      <c r="BM1399" s="9">
        <f>SUM(keyword_stats[[#This Row],[Searches: Apr 2018]:[Searches: Mar 2019]])</f>
        <v>1140</v>
      </c>
      <c r="BN1399" s="9">
        <f>keyword_stats[[#This Row],[R1]]-keyword_stats[[#This Row],[R4]]</f>
        <v>63.333333333333329</v>
      </c>
      <c r="BO1399" s="9" t="str">
        <f>INDEX('keyword-forecasts'!G:K,MATCH(keyword_stats[[#This Row],[Keyword]],'keyword-forecasts'!K:K,0),1)</f>
        <v>Koszulka</v>
      </c>
    </row>
    <row r="1400" spans="1:67" x14ac:dyDescent="0.25">
      <c r="A1400" t="s">
        <v>1510</v>
      </c>
      <c r="B1400" t="s">
        <v>15</v>
      </c>
      <c r="D1400" s="8">
        <v>140</v>
      </c>
      <c r="E1400" t="s">
        <v>17</v>
      </c>
      <c r="F1400">
        <v>100</v>
      </c>
      <c r="G1400">
        <v>0.25</v>
      </c>
      <c r="H1400">
        <v>0.83</v>
      </c>
      <c r="M1400">
        <v>50</v>
      </c>
      <c r="N1400">
        <v>70</v>
      </c>
      <c r="O1400">
        <v>70</v>
      </c>
      <c r="P1400">
        <v>90</v>
      </c>
      <c r="Q1400">
        <v>50</v>
      </c>
      <c r="R1400">
        <v>40</v>
      </c>
      <c r="S1400">
        <v>50</v>
      </c>
      <c r="T1400">
        <v>50</v>
      </c>
      <c r="U1400">
        <v>70</v>
      </c>
      <c r="V1400">
        <v>90</v>
      </c>
      <c r="W1400">
        <v>70</v>
      </c>
      <c r="X1400">
        <v>50</v>
      </c>
      <c r="Y1400">
        <v>70</v>
      </c>
      <c r="Z1400">
        <v>70</v>
      </c>
      <c r="AA1400">
        <v>110</v>
      </c>
      <c r="AB1400">
        <v>90</v>
      </c>
      <c r="AC1400">
        <v>90</v>
      </c>
      <c r="AD1400">
        <v>70</v>
      </c>
      <c r="AE1400">
        <v>70</v>
      </c>
      <c r="AF1400">
        <v>70</v>
      </c>
      <c r="AG1400">
        <v>30</v>
      </c>
      <c r="AH1400">
        <v>90</v>
      </c>
      <c r="AI1400">
        <v>90</v>
      </c>
      <c r="AJ1400">
        <v>110</v>
      </c>
      <c r="AK1400">
        <v>70</v>
      </c>
      <c r="AL1400">
        <v>110</v>
      </c>
      <c r="AM1400">
        <v>110</v>
      </c>
      <c r="AN1400">
        <v>110</v>
      </c>
      <c r="AO1400">
        <v>110</v>
      </c>
      <c r="AP1400">
        <v>90</v>
      </c>
      <c r="AQ1400">
        <v>70</v>
      </c>
      <c r="AR1400">
        <v>70</v>
      </c>
      <c r="AS1400">
        <v>50</v>
      </c>
      <c r="AT1400">
        <v>90</v>
      </c>
      <c r="AU1400">
        <v>110</v>
      </c>
      <c r="AV1400">
        <v>70</v>
      </c>
      <c r="AW1400">
        <v>70</v>
      </c>
      <c r="AX1400">
        <v>90</v>
      </c>
      <c r="AY1400">
        <v>140</v>
      </c>
      <c r="AZ1400">
        <v>170</v>
      </c>
      <c r="BA1400">
        <v>170</v>
      </c>
      <c r="BB1400">
        <v>70</v>
      </c>
      <c r="BC1400">
        <v>90</v>
      </c>
      <c r="BD1400">
        <v>140</v>
      </c>
      <c r="BE1400">
        <v>140</v>
      </c>
      <c r="BF1400">
        <v>210</v>
      </c>
      <c r="BG1400">
        <v>170</v>
      </c>
      <c r="BH1400">
        <v>140</v>
      </c>
      <c r="BI1400" s="9">
        <f>AVERAGE(keyword_stats[[#This Row],[Searches: Apr 2015]:[Searches: Mar 2016]])</f>
        <v>62.5</v>
      </c>
      <c r="BJ1400" s="9">
        <f>AVERAGE(keyword_stats[[#This Row],[Searches: Apr 2016]:[Searches: Mar 2017]])</f>
        <v>80</v>
      </c>
      <c r="BK1400" s="9">
        <f>AVERAGE(keyword_stats[[#This Row],[Searches: Apr 2017]:[Searches: Mar 2018]])</f>
        <v>88.333333333333329</v>
      </c>
      <c r="BL1400" s="9">
        <f>AVERAGE(keyword_stats[[#This Row],[Searches: Apr 2018]:[Searches: Mar 2019]])</f>
        <v>133.33333333333334</v>
      </c>
      <c r="BM1400" s="9">
        <f>SUM(keyword_stats[[#This Row],[Searches: Apr 2018]:[Searches: Mar 2019]])</f>
        <v>1600</v>
      </c>
      <c r="BN1400" s="9">
        <f>keyword_stats[[#This Row],[R1]]-keyword_stats[[#This Row],[R4]]</f>
        <v>70.833333333333343</v>
      </c>
      <c r="BO1400" s="9" t="str">
        <f>INDEX('keyword-forecasts'!G:K,MATCH(keyword_stats[[#This Row],[Keyword]],'keyword-forecasts'!K:K,0),1)</f>
        <v>Strój Kąpielowy</v>
      </c>
    </row>
    <row r="1401" spans="1:67" x14ac:dyDescent="0.25">
      <c r="A1401" t="s">
        <v>1511</v>
      </c>
      <c r="B1401" t="s">
        <v>15</v>
      </c>
      <c r="D1401" s="8">
        <v>20</v>
      </c>
      <c r="E1401" t="s">
        <v>17</v>
      </c>
      <c r="F1401">
        <v>100</v>
      </c>
      <c r="G1401">
        <v>0.7</v>
      </c>
      <c r="H1401">
        <v>1.39</v>
      </c>
      <c r="M1401">
        <v>10</v>
      </c>
      <c r="N1401">
        <v>20</v>
      </c>
      <c r="O1401">
        <v>10</v>
      </c>
      <c r="P1401">
        <v>20</v>
      </c>
      <c r="Q1401">
        <v>10</v>
      </c>
      <c r="R1401">
        <v>10</v>
      </c>
      <c r="S1401">
        <v>10</v>
      </c>
      <c r="T1401">
        <v>10</v>
      </c>
      <c r="U1401">
        <v>10</v>
      </c>
      <c r="V1401">
        <v>10</v>
      </c>
      <c r="W1401">
        <v>40</v>
      </c>
      <c r="X1401">
        <v>30</v>
      </c>
      <c r="Y1401">
        <v>70</v>
      </c>
      <c r="Z1401">
        <v>140</v>
      </c>
      <c r="AA1401">
        <v>110</v>
      </c>
      <c r="AB1401">
        <v>90</v>
      </c>
      <c r="AC1401">
        <v>30</v>
      </c>
      <c r="AD1401">
        <v>20</v>
      </c>
      <c r="AE1401">
        <v>10</v>
      </c>
      <c r="AF1401">
        <v>10</v>
      </c>
      <c r="AG1401">
        <v>30</v>
      </c>
      <c r="AH1401">
        <v>40</v>
      </c>
      <c r="AI1401">
        <v>40</v>
      </c>
      <c r="AJ1401">
        <v>70</v>
      </c>
      <c r="AK1401">
        <v>70</v>
      </c>
      <c r="AL1401">
        <v>70</v>
      </c>
      <c r="AM1401">
        <v>110</v>
      </c>
      <c r="AN1401">
        <v>50</v>
      </c>
      <c r="AO1401">
        <v>30</v>
      </c>
      <c r="AP1401">
        <v>10</v>
      </c>
      <c r="AQ1401">
        <v>10</v>
      </c>
      <c r="AR1401">
        <v>10</v>
      </c>
      <c r="AS1401">
        <v>10</v>
      </c>
      <c r="AT1401">
        <v>10</v>
      </c>
      <c r="AU1401">
        <v>10</v>
      </c>
      <c r="AV1401">
        <v>20</v>
      </c>
      <c r="AW1401">
        <v>10</v>
      </c>
      <c r="AX1401">
        <v>20</v>
      </c>
      <c r="AY1401">
        <v>50</v>
      </c>
      <c r="AZ1401">
        <v>50</v>
      </c>
      <c r="BA1401">
        <v>20</v>
      </c>
      <c r="BB1401">
        <v>10</v>
      </c>
      <c r="BC1401">
        <v>10</v>
      </c>
      <c r="BD1401">
        <v>10</v>
      </c>
      <c r="BE1401">
        <v>10</v>
      </c>
      <c r="BF1401">
        <v>10</v>
      </c>
      <c r="BG1401">
        <v>10</v>
      </c>
      <c r="BH1401">
        <v>10</v>
      </c>
      <c r="BI1401" s="9">
        <f>AVERAGE(keyword_stats[[#This Row],[Searches: Apr 2015]:[Searches: Mar 2016]])</f>
        <v>15.833333333333334</v>
      </c>
      <c r="BJ1401" s="9">
        <f>AVERAGE(keyword_stats[[#This Row],[Searches: Apr 2016]:[Searches: Mar 2017]])</f>
        <v>55</v>
      </c>
      <c r="BK1401" s="9">
        <f>AVERAGE(keyword_stats[[#This Row],[Searches: Apr 2017]:[Searches: Mar 2018]])</f>
        <v>34.166666666666664</v>
      </c>
      <c r="BL1401" s="9">
        <f>AVERAGE(keyword_stats[[#This Row],[Searches: Apr 2018]:[Searches: Mar 2019]])</f>
        <v>18.333333333333332</v>
      </c>
      <c r="BM1401" s="9">
        <f>SUM(keyword_stats[[#This Row],[Searches: Apr 2018]:[Searches: Mar 2019]])</f>
        <v>220</v>
      </c>
      <c r="BN1401" s="9">
        <f>keyword_stats[[#This Row],[R1]]-keyword_stats[[#This Row],[R4]]</f>
        <v>2.4999999999999982</v>
      </c>
      <c r="BO1401" s="9" t="str">
        <f>INDEX('keyword-forecasts'!G:K,MATCH(keyword_stats[[#This Row],[Keyword]],'keyword-forecasts'!K:K,0),1)</f>
        <v>Strój Kąpielowy</v>
      </c>
    </row>
    <row r="1402" spans="1:67" x14ac:dyDescent="0.25">
      <c r="A1402" t="s">
        <v>1512</v>
      </c>
      <c r="B1402" t="s">
        <v>15</v>
      </c>
      <c r="D1402" s="8">
        <v>210</v>
      </c>
      <c r="E1402" t="s">
        <v>17</v>
      </c>
      <c r="F1402">
        <v>99</v>
      </c>
      <c r="G1402">
        <v>0.25</v>
      </c>
      <c r="H1402">
        <v>1.05</v>
      </c>
      <c r="M1402">
        <v>50</v>
      </c>
      <c r="N1402">
        <v>70</v>
      </c>
      <c r="O1402">
        <v>110</v>
      </c>
      <c r="P1402">
        <v>90</v>
      </c>
      <c r="Q1402">
        <v>50</v>
      </c>
      <c r="R1402">
        <v>20</v>
      </c>
      <c r="S1402">
        <v>20</v>
      </c>
      <c r="T1402">
        <v>10</v>
      </c>
      <c r="U1402">
        <v>20</v>
      </c>
      <c r="V1402">
        <v>70</v>
      </c>
      <c r="W1402">
        <v>110</v>
      </c>
      <c r="X1402">
        <v>260</v>
      </c>
      <c r="Y1402">
        <v>320</v>
      </c>
      <c r="Z1402">
        <v>480</v>
      </c>
      <c r="AA1402">
        <v>480</v>
      </c>
      <c r="AB1402">
        <v>390</v>
      </c>
      <c r="AC1402">
        <v>140</v>
      </c>
      <c r="AD1402">
        <v>50</v>
      </c>
      <c r="AE1402">
        <v>40</v>
      </c>
      <c r="AF1402">
        <v>50</v>
      </c>
      <c r="AG1402">
        <v>40</v>
      </c>
      <c r="AH1402">
        <v>170</v>
      </c>
      <c r="AI1402">
        <v>210</v>
      </c>
      <c r="AJ1402">
        <v>320</v>
      </c>
      <c r="AK1402">
        <v>390</v>
      </c>
      <c r="AL1402">
        <v>390</v>
      </c>
      <c r="AM1402">
        <v>480</v>
      </c>
      <c r="AN1402">
        <v>480</v>
      </c>
      <c r="AO1402">
        <v>210</v>
      </c>
      <c r="AP1402">
        <v>50</v>
      </c>
      <c r="AQ1402">
        <v>40</v>
      </c>
      <c r="AR1402">
        <v>70</v>
      </c>
      <c r="AS1402">
        <v>70</v>
      </c>
      <c r="AT1402">
        <v>170</v>
      </c>
      <c r="AU1402">
        <v>140</v>
      </c>
      <c r="AV1402">
        <v>210</v>
      </c>
      <c r="AW1402">
        <v>260</v>
      </c>
      <c r="AX1402">
        <v>390</v>
      </c>
      <c r="AY1402">
        <v>480</v>
      </c>
      <c r="AZ1402">
        <v>480</v>
      </c>
      <c r="BA1402">
        <v>260</v>
      </c>
      <c r="BB1402">
        <v>40</v>
      </c>
      <c r="BC1402">
        <v>50</v>
      </c>
      <c r="BD1402">
        <v>50</v>
      </c>
      <c r="BE1402">
        <v>40</v>
      </c>
      <c r="BF1402">
        <v>170</v>
      </c>
      <c r="BG1402">
        <v>170</v>
      </c>
      <c r="BH1402">
        <v>170</v>
      </c>
      <c r="BI1402" s="9">
        <f>AVERAGE(keyword_stats[[#This Row],[Searches: Apr 2015]:[Searches: Mar 2016]])</f>
        <v>73.333333333333329</v>
      </c>
      <c r="BJ1402" s="9">
        <f>AVERAGE(keyword_stats[[#This Row],[Searches: Apr 2016]:[Searches: Mar 2017]])</f>
        <v>224.16666666666666</v>
      </c>
      <c r="BK1402" s="9">
        <f>AVERAGE(keyword_stats[[#This Row],[Searches: Apr 2017]:[Searches: Mar 2018]])</f>
        <v>225</v>
      </c>
      <c r="BL1402" s="9">
        <f>AVERAGE(keyword_stats[[#This Row],[Searches: Apr 2018]:[Searches: Mar 2019]])</f>
        <v>213.33333333333334</v>
      </c>
      <c r="BM1402" s="9">
        <f>SUM(keyword_stats[[#This Row],[Searches: Apr 2018]:[Searches: Mar 2019]])</f>
        <v>2560</v>
      </c>
      <c r="BN1402" s="9">
        <f>keyword_stats[[#This Row],[R1]]-keyword_stats[[#This Row],[R4]]</f>
        <v>140</v>
      </c>
      <c r="BO1402" s="9" t="str">
        <f>INDEX('keyword-forecasts'!G:K,MATCH(keyword_stats[[#This Row],[Keyword]],'keyword-forecasts'!K:K,0),1)</f>
        <v>Paskami</v>
      </c>
    </row>
    <row r="1403" spans="1:67" x14ac:dyDescent="0.25">
      <c r="A1403" t="s">
        <v>1513</v>
      </c>
      <c r="B1403" t="s">
        <v>15</v>
      </c>
      <c r="D1403" s="8">
        <v>210</v>
      </c>
      <c r="E1403" t="s">
        <v>17</v>
      </c>
      <c r="F1403">
        <v>100</v>
      </c>
      <c r="G1403">
        <v>0.22</v>
      </c>
      <c r="H1403">
        <v>0.92</v>
      </c>
      <c r="M1403">
        <v>70</v>
      </c>
      <c r="N1403">
        <v>110</v>
      </c>
      <c r="O1403">
        <v>170</v>
      </c>
      <c r="P1403">
        <v>170</v>
      </c>
      <c r="Q1403">
        <v>70</v>
      </c>
      <c r="R1403">
        <v>20</v>
      </c>
      <c r="S1403">
        <v>10</v>
      </c>
      <c r="T1403">
        <v>20</v>
      </c>
      <c r="U1403">
        <v>20</v>
      </c>
      <c r="V1403">
        <v>50</v>
      </c>
      <c r="W1403">
        <v>50</v>
      </c>
      <c r="X1403">
        <v>50</v>
      </c>
      <c r="Y1403">
        <v>90</v>
      </c>
      <c r="Z1403">
        <v>140</v>
      </c>
      <c r="AA1403">
        <v>210</v>
      </c>
      <c r="AB1403">
        <v>170</v>
      </c>
      <c r="AC1403">
        <v>50</v>
      </c>
      <c r="AD1403">
        <v>20</v>
      </c>
      <c r="AE1403">
        <v>20</v>
      </c>
      <c r="AF1403">
        <v>30</v>
      </c>
      <c r="AG1403">
        <v>30</v>
      </c>
      <c r="AH1403">
        <v>90</v>
      </c>
      <c r="AI1403">
        <v>90</v>
      </c>
      <c r="AJ1403">
        <v>110</v>
      </c>
      <c r="AK1403">
        <v>170</v>
      </c>
      <c r="AL1403">
        <v>260</v>
      </c>
      <c r="AM1403">
        <v>320</v>
      </c>
      <c r="AN1403">
        <v>260</v>
      </c>
      <c r="AO1403">
        <v>140</v>
      </c>
      <c r="AP1403">
        <v>40</v>
      </c>
      <c r="AQ1403">
        <v>30</v>
      </c>
      <c r="AR1403">
        <v>30</v>
      </c>
      <c r="AS1403">
        <v>70</v>
      </c>
      <c r="AT1403">
        <v>110</v>
      </c>
      <c r="AU1403">
        <v>140</v>
      </c>
      <c r="AV1403">
        <v>140</v>
      </c>
      <c r="AW1403">
        <v>170</v>
      </c>
      <c r="AX1403">
        <v>320</v>
      </c>
      <c r="AY1403">
        <v>390</v>
      </c>
      <c r="AZ1403">
        <v>390</v>
      </c>
      <c r="BA1403">
        <v>170</v>
      </c>
      <c r="BB1403">
        <v>40</v>
      </c>
      <c r="BC1403">
        <v>50</v>
      </c>
      <c r="BD1403">
        <v>50</v>
      </c>
      <c r="BE1403">
        <v>70</v>
      </c>
      <c r="BF1403">
        <v>210</v>
      </c>
      <c r="BG1403">
        <v>170</v>
      </c>
      <c r="BH1403">
        <v>210</v>
      </c>
      <c r="BI1403" s="9">
        <f>AVERAGE(keyword_stats[[#This Row],[Searches: Apr 2015]:[Searches: Mar 2016]])</f>
        <v>67.5</v>
      </c>
      <c r="BJ1403" s="9">
        <f>AVERAGE(keyword_stats[[#This Row],[Searches: Apr 2016]:[Searches: Mar 2017]])</f>
        <v>87.5</v>
      </c>
      <c r="BK1403" s="9">
        <f>AVERAGE(keyword_stats[[#This Row],[Searches: Apr 2017]:[Searches: Mar 2018]])</f>
        <v>142.5</v>
      </c>
      <c r="BL1403" s="9">
        <f>AVERAGE(keyword_stats[[#This Row],[Searches: Apr 2018]:[Searches: Mar 2019]])</f>
        <v>186.66666666666666</v>
      </c>
      <c r="BM1403" s="9">
        <f>SUM(keyword_stats[[#This Row],[Searches: Apr 2018]:[Searches: Mar 2019]])</f>
        <v>2240</v>
      </c>
      <c r="BN1403" s="9">
        <f>keyword_stats[[#This Row],[R1]]-keyword_stats[[#This Row],[R4]]</f>
        <v>119.16666666666666</v>
      </c>
      <c r="BO1403" s="9" t="str">
        <f>INDEX('keyword-forecasts'!G:K,MATCH(keyword_stats[[#This Row],[Keyword]],'keyword-forecasts'!K:K,0),1)</f>
        <v>Kąpielowy Push</v>
      </c>
    </row>
    <row r="1404" spans="1:67" x14ac:dyDescent="0.25">
      <c r="A1404" t="s">
        <v>1514</v>
      </c>
      <c r="B1404" t="s">
        <v>15</v>
      </c>
      <c r="D1404" s="8">
        <v>70</v>
      </c>
      <c r="E1404" t="s">
        <v>17</v>
      </c>
      <c r="F1404">
        <v>100</v>
      </c>
      <c r="G1404">
        <v>0.41</v>
      </c>
      <c r="H1404">
        <v>1.61</v>
      </c>
      <c r="M1404">
        <v>20</v>
      </c>
      <c r="N1404">
        <v>20</v>
      </c>
      <c r="O1404">
        <v>50</v>
      </c>
      <c r="P1404">
        <v>70</v>
      </c>
      <c r="Q1404">
        <v>30</v>
      </c>
      <c r="R1404">
        <v>10</v>
      </c>
      <c r="S1404">
        <v>10</v>
      </c>
      <c r="T1404">
        <v>10</v>
      </c>
      <c r="U1404">
        <v>10</v>
      </c>
      <c r="V1404">
        <v>10</v>
      </c>
      <c r="W1404">
        <v>30</v>
      </c>
      <c r="X1404">
        <v>20</v>
      </c>
      <c r="Y1404">
        <v>20</v>
      </c>
      <c r="Z1404">
        <v>30</v>
      </c>
      <c r="AA1404">
        <v>50</v>
      </c>
      <c r="AB1404">
        <v>70</v>
      </c>
      <c r="AC1404">
        <v>20</v>
      </c>
      <c r="AD1404">
        <v>10</v>
      </c>
      <c r="AE1404">
        <v>10</v>
      </c>
      <c r="AF1404">
        <v>10</v>
      </c>
      <c r="AG1404">
        <v>10</v>
      </c>
      <c r="AH1404">
        <v>20</v>
      </c>
      <c r="AI1404">
        <v>30</v>
      </c>
      <c r="AJ1404">
        <v>40</v>
      </c>
      <c r="AK1404">
        <v>10</v>
      </c>
      <c r="AL1404">
        <v>40</v>
      </c>
      <c r="AM1404">
        <v>90</v>
      </c>
      <c r="AN1404">
        <v>110</v>
      </c>
      <c r="AO1404">
        <v>70</v>
      </c>
      <c r="AP1404">
        <v>10</v>
      </c>
      <c r="AQ1404">
        <v>10</v>
      </c>
      <c r="AR1404">
        <v>10</v>
      </c>
      <c r="AS1404">
        <v>10</v>
      </c>
      <c r="AT1404">
        <v>20</v>
      </c>
      <c r="AU1404">
        <v>40</v>
      </c>
      <c r="AV1404">
        <v>20</v>
      </c>
      <c r="AW1404">
        <v>30</v>
      </c>
      <c r="AX1404">
        <v>70</v>
      </c>
      <c r="AY1404">
        <v>170</v>
      </c>
      <c r="AZ1404">
        <v>210</v>
      </c>
      <c r="BA1404">
        <v>90</v>
      </c>
      <c r="BB1404">
        <v>10</v>
      </c>
      <c r="BC1404">
        <v>20</v>
      </c>
      <c r="BD1404">
        <v>30</v>
      </c>
      <c r="BE1404">
        <v>50</v>
      </c>
      <c r="BF1404">
        <v>70</v>
      </c>
      <c r="BG1404">
        <v>50</v>
      </c>
      <c r="BH1404">
        <v>50</v>
      </c>
      <c r="BI1404" s="9">
        <f>AVERAGE(keyword_stats[[#This Row],[Searches: Apr 2015]:[Searches: Mar 2016]])</f>
        <v>24.166666666666668</v>
      </c>
      <c r="BJ1404" s="9">
        <f>AVERAGE(keyword_stats[[#This Row],[Searches: Apr 2016]:[Searches: Mar 2017]])</f>
        <v>26.666666666666668</v>
      </c>
      <c r="BK1404" s="9">
        <f>AVERAGE(keyword_stats[[#This Row],[Searches: Apr 2017]:[Searches: Mar 2018]])</f>
        <v>36.666666666666664</v>
      </c>
      <c r="BL1404" s="9">
        <f>AVERAGE(keyword_stats[[#This Row],[Searches: Apr 2018]:[Searches: Mar 2019]])</f>
        <v>70.833333333333329</v>
      </c>
      <c r="BM1404" s="9">
        <f>SUM(keyword_stats[[#This Row],[Searches: Apr 2018]:[Searches: Mar 2019]])</f>
        <v>850</v>
      </c>
      <c r="BN1404" s="9">
        <f>keyword_stats[[#This Row],[R1]]-keyword_stats[[#This Row],[R4]]</f>
        <v>46.666666666666657</v>
      </c>
      <c r="BO1404" s="9" t="str">
        <f>INDEX('keyword-forecasts'!G:K,MATCH(keyword_stats[[#This Row],[Keyword]],'keyword-forecasts'!K:K,0),1)</f>
        <v>Strój Kąpielowy</v>
      </c>
    </row>
    <row r="1405" spans="1:67" x14ac:dyDescent="0.25">
      <c r="A1405" t="s">
        <v>1515</v>
      </c>
      <c r="B1405" t="s">
        <v>15</v>
      </c>
      <c r="D1405" s="8">
        <v>390</v>
      </c>
      <c r="E1405" t="s">
        <v>17</v>
      </c>
      <c r="F1405">
        <v>100</v>
      </c>
      <c r="G1405">
        <v>0.51</v>
      </c>
      <c r="H1405">
        <v>1.53</v>
      </c>
      <c r="M1405">
        <v>210</v>
      </c>
      <c r="N1405">
        <v>320</v>
      </c>
      <c r="O1405">
        <v>720</v>
      </c>
      <c r="P1405">
        <v>720</v>
      </c>
      <c r="Q1405">
        <v>320</v>
      </c>
      <c r="R1405">
        <v>50</v>
      </c>
      <c r="S1405">
        <v>40</v>
      </c>
      <c r="T1405">
        <v>40</v>
      </c>
      <c r="U1405">
        <v>40</v>
      </c>
      <c r="V1405">
        <v>140</v>
      </c>
      <c r="W1405">
        <v>210</v>
      </c>
      <c r="X1405">
        <v>170</v>
      </c>
      <c r="Y1405">
        <v>320</v>
      </c>
      <c r="Z1405">
        <v>390</v>
      </c>
      <c r="AA1405">
        <v>720</v>
      </c>
      <c r="AB1405">
        <v>720</v>
      </c>
      <c r="AC1405">
        <v>260</v>
      </c>
      <c r="AD1405">
        <v>70</v>
      </c>
      <c r="AE1405">
        <v>50</v>
      </c>
      <c r="AF1405">
        <v>70</v>
      </c>
      <c r="AG1405">
        <v>40</v>
      </c>
      <c r="AH1405">
        <v>140</v>
      </c>
      <c r="AI1405">
        <v>210</v>
      </c>
      <c r="AJ1405">
        <v>170</v>
      </c>
      <c r="AK1405">
        <v>210</v>
      </c>
      <c r="AL1405">
        <v>480</v>
      </c>
      <c r="AM1405">
        <v>880</v>
      </c>
      <c r="AN1405">
        <v>880</v>
      </c>
      <c r="AO1405">
        <v>480</v>
      </c>
      <c r="AP1405">
        <v>90</v>
      </c>
      <c r="AQ1405">
        <v>50</v>
      </c>
      <c r="AR1405">
        <v>70</v>
      </c>
      <c r="AS1405">
        <v>40</v>
      </c>
      <c r="AT1405">
        <v>110</v>
      </c>
      <c r="AU1405">
        <v>170</v>
      </c>
      <c r="AV1405">
        <v>170</v>
      </c>
      <c r="AW1405">
        <v>260</v>
      </c>
      <c r="AX1405">
        <v>590</v>
      </c>
      <c r="AY1405">
        <v>1000</v>
      </c>
      <c r="AZ1405">
        <v>1000</v>
      </c>
      <c r="BA1405">
        <v>590</v>
      </c>
      <c r="BB1405">
        <v>110</v>
      </c>
      <c r="BC1405">
        <v>90</v>
      </c>
      <c r="BD1405">
        <v>110</v>
      </c>
      <c r="BE1405">
        <v>70</v>
      </c>
      <c r="BF1405">
        <v>170</v>
      </c>
      <c r="BG1405">
        <v>210</v>
      </c>
      <c r="BH1405">
        <v>320</v>
      </c>
      <c r="BI1405" s="9">
        <f>AVERAGE(keyword_stats[[#This Row],[Searches: Apr 2015]:[Searches: Mar 2016]])</f>
        <v>248.33333333333334</v>
      </c>
      <c r="BJ1405" s="9">
        <f>AVERAGE(keyword_stats[[#This Row],[Searches: Apr 2016]:[Searches: Mar 2017]])</f>
        <v>263.33333333333331</v>
      </c>
      <c r="BK1405" s="9">
        <f>AVERAGE(keyword_stats[[#This Row],[Searches: Apr 2017]:[Searches: Mar 2018]])</f>
        <v>302.5</v>
      </c>
      <c r="BL1405" s="9">
        <f>AVERAGE(keyword_stats[[#This Row],[Searches: Apr 2018]:[Searches: Mar 2019]])</f>
        <v>376.66666666666669</v>
      </c>
      <c r="BM1405" s="9">
        <f>SUM(keyword_stats[[#This Row],[Searches: Apr 2018]:[Searches: Mar 2019]])</f>
        <v>4520</v>
      </c>
      <c r="BN1405" s="9">
        <f>keyword_stats[[#This Row],[R1]]-keyword_stats[[#This Row],[R4]]</f>
        <v>128.33333333333334</v>
      </c>
      <c r="BO1405" s="9" t="str">
        <f>INDEX('keyword-forecasts'!G:K,MATCH(keyword_stats[[#This Row],[Keyword]],'keyword-forecasts'!K:K,0),1)</f>
        <v>Szortami</v>
      </c>
    </row>
    <row r="1406" spans="1:67" x14ac:dyDescent="0.25">
      <c r="A1406" t="s">
        <v>1516</v>
      </c>
      <c r="B1406" t="s">
        <v>15</v>
      </c>
      <c r="D1406" s="8">
        <v>10</v>
      </c>
      <c r="E1406" t="s">
        <v>17</v>
      </c>
      <c r="F1406">
        <v>100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30</v>
      </c>
      <c r="AA1406">
        <v>70</v>
      </c>
      <c r="AB1406">
        <v>40</v>
      </c>
      <c r="AC1406">
        <v>20</v>
      </c>
      <c r="AD1406">
        <v>10</v>
      </c>
      <c r="AE1406">
        <v>10</v>
      </c>
      <c r="AF1406">
        <v>10</v>
      </c>
      <c r="AG1406">
        <v>10</v>
      </c>
      <c r="AH1406">
        <v>10</v>
      </c>
      <c r="AI1406">
        <v>20</v>
      </c>
      <c r="AJ1406">
        <v>10</v>
      </c>
      <c r="AK1406">
        <v>10</v>
      </c>
      <c r="AL1406">
        <v>20</v>
      </c>
      <c r="AM1406">
        <v>70</v>
      </c>
      <c r="AN1406">
        <v>70</v>
      </c>
      <c r="AO1406">
        <v>20</v>
      </c>
      <c r="AP1406">
        <v>10</v>
      </c>
      <c r="AQ1406">
        <v>10</v>
      </c>
      <c r="AR1406">
        <v>10</v>
      </c>
      <c r="AS1406">
        <v>10</v>
      </c>
      <c r="AT1406">
        <v>10</v>
      </c>
      <c r="AU1406">
        <v>10</v>
      </c>
      <c r="AV1406">
        <v>10</v>
      </c>
      <c r="AW1406">
        <v>10</v>
      </c>
      <c r="AX1406">
        <v>20</v>
      </c>
      <c r="AY1406">
        <v>10</v>
      </c>
      <c r="AZ1406">
        <v>30</v>
      </c>
      <c r="BA1406">
        <v>10</v>
      </c>
      <c r="BB1406">
        <v>10</v>
      </c>
      <c r="BC1406">
        <v>0</v>
      </c>
      <c r="BD1406">
        <v>10</v>
      </c>
      <c r="BE1406">
        <v>10</v>
      </c>
      <c r="BF1406">
        <v>10</v>
      </c>
      <c r="BG1406">
        <v>10</v>
      </c>
      <c r="BH1406">
        <v>10</v>
      </c>
      <c r="BI1406" s="9">
        <f>AVERAGE(keyword_stats[[#This Row],[Searches: Apr 2015]:[Searches: Mar 2016]])</f>
        <v>0</v>
      </c>
      <c r="BJ1406" s="9">
        <f>AVERAGE(keyword_stats[[#This Row],[Searches: Apr 2016]:[Searches: Mar 2017]])</f>
        <v>20</v>
      </c>
      <c r="BK1406" s="9">
        <f>AVERAGE(keyword_stats[[#This Row],[Searches: Apr 2017]:[Searches: Mar 2018]])</f>
        <v>21.666666666666668</v>
      </c>
      <c r="BL1406" s="9">
        <f>AVERAGE(keyword_stats[[#This Row],[Searches: Apr 2018]:[Searches: Mar 2019]])</f>
        <v>11.666666666666666</v>
      </c>
      <c r="BM1406" s="9">
        <f>SUM(keyword_stats[[#This Row],[Searches: Apr 2018]:[Searches: Mar 2019]])</f>
        <v>140</v>
      </c>
      <c r="BN1406" s="9">
        <f>keyword_stats[[#This Row],[R1]]-keyword_stats[[#This Row],[R4]]</f>
        <v>11.666666666666666</v>
      </c>
      <c r="BO1406" s="9" t="str">
        <f>INDEX('keyword-forecasts'!G:K,MATCH(keyword_stats[[#This Row],[Keyword]],'keyword-forecasts'!K:K,0),1)</f>
        <v>Kąpielowy Push</v>
      </c>
    </row>
    <row r="1407" spans="1:67" x14ac:dyDescent="0.25">
      <c r="A1407" t="s">
        <v>1517</v>
      </c>
      <c r="B1407" t="s">
        <v>15</v>
      </c>
      <c r="D1407" s="8">
        <v>4400</v>
      </c>
      <c r="E1407" t="s">
        <v>17</v>
      </c>
      <c r="F1407">
        <v>100</v>
      </c>
      <c r="G1407">
        <v>0.11</v>
      </c>
      <c r="H1407">
        <v>0.77</v>
      </c>
      <c r="M1407">
        <v>1300</v>
      </c>
      <c r="N1407">
        <v>1600</v>
      </c>
      <c r="O1407">
        <v>2900</v>
      </c>
      <c r="P1407">
        <v>4400</v>
      </c>
      <c r="Q1407">
        <v>1600</v>
      </c>
      <c r="R1407">
        <v>260</v>
      </c>
      <c r="S1407">
        <v>170</v>
      </c>
      <c r="T1407">
        <v>210</v>
      </c>
      <c r="U1407">
        <v>170</v>
      </c>
      <c r="V1407">
        <v>720</v>
      </c>
      <c r="W1407">
        <v>1000</v>
      </c>
      <c r="X1407">
        <v>1000</v>
      </c>
      <c r="Y1407">
        <v>1600</v>
      </c>
      <c r="Z1407">
        <v>2400</v>
      </c>
      <c r="AA1407">
        <v>4400</v>
      </c>
      <c r="AB1407">
        <v>3600</v>
      </c>
      <c r="AC1407">
        <v>880</v>
      </c>
      <c r="AD1407">
        <v>320</v>
      </c>
      <c r="AE1407">
        <v>170</v>
      </c>
      <c r="AF1407">
        <v>210</v>
      </c>
      <c r="AG1407">
        <v>260</v>
      </c>
      <c r="AH1407">
        <v>1000</v>
      </c>
      <c r="AI1407">
        <v>1600</v>
      </c>
      <c r="AJ1407">
        <v>2400</v>
      </c>
      <c r="AK1407">
        <v>2900</v>
      </c>
      <c r="AL1407">
        <v>4400</v>
      </c>
      <c r="AM1407">
        <v>8100</v>
      </c>
      <c r="AN1407">
        <v>9900</v>
      </c>
      <c r="AO1407">
        <v>4400</v>
      </c>
      <c r="AP1407">
        <v>1000</v>
      </c>
      <c r="AQ1407">
        <v>390</v>
      </c>
      <c r="AR1407">
        <v>480</v>
      </c>
      <c r="AS1407">
        <v>590</v>
      </c>
      <c r="AT1407">
        <v>2400</v>
      </c>
      <c r="AU1407">
        <v>2400</v>
      </c>
      <c r="AV1407">
        <v>2900</v>
      </c>
      <c r="AW1407">
        <v>3600</v>
      </c>
      <c r="AX1407">
        <v>6600</v>
      </c>
      <c r="AY1407">
        <v>9900</v>
      </c>
      <c r="AZ1407">
        <v>12100</v>
      </c>
      <c r="BA1407">
        <v>6600</v>
      </c>
      <c r="BB1407">
        <v>1300</v>
      </c>
      <c r="BC1407">
        <v>1000</v>
      </c>
      <c r="BD1407">
        <v>1300</v>
      </c>
      <c r="BE1407">
        <v>1000</v>
      </c>
      <c r="BF1407">
        <v>2900</v>
      </c>
      <c r="BG1407">
        <v>3600</v>
      </c>
      <c r="BH1407">
        <v>4400</v>
      </c>
      <c r="BI1407" s="9">
        <f>AVERAGE(keyword_stats[[#This Row],[Searches: Apr 2015]:[Searches: Mar 2016]])</f>
        <v>1277.5</v>
      </c>
      <c r="BJ1407" s="9">
        <f>AVERAGE(keyword_stats[[#This Row],[Searches: Apr 2016]:[Searches: Mar 2017]])</f>
        <v>1570</v>
      </c>
      <c r="BK1407" s="9">
        <f>AVERAGE(keyword_stats[[#This Row],[Searches: Apr 2017]:[Searches: Mar 2018]])</f>
        <v>3321.6666666666665</v>
      </c>
      <c r="BL1407" s="9">
        <f>AVERAGE(keyword_stats[[#This Row],[Searches: Apr 2018]:[Searches: Mar 2019]])</f>
        <v>4525</v>
      </c>
      <c r="BM1407" s="9">
        <f>SUM(keyword_stats[[#This Row],[Searches: Apr 2018]:[Searches: Mar 2019]])</f>
        <v>54300</v>
      </c>
      <c r="BN1407" s="9">
        <f>keyword_stats[[#This Row],[R1]]-keyword_stats[[#This Row],[R4]]</f>
        <v>3247.5</v>
      </c>
      <c r="BO1407" s="9" t="str">
        <f>INDEX('keyword-forecasts'!G:K,MATCH(keyword_stats[[#This Row],[Keyword]],'keyword-forecasts'!K:K,0),1)</f>
        <v>Strój Kąpielowy</v>
      </c>
    </row>
    <row r="1408" spans="1:67" x14ac:dyDescent="0.25">
      <c r="A1408" t="s">
        <v>1518</v>
      </c>
      <c r="B1408" t="s">
        <v>15</v>
      </c>
      <c r="D1408" s="8">
        <v>260</v>
      </c>
      <c r="E1408" t="s">
        <v>17</v>
      </c>
      <c r="F1408">
        <v>75</v>
      </c>
      <c r="G1408">
        <v>0.09</v>
      </c>
      <c r="H1408">
        <v>0.68</v>
      </c>
      <c r="M1408">
        <v>170</v>
      </c>
      <c r="N1408">
        <v>210</v>
      </c>
      <c r="O1408">
        <v>260</v>
      </c>
      <c r="P1408">
        <v>320</v>
      </c>
      <c r="Q1408">
        <v>70</v>
      </c>
      <c r="R1408">
        <v>10</v>
      </c>
      <c r="S1408">
        <v>10</v>
      </c>
      <c r="T1408">
        <v>10</v>
      </c>
      <c r="U1408">
        <v>10</v>
      </c>
      <c r="V1408">
        <v>70</v>
      </c>
      <c r="W1408">
        <v>70</v>
      </c>
      <c r="X1408">
        <v>110</v>
      </c>
      <c r="Y1408">
        <v>110</v>
      </c>
      <c r="Z1408">
        <v>110</v>
      </c>
      <c r="AA1408">
        <v>320</v>
      </c>
      <c r="AB1408">
        <v>260</v>
      </c>
      <c r="AC1408">
        <v>70</v>
      </c>
      <c r="AD1408">
        <v>20</v>
      </c>
      <c r="AE1408">
        <v>20</v>
      </c>
      <c r="AF1408">
        <v>20</v>
      </c>
      <c r="AG1408">
        <v>30</v>
      </c>
      <c r="AH1408">
        <v>90</v>
      </c>
      <c r="AI1408">
        <v>90</v>
      </c>
      <c r="AJ1408">
        <v>140</v>
      </c>
      <c r="AK1408">
        <v>210</v>
      </c>
      <c r="AL1408">
        <v>320</v>
      </c>
      <c r="AM1408">
        <v>590</v>
      </c>
      <c r="AN1408">
        <v>480</v>
      </c>
      <c r="AO1408">
        <v>170</v>
      </c>
      <c r="AP1408">
        <v>20</v>
      </c>
      <c r="AQ1408">
        <v>20</v>
      </c>
      <c r="AR1408">
        <v>40</v>
      </c>
      <c r="AS1408">
        <v>50</v>
      </c>
      <c r="AT1408">
        <v>90</v>
      </c>
      <c r="AU1408">
        <v>140</v>
      </c>
      <c r="AV1408">
        <v>140</v>
      </c>
      <c r="AW1408">
        <v>210</v>
      </c>
      <c r="AX1408">
        <v>320</v>
      </c>
      <c r="AY1408">
        <v>720</v>
      </c>
      <c r="AZ1408">
        <v>720</v>
      </c>
      <c r="BA1408">
        <v>390</v>
      </c>
      <c r="BB1408">
        <v>50</v>
      </c>
      <c r="BC1408">
        <v>70</v>
      </c>
      <c r="BD1408">
        <v>70</v>
      </c>
      <c r="BE1408">
        <v>50</v>
      </c>
      <c r="BF1408">
        <v>140</v>
      </c>
      <c r="BG1408">
        <v>170</v>
      </c>
      <c r="BH1408">
        <v>210</v>
      </c>
      <c r="BI1408" s="9">
        <f>AVERAGE(keyword_stats[[#This Row],[Searches: Apr 2015]:[Searches: Mar 2016]])</f>
        <v>110</v>
      </c>
      <c r="BJ1408" s="9">
        <f>AVERAGE(keyword_stats[[#This Row],[Searches: Apr 2016]:[Searches: Mar 2017]])</f>
        <v>106.66666666666667</v>
      </c>
      <c r="BK1408" s="9">
        <f>AVERAGE(keyword_stats[[#This Row],[Searches: Apr 2017]:[Searches: Mar 2018]])</f>
        <v>189.16666666666666</v>
      </c>
      <c r="BL1408" s="9">
        <f>AVERAGE(keyword_stats[[#This Row],[Searches: Apr 2018]:[Searches: Mar 2019]])</f>
        <v>260</v>
      </c>
      <c r="BM1408" s="9">
        <f>SUM(keyword_stats[[#This Row],[Searches: Apr 2018]:[Searches: Mar 2019]])</f>
        <v>3120</v>
      </c>
      <c r="BN1408" s="9">
        <f>keyword_stats[[#This Row],[R1]]-keyword_stats[[#This Row],[R4]]</f>
        <v>150</v>
      </c>
      <c r="BO1408" s="9" t="str">
        <f>INDEX('keyword-forecasts'!G:K,MATCH(keyword_stats[[#This Row],[Keyword]],'keyword-forecasts'!K:K,0),1)</f>
        <v>Kąpielowy H&amp;m</v>
      </c>
    </row>
    <row r="1409" spans="1:67" x14ac:dyDescent="0.25">
      <c r="A1409" t="s">
        <v>1519</v>
      </c>
      <c r="B1409" t="s">
        <v>15</v>
      </c>
      <c r="D1409" s="8">
        <v>170</v>
      </c>
      <c r="E1409" t="s">
        <v>17</v>
      </c>
      <c r="F1409">
        <v>87</v>
      </c>
      <c r="G1409">
        <v>0.19</v>
      </c>
      <c r="H1409">
        <v>1.34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20</v>
      </c>
      <c r="AB1409">
        <v>20</v>
      </c>
      <c r="AC1409">
        <v>10</v>
      </c>
      <c r="AD1409">
        <v>10</v>
      </c>
      <c r="AE1409">
        <v>0</v>
      </c>
      <c r="AF1409">
        <v>10</v>
      </c>
      <c r="AG1409">
        <v>10</v>
      </c>
      <c r="AH1409">
        <v>10</v>
      </c>
      <c r="AI1409">
        <v>0</v>
      </c>
      <c r="AJ1409">
        <v>10</v>
      </c>
      <c r="AK1409">
        <v>10</v>
      </c>
      <c r="AL1409">
        <v>20</v>
      </c>
      <c r="AM1409">
        <v>30</v>
      </c>
      <c r="AN1409">
        <v>40</v>
      </c>
      <c r="AO1409">
        <v>10</v>
      </c>
      <c r="AP1409">
        <v>10</v>
      </c>
      <c r="AQ1409">
        <v>0</v>
      </c>
      <c r="AR1409">
        <v>10</v>
      </c>
      <c r="AS1409">
        <v>10</v>
      </c>
      <c r="AT1409">
        <v>10</v>
      </c>
      <c r="AU1409">
        <v>10</v>
      </c>
      <c r="AV1409">
        <v>40</v>
      </c>
      <c r="AW1409">
        <v>90</v>
      </c>
      <c r="AX1409">
        <v>170</v>
      </c>
      <c r="AY1409">
        <v>320</v>
      </c>
      <c r="AZ1409">
        <v>590</v>
      </c>
      <c r="BA1409">
        <v>260</v>
      </c>
      <c r="BB1409">
        <v>40</v>
      </c>
      <c r="BC1409">
        <v>30</v>
      </c>
      <c r="BD1409">
        <v>70</v>
      </c>
      <c r="BE1409">
        <v>40</v>
      </c>
      <c r="BF1409">
        <v>210</v>
      </c>
      <c r="BG1409">
        <v>260</v>
      </c>
      <c r="BH1409">
        <v>260</v>
      </c>
      <c r="BI1409" s="9">
        <f>AVERAGE(keyword_stats[[#This Row],[Searches: Apr 2015]:[Searches: Mar 2016]])</f>
        <v>0</v>
      </c>
      <c r="BJ1409" s="9">
        <f>AVERAGE(keyword_stats[[#This Row],[Searches: Apr 2016]:[Searches: Mar 2017]])</f>
        <v>8.3333333333333339</v>
      </c>
      <c r="BK1409" s="9">
        <f>AVERAGE(keyword_stats[[#This Row],[Searches: Apr 2017]:[Searches: Mar 2018]])</f>
        <v>16.666666666666668</v>
      </c>
      <c r="BL1409" s="9">
        <f>AVERAGE(keyword_stats[[#This Row],[Searches: Apr 2018]:[Searches: Mar 2019]])</f>
        <v>195</v>
      </c>
      <c r="BM1409" s="9">
        <f>SUM(keyword_stats[[#This Row],[Searches: Apr 2018]:[Searches: Mar 2019]])</f>
        <v>2340</v>
      </c>
      <c r="BN1409" s="9">
        <f>keyword_stats[[#This Row],[R1]]-keyword_stats[[#This Row],[R4]]</f>
        <v>195</v>
      </c>
      <c r="BO1409" s="9" t="str">
        <f>INDEX('keyword-forecasts'!G:K,MATCH(keyword_stats[[#This Row],[Keyword]],'keyword-forecasts'!K:K,0),1)</f>
        <v>Strój Kąpielowy</v>
      </c>
    </row>
    <row r="1410" spans="1:67" x14ac:dyDescent="0.25">
      <c r="A1410" t="s">
        <v>1520</v>
      </c>
      <c r="B1410" t="s">
        <v>15</v>
      </c>
      <c r="D1410" s="8">
        <v>90</v>
      </c>
      <c r="E1410" t="s">
        <v>17</v>
      </c>
      <c r="F1410">
        <v>100</v>
      </c>
      <c r="G1410">
        <v>0.35</v>
      </c>
      <c r="H1410">
        <v>1.2</v>
      </c>
      <c r="M1410">
        <v>90</v>
      </c>
      <c r="N1410">
        <v>140</v>
      </c>
      <c r="O1410">
        <v>210</v>
      </c>
      <c r="P1410">
        <v>210</v>
      </c>
      <c r="Q1410">
        <v>70</v>
      </c>
      <c r="R1410">
        <v>20</v>
      </c>
      <c r="S1410">
        <v>20</v>
      </c>
      <c r="T1410">
        <v>30</v>
      </c>
      <c r="U1410">
        <v>30</v>
      </c>
      <c r="V1410">
        <v>90</v>
      </c>
      <c r="W1410">
        <v>70</v>
      </c>
      <c r="X1410">
        <v>70</v>
      </c>
      <c r="Y1410">
        <v>110</v>
      </c>
      <c r="Z1410">
        <v>170</v>
      </c>
      <c r="AA1410">
        <v>320</v>
      </c>
      <c r="AB1410">
        <v>320</v>
      </c>
      <c r="AC1410">
        <v>110</v>
      </c>
      <c r="AD1410">
        <v>20</v>
      </c>
      <c r="AE1410">
        <v>20</v>
      </c>
      <c r="AF1410">
        <v>70</v>
      </c>
      <c r="AG1410">
        <v>90</v>
      </c>
      <c r="AH1410">
        <v>110</v>
      </c>
      <c r="AI1410">
        <v>140</v>
      </c>
      <c r="AJ1410">
        <v>90</v>
      </c>
      <c r="AK1410">
        <v>170</v>
      </c>
      <c r="AL1410">
        <v>320</v>
      </c>
      <c r="AM1410">
        <v>590</v>
      </c>
      <c r="AN1410">
        <v>590</v>
      </c>
      <c r="AO1410">
        <v>480</v>
      </c>
      <c r="AP1410">
        <v>90</v>
      </c>
      <c r="AQ1410">
        <v>50</v>
      </c>
      <c r="AR1410">
        <v>110</v>
      </c>
      <c r="AS1410">
        <v>40</v>
      </c>
      <c r="AT1410">
        <v>90</v>
      </c>
      <c r="AU1410">
        <v>90</v>
      </c>
      <c r="AV1410">
        <v>110</v>
      </c>
      <c r="AW1410">
        <v>110</v>
      </c>
      <c r="AX1410">
        <v>170</v>
      </c>
      <c r="AY1410">
        <v>170</v>
      </c>
      <c r="AZ1410">
        <v>260</v>
      </c>
      <c r="BA1410">
        <v>70</v>
      </c>
      <c r="BB1410">
        <v>10</v>
      </c>
      <c r="BC1410">
        <v>20</v>
      </c>
      <c r="BD1410">
        <v>20</v>
      </c>
      <c r="BE1410">
        <v>30</v>
      </c>
      <c r="BF1410">
        <v>70</v>
      </c>
      <c r="BG1410">
        <v>30</v>
      </c>
      <c r="BH1410">
        <v>70</v>
      </c>
      <c r="BI1410" s="9">
        <f>AVERAGE(keyword_stats[[#This Row],[Searches: Apr 2015]:[Searches: Mar 2016]])</f>
        <v>87.5</v>
      </c>
      <c r="BJ1410" s="9">
        <f>AVERAGE(keyword_stats[[#This Row],[Searches: Apr 2016]:[Searches: Mar 2017]])</f>
        <v>130.83333333333334</v>
      </c>
      <c r="BK1410" s="9">
        <f>AVERAGE(keyword_stats[[#This Row],[Searches: Apr 2017]:[Searches: Mar 2018]])</f>
        <v>227.5</v>
      </c>
      <c r="BL1410" s="9">
        <f>AVERAGE(keyword_stats[[#This Row],[Searches: Apr 2018]:[Searches: Mar 2019]])</f>
        <v>85.833333333333329</v>
      </c>
      <c r="BM1410" s="9">
        <f>SUM(keyword_stats[[#This Row],[Searches: Apr 2018]:[Searches: Mar 2019]])</f>
        <v>1030</v>
      </c>
      <c r="BN1410" s="9">
        <f>keyword_stats[[#This Row],[R1]]-keyword_stats[[#This Row],[R4]]</f>
        <v>-1.6666666666666714</v>
      </c>
      <c r="BO1410" s="9" t="str">
        <f>INDEX('keyword-forecasts'!G:K,MATCH(keyword_stats[[#This Row],[Keyword]],'keyword-forecasts'!K:K,0),1)</f>
        <v>Majtkami</v>
      </c>
    </row>
    <row r="1411" spans="1:67" x14ac:dyDescent="0.25">
      <c r="A1411" t="s">
        <v>1521</v>
      </c>
      <c r="B1411" t="s">
        <v>15</v>
      </c>
      <c r="D1411" s="8">
        <v>30</v>
      </c>
      <c r="E1411" t="s">
        <v>17</v>
      </c>
      <c r="F1411">
        <v>100</v>
      </c>
      <c r="G1411">
        <v>0.52</v>
      </c>
      <c r="H1411">
        <v>1.52</v>
      </c>
      <c r="M1411">
        <v>70</v>
      </c>
      <c r="N1411">
        <v>110</v>
      </c>
      <c r="O1411">
        <v>210</v>
      </c>
      <c r="P1411">
        <v>140</v>
      </c>
      <c r="Q1411">
        <v>50</v>
      </c>
      <c r="R1411">
        <v>20</v>
      </c>
      <c r="S1411">
        <v>10</v>
      </c>
      <c r="T1411">
        <v>10</v>
      </c>
      <c r="U1411">
        <v>10</v>
      </c>
      <c r="V1411">
        <v>20</v>
      </c>
      <c r="W1411">
        <v>50</v>
      </c>
      <c r="X1411">
        <v>20</v>
      </c>
      <c r="Y1411">
        <v>30</v>
      </c>
      <c r="Z1411">
        <v>70</v>
      </c>
      <c r="AA1411">
        <v>70</v>
      </c>
      <c r="AB1411">
        <v>70</v>
      </c>
      <c r="AC1411">
        <v>30</v>
      </c>
      <c r="AD1411">
        <v>10</v>
      </c>
      <c r="AE1411">
        <v>20</v>
      </c>
      <c r="AF1411">
        <v>10</v>
      </c>
      <c r="AG1411">
        <v>20</v>
      </c>
      <c r="AH1411">
        <v>20</v>
      </c>
      <c r="AI1411">
        <v>70</v>
      </c>
      <c r="AJ1411">
        <v>30</v>
      </c>
      <c r="AK1411">
        <v>40</v>
      </c>
      <c r="AL1411">
        <v>40</v>
      </c>
      <c r="AM1411">
        <v>50</v>
      </c>
      <c r="AN1411">
        <v>70</v>
      </c>
      <c r="AO1411">
        <v>20</v>
      </c>
      <c r="AP1411">
        <v>20</v>
      </c>
      <c r="AQ1411">
        <v>10</v>
      </c>
      <c r="AR1411">
        <v>20</v>
      </c>
      <c r="AS1411">
        <v>10</v>
      </c>
      <c r="AT1411">
        <v>30</v>
      </c>
      <c r="AU1411">
        <v>40</v>
      </c>
      <c r="AV1411">
        <v>30</v>
      </c>
      <c r="AW1411">
        <v>30</v>
      </c>
      <c r="AX1411">
        <v>40</v>
      </c>
      <c r="AY1411">
        <v>40</v>
      </c>
      <c r="AZ1411">
        <v>40</v>
      </c>
      <c r="BA1411">
        <v>30</v>
      </c>
      <c r="BB1411">
        <v>10</v>
      </c>
      <c r="BC1411">
        <v>20</v>
      </c>
      <c r="BD1411">
        <v>30</v>
      </c>
      <c r="BE1411">
        <v>30</v>
      </c>
      <c r="BF1411">
        <v>40</v>
      </c>
      <c r="BG1411">
        <v>40</v>
      </c>
      <c r="BH1411">
        <v>30</v>
      </c>
      <c r="BI1411" s="9">
        <f>AVERAGE(keyword_stats[[#This Row],[Searches: Apr 2015]:[Searches: Mar 2016]])</f>
        <v>60</v>
      </c>
      <c r="BJ1411" s="9">
        <f>AVERAGE(keyword_stats[[#This Row],[Searches: Apr 2016]:[Searches: Mar 2017]])</f>
        <v>37.5</v>
      </c>
      <c r="BK1411" s="9">
        <f>AVERAGE(keyword_stats[[#This Row],[Searches: Apr 2017]:[Searches: Mar 2018]])</f>
        <v>31.666666666666668</v>
      </c>
      <c r="BL1411" s="9">
        <f>AVERAGE(keyword_stats[[#This Row],[Searches: Apr 2018]:[Searches: Mar 2019]])</f>
        <v>31.666666666666668</v>
      </c>
      <c r="BM1411" s="9">
        <f>SUM(keyword_stats[[#This Row],[Searches: Apr 2018]:[Searches: Mar 2019]])</f>
        <v>380</v>
      </c>
      <c r="BN1411" s="9">
        <f>keyword_stats[[#This Row],[R1]]-keyword_stats[[#This Row],[R4]]</f>
        <v>-28.333333333333332</v>
      </c>
      <c r="BO1411" s="9" t="str">
        <f>INDEX('keyword-forecasts'!G:K,MATCH(keyword_stats[[#This Row],[Keyword]],'keyword-forecasts'!K:K,0),1)</f>
        <v>Strój Kąpielowy</v>
      </c>
    </row>
    <row r="1412" spans="1:67" x14ac:dyDescent="0.25">
      <c r="A1412" t="s">
        <v>1522</v>
      </c>
      <c r="B1412" t="s">
        <v>15</v>
      </c>
      <c r="D1412" s="8">
        <v>70</v>
      </c>
      <c r="E1412" t="s">
        <v>17</v>
      </c>
      <c r="F1412">
        <v>100</v>
      </c>
      <c r="G1412">
        <v>0.47</v>
      </c>
      <c r="H1412">
        <v>1.37</v>
      </c>
      <c r="M1412">
        <v>10</v>
      </c>
      <c r="N1412">
        <v>20</v>
      </c>
      <c r="O1412">
        <v>20</v>
      </c>
      <c r="P1412">
        <v>40</v>
      </c>
      <c r="Q1412">
        <v>20</v>
      </c>
      <c r="R1412">
        <v>10</v>
      </c>
      <c r="S1412">
        <v>10</v>
      </c>
      <c r="T1412">
        <v>10</v>
      </c>
      <c r="U1412">
        <v>10</v>
      </c>
      <c r="V1412">
        <v>20</v>
      </c>
      <c r="W1412">
        <v>30</v>
      </c>
      <c r="X1412">
        <v>20</v>
      </c>
      <c r="Y1412">
        <v>20</v>
      </c>
      <c r="Z1412">
        <v>30</v>
      </c>
      <c r="AA1412">
        <v>50</v>
      </c>
      <c r="AB1412">
        <v>30</v>
      </c>
      <c r="AC1412">
        <v>10</v>
      </c>
      <c r="AD1412">
        <v>30</v>
      </c>
      <c r="AE1412">
        <v>10</v>
      </c>
      <c r="AF1412">
        <v>20</v>
      </c>
      <c r="AG1412">
        <v>10</v>
      </c>
      <c r="AH1412">
        <v>20</v>
      </c>
      <c r="AI1412">
        <v>20</v>
      </c>
      <c r="AJ1412">
        <v>20</v>
      </c>
      <c r="AK1412">
        <v>40</v>
      </c>
      <c r="AL1412">
        <v>40</v>
      </c>
      <c r="AM1412">
        <v>50</v>
      </c>
      <c r="AN1412">
        <v>50</v>
      </c>
      <c r="AO1412">
        <v>40</v>
      </c>
      <c r="AP1412">
        <v>10</v>
      </c>
      <c r="AQ1412">
        <v>20</v>
      </c>
      <c r="AR1412">
        <v>10</v>
      </c>
      <c r="AS1412">
        <v>20</v>
      </c>
      <c r="AT1412">
        <v>40</v>
      </c>
      <c r="AU1412">
        <v>40</v>
      </c>
      <c r="AV1412">
        <v>40</v>
      </c>
      <c r="AW1412">
        <v>70</v>
      </c>
      <c r="AX1412">
        <v>90</v>
      </c>
      <c r="AY1412">
        <v>70</v>
      </c>
      <c r="AZ1412">
        <v>140</v>
      </c>
      <c r="BA1412">
        <v>70</v>
      </c>
      <c r="BB1412">
        <v>40</v>
      </c>
      <c r="BC1412">
        <v>20</v>
      </c>
      <c r="BD1412">
        <v>20</v>
      </c>
      <c r="BE1412">
        <v>40</v>
      </c>
      <c r="BF1412">
        <v>70</v>
      </c>
      <c r="BG1412">
        <v>50</v>
      </c>
      <c r="BH1412">
        <v>110</v>
      </c>
      <c r="BI1412" s="9">
        <f>AVERAGE(keyword_stats[[#This Row],[Searches: Apr 2015]:[Searches: Mar 2016]])</f>
        <v>18.333333333333332</v>
      </c>
      <c r="BJ1412" s="9">
        <f>AVERAGE(keyword_stats[[#This Row],[Searches: Apr 2016]:[Searches: Mar 2017]])</f>
        <v>22.5</v>
      </c>
      <c r="BK1412" s="9">
        <f>AVERAGE(keyword_stats[[#This Row],[Searches: Apr 2017]:[Searches: Mar 2018]])</f>
        <v>33.333333333333336</v>
      </c>
      <c r="BL1412" s="9">
        <f>AVERAGE(keyword_stats[[#This Row],[Searches: Apr 2018]:[Searches: Mar 2019]])</f>
        <v>65.833333333333329</v>
      </c>
      <c r="BM1412" s="9">
        <f>SUM(keyword_stats[[#This Row],[Searches: Apr 2018]:[Searches: Mar 2019]])</f>
        <v>790</v>
      </c>
      <c r="BN1412" s="9">
        <f>keyword_stats[[#This Row],[R1]]-keyword_stats[[#This Row],[R4]]</f>
        <v>47.5</v>
      </c>
      <c r="BO1412" s="9" t="str">
        <f>INDEX('keyword-forecasts'!G:K,MATCH(keyword_stats[[#This Row],[Keyword]],'keyword-forecasts'!K:K,0),1)</f>
        <v>Strój Kąpielowy</v>
      </c>
    </row>
    <row r="1413" spans="1:67" x14ac:dyDescent="0.25">
      <c r="A1413" t="s">
        <v>1523</v>
      </c>
      <c r="B1413" t="s">
        <v>15</v>
      </c>
      <c r="D1413" s="8">
        <v>170</v>
      </c>
      <c r="E1413" t="s">
        <v>17</v>
      </c>
      <c r="F1413">
        <v>72</v>
      </c>
      <c r="G1413">
        <v>0.28000000000000003</v>
      </c>
      <c r="H1413">
        <v>1.6</v>
      </c>
      <c r="M1413">
        <v>30</v>
      </c>
      <c r="N1413">
        <v>30</v>
      </c>
      <c r="O1413">
        <v>50</v>
      </c>
      <c r="P1413">
        <v>50</v>
      </c>
      <c r="Q1413">
        <v>50</v>
      </c>
      <c r="R1413">
        <v>10</v>
      </c>
      <c r="S1413">
        <v>10</v>
      </c>
      <c r="T1413">
        <v>40</v>
      </c>
      <c r="U1413">
        <v>20</v>
      </c>
      <c r="V1413">
        <v>70</v>
      </c>
      <c r="W1413">
        <v>40</v>
      </c>
      <c r="X1413">
        <v>50</v>
      </c>
      <c r="Y1413">
        <v>50</v>
      </c>
      <c r="Z1413">
        <v>90</v>
      </c>
      <c r="AA1413">
        <v>140</v>
      </c>
      <c r="AB1413">
        <v>140</v>
      </c>
      <c r="AC1413">
        <v>50</v>
      </c>
      <c r="AD1413">
        <v>30</v>
      </c>
      <c r="AE1413">
        <v>30</v>
      </c>
      <c r="AF1413">
        <v>30</v>
      </c>
      <c r="AG1413">
        <v>30</v>
      </c>
      <c r="AH1413">
        <v>90</v>
      </c>
      <c r="AI1413">
        <v>70</v>
      </c>
      <c r="AJ1413">
        <v>90</v>
      </c>
      <c r="AK1413">
        <v>110</v>
      </c>
      <c r="AL1413">
        <v>140</v>
      </c>
      <c r="AM1413">
        <v>210</v>
      </c>
      <c r="AN1413">
        <v>260</v>
      </c>
      <c r="AO1413">
        <v>140</v>
      </c>
      <c r="AP1413">
        <v>70</v>
      </c>
      <c r="AQ1413">
        <v>50</v>
      </c>
      <c r="AR1413">
        <v>70</v>
      </c>
      <c r="AS1413">
        <v>50</v>
      </c>
      <c r="AT1413">
        <v>170</v>
      </c>
      <c r="AU1413">
        <v>140</v>
      </c>
      <c r="AV1413">
        <v>110</v>
      </c>
      <c r="AW1413">
        <v>170</v>
      </c>
      <c r="AX1413">
        <v>170</v>
      </c>
      <c r="AY1413">
        <v>210</v>
      </c>
      <c r="AZ1413">
        <v>320</v>
      </c>
      <c r="BA1413">
        <v>210</v>
      </c>
      <c r="BB1413">
        <v>70</v>
      </c>
      <c r="BC1413">
        <v>50</v>
      </c>
      <c r="BD1413">
        <v>70</v>
      </c>
      <c r="BE1413">
        <v>70</v>
      </c>
      <c r="BF1413">
        <v>170</v>
      </c>
      <c r="BG1413">
        <v>170</v>
      </c>
      <c r="BH1413">
        <v>170</v>
      </c>
      <c r="BI1413" s="9">
        <f>AVERAGE(keyword_stats[[#This Row],[Searches: Apr 2015]:[Searches: Mar 2016]])</f>
        <v>37.5</v>
      </c>
      <c r="BJ1413" s="9">
        <f>AVERAGE(keyword_stats[[#This Row],[Searches: Apr 2016]:[Searches: Mar 2017]])</f>
        <v>70</v>
      </c>
      <c r="BK1413" s="9">
        <f>AVERAGE(keyword_stats[[#This Row],[Searches: Apr 2017]:[Searches: Mar 2018]])</f>
        <v>126.66666666666667</v>
      </c>
      <c r="BL1413" s="9">
        <f>AVERAGE(keyword_stats[[#This Row],[Searches: Apr 2018]:[Searches: Mar 2019]])</f>
        <v>154.16666666666666</v>
      </c>
      <c r="BM1413" s="9">
        <f>SUM(keyword_stats[[#This Row],[Searches: Apr 2018]:[Searches: Mar 2019]])</f>
        <v>1850</v>
      </c>
      <c r="BN1413" s="9">
        <f>keyword_stats[[#This Row],[R1]]-keyword_stats[[#This Row],[R4]]</f>
        <v>116.66666666666666</v>
      </c>
      <c r="BO1413" s="9" t="str">
        <f>INDEX('keyword-forecasts'!G:K,MATCH(keyword_stats[[#This Row],[Keyword]],'keyword-forecasts'!K:K,0),1)</f>
        <v>Strój Kąpielowy</v>
      </c>
    </row>
    <row r="1414" spans="1:67" x14ac:dyDescent="0.25">
      <c r="A1414" t="s">
        <v>1524</v>
      </c>
      <c r="B1414" t="s">
        <v>15</v>
      </c>
      <c r="D1414" s="8">
        <v>720</v>
      </c>
      <c r="E1414" t="s">
        <v>17</v>
      </c>
      <c r="F1414">
        <v>100</v>
      </c>
      <c r="G1414">
        <v>0.47</v>
      </c>
      <c r="H1414">
        <v>1.52</v>
      </c>
      <c r="M1414">
        <v>260</v>
      </c>
      <c r="N1414">
        <v>480</v>
      </c>
      <c r="O1414">
        <v>590</v>
      </c>
      <c r="P1414">
        <v>720</v>
      </c>
      <c r="Q1414">
        <v>480</v>
      </c>
      <c r="R1414">
        <v>110</v>
      </c>
      <c r="S1414">
        <v>110</v>
      </c>
      <c r="T1414">
        <v>90</v>
      </c>
      <c r="U1414">
        <v>70</v>
      </c>
      <c r="V1414">
        <v>170</v>
      </c>
      <c r="W1414">
        <v>210</v>
      </c>
      <c r="X1414">
        <v>210</v>
      </c>
      <c r="Y1414">
        <v>320</v>
      </c>
      <c r="Z1414">
        <v>590</v>
      </c>
      <c r="AA1414">
        <v>1000</v>
      </c>
      <c r="AB1414">
        <v>1000</v>
      </c>
      <c r="AC1414">
        <v>480</v>
      </c>
      <c r="AD1414">
        <v>260</v>
      </c>
      <c r="AE1414">
        <v>170</v>
      </c>
      <c r="AF1414">
        <v>110</v>
      </c>
      <c r="AG1414">
        <v>110</v>
      </c>
      <c r="AH1414">
        <v>260</v>
      </c>
      <c r="AI1414">
        <v>260</v>
      </c>
      <c r="AJ1414">
        <v>320</v>
      </c>
      <c r="AK1414">
        <v>390</v>
      </c>
      <c r="AL1414">
        <v>720</v>
      </c>
      <c r="AM1414">
        <v>1600</v>
      </c>
      <c r="AN1414">
        <v>1600</v>
      </c>
      <c r="AO1414">
        <v>590</v>
      </c>
      <c r="AP1414">
        <v>140</v>
      </c>
      <c r="AQ1414">
        <v>110</v>
      </c>
      <c r="AR1414">
        <v>140</v>
      </c>
      <c r="AS1414">
        <v>110</v>
      </c>
      <c r="AT1414">
        <v>390</v>
      </c>
      <c r="AU1414">
        <v>390</v>
      </c>
      <c r="AV1414">
        <v>390</v>
      </c>
      <c r="AW1414">
        <v>720</v>
      </c>
      <c r="AX1414">
        <v>1000</v>
      </c>
      <c r="AY1414">
        <v>1900</v>
      </c>
      <c r="AZ1414">
        <v>1900</v>
      </c>
      <c r="BA1414">
        <v>880</v>
      </c>
      <c r="BB1414">
        <v>170</v>
      </c>
      <c r="BC1414">
        <v>170</v>
      </c>
      <c r="BD1414">
        <v>210</v>
      </c>
      <c r="BE1414">
        <v>260</v>
      </c>
      <c r="BF1414">
        <v>480</v>
      </c>
      <c r="BG1414">
        <v>590</v>
      </c>
      <c r="BH1414">
        <v>590</v>
      </c>
      <c r="BI1414" s="9">
        <f>AVERAGE(keyword_stats[[#This Row],[Searches: Apr 2015]:[Searches: Mar 2016]])</f>
        <v>291.66666666666669</v>
      </c>
      <c r="BJ1414" s="9">
        <f>AVERAGE(keyword_stats[[#This Row],[Searches: Apr 2016]:[Searches: Mar 2017]])</f>
        <v>406.66666666666669</v>
      </c>
      <c r="BK1414" s="9">
        <f>AVERAGE(keyword_stats[[#This Row],[Searches: Apr 2017]:[Searches: Mar 2018]])</f>
        <v>547.5</v>
      </c>
      <c r="BL1414" s="9">
        <f>AVERAGE(keyword_stats[[#This Row],[Searches: Apr 2018]:[Searches: Mar 2019]])</f>
        <v>739.16666666666663</v>
      </c>
      <c r="BM1414" s="9">
        <f>SUM(keyword_stats[[#This Row],[Searches: Apr 2018]:[Searches: Mar 2019]])</f>
        <v>8870</v>
      </c>
      <c r="BN1414" s="9">
        <f>keyword_stats[[#This Row],[R1]]-keyword_stats[[#This Row],[R4]]</f>
        <v>447.49999999999994</v>
      </c>
      <c r="BO1414" s="9" t="str">
        <f>INDEX('keyword-forecasts'!G:K,MATCH(keyword_stats[[#This Row],[Keyword]],'keyword-forecasts'!K:K,0),1)</f>
        <v>Spodenkami</v>
      </c>
    </row>
    <row r="1415" spans="1:67" x14ac:dyDescent="0.25">
      <c r="A1415" t="s">
        <v>1525</v>
      </c>
      <c r="B1415" t="s">
        <v>15</v>
      </c>
      <c r="D1415" s="8">
        <v>40</v>
      </c>
      <c r="E1415" t="s">
        <v>17</v>
      </c>
      <c r="F1415">
        <v>100</v>
      </c>
      <c r="G1415">
        <v>0.21</v>
      </c>
      <c r="H1415">
        <v>1.1299999999999999</v>
      </c>
      <c r="M1415">
        <v>30</v>
      </c>
      <c r="N1415">
        <v>40</v>
      </c>
      <c r="O1415">
        <v>170</v>
      </c>
      <c r="P1415">
        <v>110</v>
      </c>
      <c r="Q1415">
        <v>30</v>
      </c>
      <c r="R1415">
        <v>10</v>
      </c>
      <c r="S1415">
        <v>10</v>
      </c>
      <c r="T1415">
        <v>10</v>
      </c>
      <c r="U1415">
        <v>10</v>
      </c>
      <c r="V1415">
        <v>10</v>
      </c>
      <c r="W1415">
        <v>30</v>
      </c>
      <c r="X1415">
        <v>10</v>
      </c>
      <c r="Y1415">
        <v>30</v>
      </c>
      <c r="Z1415">
        <v>50</v>
      </c>
      <c r="AA1415">
        <v>70</v>
      </c>
      <c r="AB1415">
        <v>50</v>
      </c>
      <c r="AC1415">
        <v>20</v>
      </c>
      <c r="AD1415">
        <v>30</v>
      </c>
      <c r="AE1415">
        <v>10</v>
      </c>
      <c r="AF1415">
        <v>10</v>
      </c>
      <c r="AG1415">
        <v>10</v>
      </c>
      <c r="AH1415">
        <v>40</v>
      </c>
      <c r="AI1415">
        <v>40</v>
      </c>
      <c r="AJ1415">
        <v>20</v>
      </c>
      <c r="AK1415">
        <v>20</v>
      </c>
      <c r="AL1415">
        <v>30</v>
      </c>
      <c r="AM1415">
        <v>70</v>
      </c>
      <c r="AN1415">
        <v>70</v>
      </c>
      <c r="AO1415">
        <v>40</v>
      </c>
      <c r="AP1415">
        <v>10</v>
      </c>
      <c r="AQ1415">
        <v>10</v>
      </c>
      <c r="AR1415">
        <v>10</v>
      </c>
      <c r="AS1415">
        <v>10</v>
      </c>
      <c r="AT1415">
        <v>20</v>
      </c>
      <c r="AU1415">
        <v>20</v>
      </c>
      <c r="AV1415">
        <v>10</v>
      </c>
      <c r="AW1415">
        <v>20</v>
      </c>
      <c r="AX1415">
        <v>30</v>
      </c>
      <c r="AY1415">
        <v>70</v>
      </c>
      <c r="AZ1415">
        <v>90</v>
      </c>
      <c r="BA1415">
        <v>90</v>
      </c>
      <c r="BB1415">
        <v>10</v>
      </c>
      <c r="BC1415">
        <v>10</v>
      </c>
      <c r="BD1415">
        <v>10</v>
      </c>
      <c r="BE1415">
        <v>10</v>
      </c>
      <c r="BF1415">
        <v>30</v>
      </c>
      <c r="BG1415">
        <v>50</v>
      </c>
      <c r="BH1415">
        <v>40</v>
      </c>
      <c r="BI1415" s="9">
        <f>AVERAGE(keyword_stats[[#This Row],[Searches: Apr 2015]:[Searches: Mar 2016]])</f>
        <v>39.166666666666664</v>
      </c>
      <c r="BJ1415" s="9">
        <f>AVERAGE(keyword_stats[[#This Row],[Searches: Apr 2016]:[Searches: Mar 2017]])</f>
        <v>31.666666666666668</v>
      </c>
      <c r="BK1415" s="9">
        <f>AVERAGE(keyword_stats[[#This Row],[Searches: Apr 2017]:[Searches: Mar 2018]])</f>
        <v>26.666666666666668</v>
      </c>
      <c r="BL1415" s="9">
        <f>AVERAGE(keyword_stats[[#This Row],[Searches: Apr 2018]:[Searches: Mar 2019]])</f>
        <v>38.333333333333336</v>
      </c>
      <c r="BM1415" s="9">
        <f>SUM(keyword_stats[[#This Row],[Searches: Apr 2018]:[Searches: Mar 2019]])</f>
        <v>460</v>
      </c>
      <c r="BN1415" s="9">
        <f>keyword_stats[[#This Row],[R1]]-keyword_stats[[#This Row],[R4]]</f>
        <v>-0.8333333333333286</v>
      </c>
      <c r="BO1415" s="9" t="str">
        <f>INDEX('keyword-forecasts'!G:K,MATCH(keyword_stats[[#This Row],[Keyword]],'keyword-forecasts'!K:K,0),1)</f>
        <v>Kąpielowy Damski</v>
      </c>
    </row>
    <row r="1416" spans="1:67" x14ac:dyDescent="0.25">
      <c r="A1416" t="s">
        <v>1526</v>
      </c>
      <c r="B1416" t="s">
        <v>15</v>
      </c>
      <c r="D1416" s="8">
        <v>30</v>
      </c>
      <c r="E1416" t="s">
        <v>17</v>
      </c>
      <c r="F1416">
        <v>100</v>
      </c>
      <c r="G1416">
        <v>0.51</v>
      </c>
      <c r="H1416">
        <v>1.82</v>
      </c>
      <c r="M1416">
        <v>10</v>
      </c>
      <c r="N1416">
        <v>10</v>
      </c>
      <c r="O1416">
        <v>20</v>
      </c>
      <c r="P1416">
        <v>30</v>
      </c>
      <c r="Q1416">
        <v>20</v>
      </c>
      <c r="R1416">
        <v>10</v>
      </c>
      <c r="S1416">
        <v>10</v>
      </c>
      <c r="T1416">
        <v>10</v>
      </c>
      <c r="U1416">
        <v>10</v>
      </c>
      <c r="V1416">
        <v>10</v>
      </c>
      <c r="W1416">
        <v>20</v>
      </c>
      <c r="X1416">
        <v>10</v>
      </c>
      <c r="Y1416">
        <v>20</v>
      </c>
      <c r="Z1416">
        <v>20</v>
      </c>
      <c r="AA1416">
        <v>20</v>
      </c>
      <c r="AB1416">
        <v>20</v>
      </c>
      <c r="AC1416">
        <v>10</v>
      </c>
      <c r="AD1416">
        <v>10</v>
      </c>
      <c r="AE1416">
        <v>10</v>
      </c>
      <c r="AF1416">
        <v>10</v>
      </c>
      <c r="AG1416">
        <v>10</v>
      </c>
      <c r="AH1416">
        <v>20</v>
      </c>
      <c r="AI1416">
        <v>20</v>
      </c>
      <c r="AJ1416">
        <v>20</v>
      </c>
      <c r="AK1416">
        <v>20</v>
      </c>
      <c r="AL1416">
        <v>40</v>
      </c>
      <c r="AM1416">
        <v>50</v>
      </c>
      <c r="AN1416">
        <v>40</v>
      </c>
      <c r="AO1416">
        <v>30</v>
      </c>
      <c r="AP1416">
        <v>20</v>
      </c>
      <c r="AQ1416">
        <v>20</v>
      </c>
      <c r="AR1416">
        <v>10</v>
      </c>
      <c r="AS1416">
        <v>10</v>
      </c>
      <c r="AT1416">
        <v>30</v>
      </c>
      <c r="AU1416">
        <v>20</v>
      </c>
      <c r="AV1416">
        <v>20</v>
      </c>
      <c r="AW1416">
        <v>30</v>
      </c>
      <c r="AX1416">
        <v>50</v>
      </c>
      <c r="AY1416">
        <v>40</v>
      </c>
      <c r="AZ1416">
        <v>40</v>
      </c>
      <c r="BA1416">
        <v>30</v>
      </c>
      <c r="BB1416">
        <v>10</v>
      </c>
      <c r="BC1416">
        <v>10</v>
      </c>
      <c r="BD1416">
        <v>10</v>
      </c>
      <c r="BE1416">
        <v>10</v>
      </c>
      <c r="BF1416">
        <v>20</v>
      </c>
      <c r="BG1416">
        <v>30</v>
      </c>
      <c r="BH1416">
        <v>40</v>
      </c>
      <c r="BI1416" s="9">
        <f>AVERAGE(keyword_stats[[#This Row],[Searches: Apr 2015]:[Searches: Mar 2016]])</f>
        <v>14.166666666666666</v>
      </c>
      <c r="BJ1416" s="9">
        <f>AVERAGE(keyword_stats[[#This Row],[Searches: Apr 2016]:[Searches: Mar 2017]])</f>
        <v>15.833333333333334</v>
      </c>
      <c r="BK1416" s="9">
        <f>AVERAGE(keyword_stats[[#This Row],[Searches: Apr 2017]:[Searches: Mar 2018]])</f>
        <v>25.833333333333332</v>
      </c>
      <c r="BL1416" s="9">
        <f>AVERAGE(keyword_stats[[#This Row],[Searches: Apr 2018]:[Searches: Mar 2019]])</f>
        <v>26.666666666666668</v>
      </c>
      <c r="BM1416" s="9">
        <f>SUM(keyword_stats[[#This Row],[Searches: Apr 2018]:[Searches: Mar 2019]])</f>
        <v>320</v>
      </c>
      <c r="BN1416" s="9">
        <f>keyword_stats[[#This Row],[R1]]-keyword_stats[[#This Row],[R4]]</f>
        <v>12.500000000000002</v>
      </c>
      <c r="BO1416" s="9" t="str">
        <f>INDEX('keyword-forecasts'!G:K,MATCH(keyword_stats[[#This Row],[Keyword]],'keyword-forecasts'!K:K,0),1)</f>
        <v>Jednoczęściowy Strój Kapielowy</v>
      </c>
    </row>
    <row r="1417" spans="1:67" x14ac:dyDescent="0.25">
      <c r="A1417" t="s">
        <v>1527</v>
      </c>
      <c r="B1417" t="s">
        <v>15</v>
      </c>
      <c r="D1417" s="8">
        <v>390</v>
      </c>
      <c r="E1417" t="s">
        <v>17</v>
      </c>
      <c r="F1417">
        <v>100</v>
      </c>
      <c r="G1417">
        <v>0.51</v>
      </c>
      <c r="H1417">
        <v>1.75</v>
      </c>
      <c r="M1417">
        <v>260</v>
      </c>
      <c r="N1417">
        <v>390</v>
      </c>
      <c r="O1417">
        <v>480</v>
      </c>
      <c r="P1417">
        <v>590</v>
      </c>
      <c r="Q1417">
        <v>320</v>
      </c>
      <c r="R1417">
        <v>50</v>
      </c>
      <c r="S1417">
        <v>30</v>
      </c>
      <c r="T1417">
        <v>70</v>
      </c>
      <c r="U1417">
        <v>70</v>
      </c>
      <c r="V1417">
        <v>170</v>
      </c>
      <c r="W1417">
        <v>170</v>
      </c>
      <c r="X1417">
        <v>140</v>
      </c>
      <c r="Y1417">
        <v>210</v>
      </c>
      <c r="Z1417">
        <v>390</v>
      </c>
      <c r="AA1417">
        <v>720</v>
      </c>
      <c r="AB1417">
        <v>590</v>
      </c>
      <c r="AC1417">
        <v>260</v>
      </c>
      <c r="AD1417">
        <v>90</v>
      </c>
      <c r="AE1417">
        <v>40</v>
      </c>
      <c r="AF1417">
        <v>50</v>
      </c>
      <c r="AG1417">
        <v>70</v>
      </c>
      <c r="AH1417">
        <v>210</v>
      </c>
      <c r="AI1417">
        <v>210</v>
      </c>
      <c r="AJ1417">
        <v>210</v>
      </c>
      <c r="AK1417">
        <v>320</v>
      </c>
      <c r="AL1417">
        <v>590</v>
      </c>
      <c r="AM1417">
        <v>880</v>
      </c>
      <c r="AN1417">
        <v>880</v>
      </c>
      <c r="AO1417">
        <v>480</v>
      </c>
      <c r="AP1417">
        <v>70</v>
      </c>
      <c r="AQ1417">
        <v>90</v>
      </c>
      <c r="AR1417">
        <v>70</v>
      </c>
      <c r="AS1417">
        <v>70</v>
      </c>
      <c r="AT1417">
        <v>170</v>
      </c>
      <c r="AU1417">
        <v>170</v>
      </c>
      <c r="AV1417">
        <v>210</v>
      </c>
      <c r="AW1417">
        <v>390</v>
      </c>
      <c r="AX1417">
        <v>590</v>
      </c>
      <c r="AY1417">
        <v>880</v>
      </c>
      <c r="AZ1417">
        <v>880</v>
      </c>
      <c r="BA1417">
        <v>590</v>
      </c>
      <c r="BB1417">
        <v>90</v>
      </c>
      <c r="BC1417">
        <v>70</v>
      </c>
      <c r="BD1417">
        <v>90</v>
      </c>
      <c r="BE1417">
        <v>90</v>
      </c>
      <c r="BF1417">
        <v>210</v>
      </c>
      <c r="BG1417">
        <v>260</v>
      </c>
      <c r="BH1417">
        <v>320</v>
      </c>
      <c r="BI1417" s="9">
        <f>AVERAGE(keyword_stats[[#This Row],[Searches: Apr 2015]:[Searches: Mar 2016]])</f>
        <v>228.33333333333334</v>
      </c>
      <c r="BJ1417" s="9">
        <f>AVERAGE(keyword_stats[[#This Row],[Searches: Apr 2016]:[Searches: Mar 2017]])</f>
        <v>254.16666666666666</v>
      </c>
      <c r="BK1417" s="9">
        <f>AVERAGE(keyword_stats[[#This Row],[Searches: Apr 2017]:[Searches: Mar 2018]])</f>
        <v>333.33333333333331</v>
      </c>
      <c r="BL1417" s="9">
        <f>AVERAGE(keyword_stats[[#This Row],[Searches: Apr 2018]:[Searches: Mar 2019]])</f>
        <v>371.66666666666669</v>
      </c>
      <c r="BM1417" s="9">
        <f>SUM(keyword_stats[[#This Row],[Searches: Apr 2018]:[Searches: Mar 2019]])</f>
        <v>4460</v>
      </c>
      <c r="BN1417" s="9">
        <f>keyword_stats[[#This Row],[R1]]-keyword_stats[[#This Row],[R4]]</f>
        <v>143.33333333333334</v>
      </c>
      <c r="BO1417" s="9" t="str">
        <f>INDEX('keyword-forecasts'!G:K,MATCH(keyword_stats[[#This Row],[Keyword]],'keyword-forecasts'!K:K,0),1)</f>
        <v>Strój Kąpielowy</v>
      </c>
    </row>
    <row r="1418" spans="1:67" x14ac:dyDescent="0.25">
      <c r="A1418" t="s">
        <v>1528</v>
      </c>
      <c r="B1418" t="s">
        <v>15</v>
      </c>
      <c r="D1418" s="8">
        <v>260</v>
      </c>
      <c r="E1418" t="s">
        <v>17</v>
      </c>
      <c r="F1418">
        <v>100</v>
      </c>
      <c r="G1418">
        <v>0.28999999999999998</v>
      </c>
      <c r="H1418">
        <v>0.97</v>
      </c>
      <c r="M1418">
        <v>170</v>
      </c>
      <c r="N1418">
        <v>140</v>
      </c>
      <c r="O1418">
        <v>170</v>
      </c>
      <c r="P1418">
        <v>210</v>
      </c>
      <c r="Q1418">
        <v>140</v>
      </c>
      <c r="R1418">
        <v>30</v>
      </c>
      <c r="S1418">
        <v>30</v>
      </c>
      <c r="T1418">
        <v>50</v>
      </c>
      <c r="U1418">
        <v>50</v>
      </c>
      <c r="V1418">
        <v>110</v>
      </c>
      <c r="W1418">
        <v>140</v>
      </c>
      <c r="X1418">
        <v>140</v>
      </c>
      <c r="Y1418">
        <v>170</v>
      </c>
      <c r="Z1418">
        <v>210</v>
      </c>
      <c r="AA1418">
        <v>260</v>
      </c>
      <c r="AB1418">
        <v>260</v>
      </c>
      <c r="AC1418">
        <v>170</v>
      </c>
      <c r="AD1418">
        <v>140</v>
      </c>
      <c r="AE1418">
        <v>90</v>
      </c>
      <c r="AF1418">
        <v>90</v>
      </c>
      <c r="AG1418">
        <v>70</v>
      </c>
      <c r="AH1418">
        <v>170</v>
      </c>
      <c r="AI1418">
        <v>170</v>
      </c>
      <c r="AJ1418">
        <v>210</v>
      </c>
      <c r="AK1418">
        <v>260</v>
      </c>
      <c r="AL1418">
        <v>390</v>
      </c>
      <c r="AM1418">
        <v>480</v>
      </c>
      <c r="AN1418">
        <v>390</v>
      </c>
      <c r="AO1418">
        <v>260</v>
      </c>
      <c r="AP1418">
        <v>140</v>
      </c>
      <c r="AQ1418">
        <v>90</v>
      </c>
      <c r="AR1418">
        <v>110</v>
      </c>
      <c r="AS1418">
        <v>140</v>
      </c>
      <c r="AT1418">
        <v>170</v>
      </c>
      <c r="AU1418">
        <v>170</v>
      </c>
      <c r="AV1418">
        <v>170</v>
      </c>
      <c r="AW1418">
        <v>170</v>
      </c>
      <c r="AX1418">
        <v>390</v>
      </c>
      <c r="AY1418">
        <v>480</v>
      </c>
      <c r="AZ1418">
        <v>480</v>
      </c>
      <c r="BA1418">
        <v>320</v>
      </c>
      <c r="BB1418">
        <v>110</v>
      </c>
      <c r="BC1418">
        <v>90</v>
      </c>
      <c r="BD1418">
        <v>110</v>
      </c>
      <c r="BE1418">
        <v>90</v>
      </c>
      <c r="BF1418">
        <v>210</v>
      </c>
      <c r="BG1418">
        <v>140</v>
      </c>
      <c r="BH1418">
        <v>210</v>
      </c>
      <c r="BI1418" s="9">
        <f>AVERAGE(keyword_stats[[#This Row],[Searches: Apr 2015]:[Searches: Mar 2016]])</f>
        <v>115</v>
      </c>
      <c r="BJ1418" s="9">
        <f>AVERAGE(keyword_stats[[#This Row],[Searches: Apr 2016]:[Searches: Mar 2017]])</f>
        <v>167.5</v>
      </c>
      <c r="BK1418" s="9">
        <f>AVERAGE(keyword_stats[[#This Row],[Searches: Apr 2017]:[Searches: Mar 2018]])</f>
        <v>230.83333333333334</v>
      </c>
      <c r="BL1418" s="9">
        <f>AVERAGE(keyword_stats[[#This Row],[Searches: Apr 2018]:[Searches: Mar 2019]])</f>
        <v>233.33333333333334</v>
      </c>
      <c r="BM1418" s="9">
        <f>SUM(keyword_stats[[#This Row],[Searches: Apr 2018]:[Searches: Mar 2019]])</f>
        <v>2800</v>
      </c>
      <c r="BN1418" s="9">
        <f>keyword_stats[[#This Row],[R1]]-keyword_stats[[#This Row],[R4]]</f>
        <v>118.33333333333334</v>
      </c>
      <c r="BO1418" s="9" t="str">
        <f>INDEX('keyword-forecasts'!G:K,MATCH(keyword_stats[[#This Row],[Keyword]],'keyword-forecasts'!K:K,0),1)</f>
        <v>Strój Kąpielowy</v>
      </c>
    </row>
    <row r="1419" spans="1:67" x14ac:dyDescent="0.25">
      <c r="A1419" t="s">
        <v>1529</v>
      </c>
      <c r="B1419" t="s">
        <v>15</v>
      </c>
      <c r="D1419" s="8">
        <v>10</v>
      </c>
      <c r="E1419" t="s">
        <v>17</v>
      </c>
      <c r="F1419">
        <v>100</v>
      </c>
      <c r="M1419">
        <v>10</v>
      </c>
      <c r="N1419">
        <v>0</v>
      </c>
      <c r="O1419">
        <v>10</v>
      </c>
      <c r="P1419">
        <v>10</v>
      </c>
      <c r="Q1419">
        <v>10</v>
      </c>
      <c r="R1419">
        <v>0</v>
      </c>
      <c r="S1419">
        <v>0</v>
      </c>
      <c r="T1419">
        <v>0</v>
      </c>
      <c r="U1419">
        <v>0</v>
      </c>
      <c r="V1419">
        <v>10</v>
      </c>
      <c r="W1419">
        <v>10</v>
      </c>
      <c r="X1419">
        <v>10</v>
      </c>
      <c r="Y1419">
        <v>10</v>
      </c>
      <c r="Z1419">
        <v>10</v>
      </c>
      <c r="AA1419">
        <v>10</v>
      </c>
      <c r="AB1419">
        <v>10</v>
      </c>
      <c r="AC1419">
        <v>10</v>
      </c>
      <c r="AD1419">
        <v>10</v>
      </c>
      <c r="AE1419">
        <v>10</v>
      </c>
      <c r="AF1419">
        <v>10</v>
      </c>
      <c r="AG1419">
        <v>10</v>
      </c>
      <c r="AH1419">
        <v>10</v>
      </c>
      <c r="AI1419">
        <v>10</v>
      </c>
      <c r="AJ1419">
        <v>10</v>
      </c>
      <c r="AK1419">
        <v>10</v>
      </c>
      <c r="AL1419">
        <v>10</v>
      </c>
      <c r="AM1419">
        <v>10</v>
      </c>
      <c r="AN1419">
        <v>20</v>
      </c>
      <c r="AO1419">
        <v>10</v>
      </c>
      <c r="AP1419">
        <v>10</v>
      </c>
      <c r="AQ1419">
        <v>10</v>
      </c>
      <c r="AR1419">
        <v>10</v>
      </c>
      <c r="AS1419">
        <v>10</v>
      </c>
      <c r="AT1419">
        <v>10</v>
      </c>
      <c r="AU1419">
        <v>10</v>
      </c>
      <c r="AV1419">
        <v>10</v>
      </c>
      <c r="AW1419">
        <v>10</v>
      </c>
      <c r="AX1419">
        <v>30</v>
      </c>
      <c r="AY1419">
        <v>20</v>
      </c>
      <c r="AZ1419">
        <v>30</v>
      </c>
      <c r="BA1419">
        <v>10</v>
      </c>
      <c r="BB1419">
        <v>0</v>
      </c>
      <c r="BC1419">
        <v>0</v>
      </c>
      <c r="BD1419">
        <v>0</v>
      </c>
      <c r="BE1419">
        <v>10</v>
      </c>
      <c r="BF1419">
        <v>10</v>
      </c>
      <c r="BG1419">
        <v>10</v>
      </c>
      <c r="BH1419">
        <v>10</v>
      </c>
      <c r="BI1419" s="9">
        <f>AVERAGE(keyword_stats[[#This Row],[Searches: Apr 2015]:[Searches: Mar 2016]])</f>
        <v>5.833333333333333</v>
      </c>
      <c r="BJ1419" s="9">
        <f>AVERAGE(keyword_stats[[#This Row],[Searches: Apr 2016]:[Searches: Mar 2017]])</f>
        <v>10</v>
      </c>
      <c r="BK1419" s="9">
        <f>AVERAGE(keyword_stats[[#This Row],[Searches: Apr 2017]:[Searches: Mar 2018]])</f>
        <v>10.833333333333334</v>
      </c>
      <c r="BL1419" s="9">
        <f>AVERAGE(keyword_stats[[#This Row],[Searches: Apr 2018]:[Searches: Mar 2019]])</f>
        <v>11.666666666666666</v>
      </c>
      <c r="BM1419" s="9">
        <f>SUM(keyword_stats[[#This Row],[Searches: Apr 2018]:[Searches: Mar 2019]])</f>
        <v>140</v>
      </c>
      <c r="BN1419" s="9">
        <f>keyword_stats[[#This Row],[R1]]-keyword_stats[[#This Row],[R4]]</f>
        <v>5.833333333333333</v>
      </c>
      <c r="BO1419" s="9" t="str">
        <f>INDEX('keyword-forecasts'!G:K,MATCH(keyword_stats[[#This Row],[Keyword]],'keyword-forecasts'!K:K,0),1)</f>
        <v>Szortami</v>
      </c>
    </row>
    <row r="1420" spans="1:67" x14ac:dyDescent="0.25">
      <c r="A1420" t="s">
        <v>1530</v>
      </c>
      <c r="B1420" t="s">
        <v>15</v>
      </c>
      <c r="D1420" s="8">
        <v>10</v>
      </c>
      <c r="E1420" t="s">
        <v>17</v>
      </c>
      <c r="F1420">
        <v>84</v>
      </c>
      <c r="G1420">
        <v>0.22</v>
      </c>
      <c r="H1420">
        <v>0.78</v>
      </c>
      <c r="M1420">
        <v>10</v>
      </c>
      <c r="N1420">
        <v>10</v>
      </c>
      <c r="O1420">
        <v>10</v>
      </c>
      <c r="P1420">
        <v>20</v>
      </c>
      <c r="Q1420">
        <v>20</v>
      </c>
      <c r="R1420">
        <v>10</v>
      </c>
      <c r="S1420">
        <v>10</v>
      </c>
      <c r="T1420">
        <v>0</v>
      </c>
      <c r="U1420">
        <v>10</v>
      </c>
      <c r="V1420">
        <v>10</v>
      </c>
      <c r="W1420">
        <v>10</v>
      </c>
      <c r="X1420">
        <v>10</v>
      </c>
      <c r="Y1420">
        <v>10</v>
      </c>
      <c r="Z1420">
        <v>10</v>
      </c>
      <c r="AA1420">
        <v>10</v>
      </c>
      <c r="AB1420">
        <v>10</v>
      </c>
      <c r="AC1420">
        <v>10</v>
      </c>
      <c r="AD1420">
        <v>10</v>
      </c>
      <c r="AE1420">
        <v>10</v>
      </c>
      <c r="AF1420">
        <v>10</v>
      </c>
      <c r="AG1420">
        <v>0</v>
      </c>
      <c r="AH1420">
        <v>10</v>
      </c>
      <c r="AI1420">
        <v>10</v>
      </c>
      <c r="AJ1420">
        <v>10</v>
      </c>
      <c r="AK1420">
        <v>10</v>
      </c>
      <c r="AL1420">
        <v>10</v>
      </c>
      <c r="AM1420">
        <v>10</v>
      </c>
      <c r="AN1420">
        <v>10</v>
      </c>
      <c r="AO1420">
        <v>10</v>
      </c>
      <c r="AP1420">
        <v>10</v>
      </c>
      <c r="AQ1420">
        <v>10</v>
      </c>
      <c r="AR1420">
        <v>10</v>
      </c>
      <c r="AS1420">
        <v>10</v>
      </c>
      <c r="AT1420">
        <v>10</v>
      </c>
      <c r="AU1420">
        <v>10</v>
      </c>
      <c r="AV1420">
        <v>10</v>
      </c>
      <c r="AW1420">
        <v>10</v>
      </c>
      <c r="AX1420">
        <v>10</v>
      </c>
      <c r="AY1420">
        <v>10</v>
      </c>
      <c r="AZ1420">
        <v>20</v>
      </c>
      <c r="BA1420">
        <v>20</v>
      </c>
      <c r="BB1420">
        <v>10</v>
      </c>
      <c r="BC1420">
        <v>10</v>
      </c>
      <c r="BD1420">
        <v>10</v>
      </c>
      <c r="BE1420">
        <v>10</v>
      </c>
      <c r="BF1420">
        <v>10</v>
      </c>
      <c r="BG1420">
        <v>10</v>
      </c>
      <c r="BH1420">
        <v>10</v>
      </c>
      <c r="BI1420" s="9">
        <f>AVERAGE(keyword_stats[[#This Row],[Searches: Apr 2015]:[Searches: Mar 2016]])</f>
        <v>10.833333333333334</v>
      </c>
      <c r="BJ1420" s="9">
        <f>AVERAGE(keyword_stats[[#This Row],[Searches: Apr 2016]:[Searches: Mar 2017]])</f>
        <v>9.1666666666666661</v>
      </c>
      <c r="BK1420" s="9">
        <f>AVERAGE(keyword_stats[[#This Row],[Searches: Apr 2017]:[Searches: Mar 2018]])</f>
        <v>10</v>
      </c>
      <c r="BL1420" s="9">
        <f>AVERAGE(keyword_stats[[#This Row],[Searches: Apr 2018]:[Searches: Mar 2019]])</f>
        <v>11.666666666666666</v>
      </c>
      <c r="BM1420" s="9">
        <f>SUM(keyword_stats[[#This Row],[Searches: Apr 2018]:[Searches: Mar 2019]])</f>
        <v>140</v>
      </c>
      <c r="BN1420" s="9">
        <f>keyword_stats[[#This Row],[R1]]-keyword_stats[[#This Row],[R4]]</f>
        <v>0.83333333333333215</v>
      </c>
      <c r="BO1420" s="9" t="str">
        <f>INDEX('keyword-forecasts'!G:K,MATCH(keyword_stats[[#This Row],[Keyword]],'keyword-forecasts'!K:K,0),1)</f>
        <v>Strój Kąpielowy</v>
      </c>
    </row>
    <row r="1421" spans="1:67" x14ac:dyDescent="0.25">
      <c r="A1421" t="s">
        <v>1531</v>
      </c>
      <c r="B1421" t="s">
        <v>15</v>
      </c>
      <c r="D1421" s="8">
        <v>480</v>
      </c>
      <c r="E1421" t="s">
        <v>17</v>
      </c>
      <c r="F1421">
        <v>100</v>
      </c>
      <c r="G1421">
        <v>0.34</v>
      </c>
      <c r="H1421">
        <v>1.39</v>
      </c>
      <c r="M1421">
        <v>210</v>
      </c>
      <c r="N1421">
        <v>210</v>
      </c>
      <c r="O1421">
        <v>210</v>
      </c>
      <c r="P1421">
        <v>320</v>
      </c>
      <c r="Q1421">
        <v>320</v>
      </c>
      <c r="R1421">
        <v>390</v>
      </c>
      <c r="S1421">
        <v>390</v>
      </c>
      <c r="T1421">
        <v>480</v>
      </c>
      <c r="U1421">
        <v>260</v>
      </c>
      <c r="V1421">
        <v>590</v>
      </c>
      <c r="W1421">
        <v>590</v>
      </c>
      <c r="X1421">
        <v>390</v>
      </c>
      <c r="Y1421">
        <v>320</v>
      </c>
      <c r="Z1421">
        <v>210</v>
      </c>
      <c r="AA1421">
        <v>260</v>
      </c>
      <c r="AB1421">
        <v>260</v>
      </c>
      <c r="AC1421">
        <v>320</v>
      </c>
      <c r="AD1421">
        <v>590</v>
      </c>
      <c r="AE1421">
        <v>480</v>
      </c>
      <c r="AF1421">
        <v>480</v>
      </c>
      <c r="AG1421">
        <v>320</v>
      </c>
      <c r="AH1421">
        <v>720</v>
      </c>
      <c r="AI1421">
        <v>590</v>
      </c>
      <c r="AJ1421">
        <v>590</v>
      </c>
      <c r="AK1421">
        <v>320</v>
      </c>
      <c r="AL1421">
        <v>390</v>
      </c>
      <c r="AM1421">
        <v>320</v>
      </c>
      <c r="AN1421">
        <v>480</v>
      </c>
      <c r="AO1421">
        <v>390</v>
      </c>
      <c r="AP1421">
        <v>480</v>
      </c>
      <c r="AQ1421">
        <v>480</v>
      </c>
      <c r="AR1421">
        <v>480</v>
      </c>
      <c r="AS1421">
        <v>320</v>
      </c>
      <c r="AT1421">
        <v>720</v>
      </c>
      <c r="AU1421">
        <v>590</v>
      </c>
      <c r="AV1421">
        <v>480</v>
      </c>
      <c r="AW1421">
        <v>260</v>
      </c>
      <c r="AX1421">
        <v>260</v>
      </c>
      <c r="AY1421">
        <v>260</v>
      </c>
      <c r="AZ1421">
        <v>390</v>
      </c>
      <c r="BA1421">
        <v>480</v>
      </c>
      <c r="BB1421">
        <v>480</v>
      </c>
      <c r="BC1421">
        <v>390</v>
      </c>
      <c r="BD1421">
        <v>480</v>
      </c>
      <c r="BE1421">
        <v>390</v>
      </c>
      <c r="BF1421">
        <v>720</v>
      </c>
      <c r="BG1421">
        <v>720</v>
      </c>
      <c r="BH1421">
        <v>720</v>
      </c>
      <c r="BI1421" s="9">
        <f>AVERAGE(keyword_stats[[#This Row],[Searches: Apr 2015]:[Searches: Mar 2016]])</f>
        <v>363.33333333333331</v>
      </c>
      <c r="BJ1421" s="9">
        <f>AVERAGE(keyword_stats[[#This Row],[Searches: Apr 2016]:[Searches: Mar 2017]])</f>
        <v>428.33333333333331</v>
      </c>
      <c r="BK1421" s="9">
        <f>AVERAGE(keyword_stats[[#This Row],[Searches: Apr 2017]:[Searches: Mar 2018]])</f>
        <v>454.16666666666669</v>
      </c>
      <c r="BL1421" s="9">
        <f>AVERAGE(keyword_stats[[#This Row],[Searches: Apr 2018]:[Searches: Mar 2019]])</f>
        <v>462.5</v>
      </c>
      <c r="BM1421" s="9">
        <f>SUM(keyword_stats[[#This Row],[Searches: Apr 2018]:[Searches: Mar 2019]])</f>
        <v>5550</v>
      </c>
      <c r="BN1421" s="9">
        <f>keyword_stats[[#This Row],[R1]]-keyword_stats[[#This Row],[R4]]</f>
        <v>99.166666666666686</v>
      </c>
      <c r="BO1421" s="9" t="str">
        <f>INDEX('keyword-forecasts'!G:K,MATCH(keyword_stats[[#This Row],[Keyword]],'keyword-forecasts'!K:K,0),1)</f>
        <v>Strój</v>
      </c>
    </row>
    <row r="1422" spans="1:67" x14ac:dyDescent="0.25">
      <c r="A1422" t="s">
        <v>1532</v>
      </c>
      <c r="B1422" t="s">
        <v>15</v>
      </c>
      <c r="D1422" s="8">
        <v>140</v>
      </c>
      <c r="E1422" t="s">
        <v>17</v>
      </c>
      <c r="F1422">
        <v>100</v>
      </c>
      <c r="G1422">
        <v>0.35</v>
      </c>
      <c r="H1422">
        <v>0.84</v>
      </c>
      <c r="M1422">
        <v>90</v>
      </c>
      <c r="N1422">
        <v>90</v>
      </c>
      <c r="O1422">
        <v>50</v>
      </c>
      <c r="P1422">
        <v>40</v>
      </c>
      <c r="Q1422">
        <v>90</v>
      </c>
      <c r="R1422">
        <v>40</v>
      </c>
      <c r="S1422">
        <v>70</v>
      </c>
      <c r="T1422">
        <v>70</v>
      </c>
      <c r="U1422">
        <v>70</v>
      </c>
      <c r="V1422">
        <v>170</v>
      </c>
      <c r="W1422">
        <v>110</v>
      </c>
      <c r="X1422">
        <v>90</v>
      </c>
      <c r="Y1422">
        <v>50</v>
      </c>
      <c r="Z1422">
        <v>50</v>
      </c>
      <c r="AA1422">
        <v>40</v>
      </c>
      <c r="AB1422">
        <v>70</v>
      </c>
      <c r="AC1422">
        <v>110</v>
      </c>
      <c r="AD1422">
        <v>110</v>
      </c>
      <c r="AE1422">
        <v>140</v>
      </c>
      <c r="AF1422">
        <v>140</v>
      </c>
      <c r="AG1422">
        <v>110</v>
      </c>
      <c r="AH1422">
        <v>320</v>
      </c>
      <c r="AI1422">
        <v>260</v>
      </c>
      <c r="AJ1422">
        <v>170</v>
      </c>
      <c r="AK1422">
        <v>50</v>
      </c>
      <c r="AL1422">
        <v>40</v>
      </c>
      <c r="AM1422">
        <v>70</v>
      </c>
      <c r="AN1422">
        <v>50</v>
      </c>
      <c r="AO1422">
        <v>50</v>
      </c>
      <c r="AP1422">
        <v>50</v>
      </c>
      <c r="AQ1422">
        <v>50</v>
      </c>
      <c r="AR1422">
        <v>70</v>
      </c>
      <c r="AS1422">
        <v>40</v>
      </c>
      <c r="AT1422">
        <v>70</v>
      </c>
      <c r="AU1422">
        <v>90</v>
      </c>
      <c r="AV1422">
        <v>50</v>
      </c>
      <c r="AW1422">
        <v>50</v>
      </c>
      <c r="AX1422">
        <v>70</v>
      </c>
      <c r="AY1422">
        <v>50</v>
      </c>
      <c r="AZ1422">
        <v>70</v>
      </c>
      <c r="BA1422">
        <v>70</v>
      </c>
      <c r="BB1422">
        <v>110</v>
      </c>
      <c r="BC1422">
        <v>110</v>
      </c>
      <c r="BD1422">
        <v>210</v>
      </c>
      <c r="BE1422">
        <v>140</v>
      </c>
      <c r="BF1422">
        <v>390</v>
      </c>
      <c r="BG1422">
        <v>210</v>
      </c>
      <c r="BH1422">
        <v>210</v>
      </c>
      <c r="BI1422" s="9">
        <f>AVERAGE(keyword_stats[[#This Row],[Searches: Apr 2015]:[Searches: Mar 2016]])</f>
        <v>81.666666666666671</v>
      </c>
      <c r="BJ1422" s="9">
        <f>AVERAGE(keyword_stats[[#This Row],[Searches: Apr 2016]:[Searches: Mar 2017]])</f>
        <v>130.83333333333334</v>
      </c>
      <c r="BK1422" s="9">
        <f>AVERAGE(keyword_stats[[#This Row],[Searches: Apr 2017]:[Searches: Mar 2018]])</f>
        <v>56.666666666666664</v>
      </c>
      <c r="BL1422" s="9">
        <f>AVERAGE(keyword_stats[[#This Row],[Searches: Apr 2018]:[Searches: Mar 2019]])</f>
        <v>140.83333333333334</v>
      </c>
      <c r="BM1422" s="9">
        <f>SUM(keyword_stats[[#This Row],[Searches: Apr 2018]:[Searches: Mar 2019]])</f>
        <v>1690</v>
      </c>
      <c r="BN1422" s="9">
        <f>keyword_stats[[#This Row],[R1]]-keyword_stats[[#This Row],[R4]]</f>
        <v>59.166666666666671</v>
      </c>
      <c r="BO1422" s="9" t="str">
        <f>INDEX('keyword-forecasts'!G:K,MATCH(keyword_stats[[#This Row],[Keyword]],'keyword-forecasts'!K:K,0),1)</f>
        <v>Strój</v>
      </c>
    </row>
    <row r="1423" spans="1:67" x14ac:dyDescent="0.25">
      <c r="A1423" t="s">
        <v>1533</v>
      </c>
      <c r="B1423" t="s">
        <v>15</v>
      </c>
      <c r="D1423" s="8">
        <v>320</v>
      </c>
      <c r="E1423" t="s">
        <v>17</v>
      </c>
      <c r="F1423">
        <v>100</v>
      </c>
      <c r="G1423">
        <v>0.31</v>
      </c>
      <c r="H1423">
        <v>1.1299999999999999</v>
      </c>
      <c r="M1423">
        <v>210</v>
      </c>
      <c r="N1423">
        <v>320</v>
      </c>
      <c r="O1423">
        <v>590</v>
      </c>
      <c r="P1423">
        <v>720</v>
      </c>
      <c r="Q1423">
        <v>480</v>
      </c>
      <c r="R1423">
        <v>70</v>
      </c>
      <c r="S1423">
        <v>50</v>
      </c>
      <c r="T1423">
        <v>70</v>
      </c>
      <c r="U1423">
        <v>90</v>
      </c>
      <c r="V1423">
        <v>110</v>
      </c>
      <c r="W1423">
        <v>140</v>
      </c>
      <c r="X1423">
        <v>140</v>
      </c>
      <c r="Y1423">
        <v>210</v>
      </c>
      <c r="Z1423">
        <v>320</v>
      </c>
      <c r="AA1423">
        <v>590</v>
      </c>
      <c r="AB1423">
        <v>590</v>
      </c>
      <c r="AC1423">
        <v>320</v>
      </c>
      <c r="AD1423">
        <v>90</v>
      </c>
      <c r="AE1423">
        <v>70</v>
      </c>
      <c r="AF1423">
        <v>70</v>
      </c>
      <c r="AG1423">
        <v>70</v>
      </c>
      <c r="AH1423">
        <v>170</v>
      </c>
      <c r="AI1423">
        <v>140</v>
      </c>
      <c r="AJ1423">
        <v>210</v>
      </c>
      <c r="AK1423">
        <v>210</v>
      </c>
      <c r="AL1423">
        <v>320</v>
      </c>
      <c r="AM1423">
        <v>590</v>
      </c>
      <c r="AN1423">
        <v>880</v>
      </c>
      <c r="AO1423">
        <v>390</v>
      </c>
      <c r="AP1423">
        <v>90</v>
      </c>
      <c r="AQ1423">
        <v>70</v>
      </c>
      <c r="AR1423">
        <v>90</v>
      </c>
      <c r="AS1423">
        <v>70</v>
      </c>
      <c r="AT1423">
        <v>210</v>
      </c>
      <c r="AU1423">
        <v>260</v>
      </c>
      <c r="AV1423">
        <v>210</v>
      </c>
      <c r="AW1423">
        <v>320</v>
      </c>
      <c r="AX1423">
        <v>590</v>
      </c>
      <c r="AY1423">
        <v>720</v>
      </c>
      <c r="AZ1423">
        <v>880</v>
      </c>
      <c r="BA1423">
        <v>480</v>
      </c>
      <c r="BB1423">
        <v>90</v>
      </c>
      <c r="BC1423">
        <v>90</v>
      </c>
      <c r="BD1423">
        <v>140</v>
      </c>
      <c r="BE1423">
        <v>110</v>
      </c>
      <c r="BF1423">
        <v>260</v>
      </c>
      <c r="BG1423">
        <v>260</v>
      </c>
      <c r="BH1423">
        <v>260</v>
      </c>
      <c r="BI1423" s="9">
        <f>AVERAGE(keyword_stats[[#This Row],[Searches: Apr 2015]:[Searches: Mar 2016]])</f>
        <v>249.16666666666666</v>
      </c>
      <c r="BJ1423" s="9">
        <f>AVERAGE(keyword_stats[[#This Row],[Searches: Apr 2016]:[Searches: Mar 2017]])</f>
        <v>237.5</v>
      </c>
      <c r="BK1423" s="9">
        <f>AVERAGE(keyword_stats[[#This Row],[Searches: Apr 2017]:[Searches: Mar 2018]])</f>
        <v>282.5</v>
      </c>
      <c r="BL1423" s="9">
        <f>AVERAGE(keyword_stats[[#This Row],[Searches: Apr 2018]:[Searches: Mar 2019]])</f>
        <v>350</v>
      </c>
      <c r="BM1423" s="9">
        <f>SUM(keyword_stats[[#This Row],[Searches: Apr 2018]:[Searches: Mar 2019]])</f>
        <v>4200</v>
      </c>
      <c r="BN1423" s="9">
        <f>keyword_stats[[#This Row],[R1]]-keyword_stats[[#This Row],[R4]]</f>
        <v>100.83333333333334</v>
      </c>
      <c r="BO1423" s="9" t="str">
        <f>INDEX('keyword-forecasts'!G:K,MATCH(keyword_stats[[#This Row],[Keyword]],'keyword-forecasts'!K:K,0),1)</f>
        <v>Strój</v>
      </c>
    </row>
    <row r="1424" spans="1:67" x14ac:dyDescent="0.25">
      <c r="A1424" t="s">
        <v>1535</v>
      </c>
      <c r="B1424" t="s">
        <v>15</v>
      </c>
      <c r="D1424" s="8">
        <v>140</v>
      </c>
      <c r="E1424" t="s">
        <v>17</v>
      </c>
      <c r="F1424">
        <v>100</v>
      </c>
      <c r="G1424">
        <v>0.35</v>
      </c>
      <c r="H1424">
        <v>0.86</v>
      </c>
      <c r="M1424">
        <v>70</v>
      </c>
      <c r="N1424">
        <v>70</v>
      </c>
      <c r="O1424">
        <v>90</v>
      </c>
      <c r="P1424">
        <v>90</v>
      </c>
      <c r="Q1424">
        <v>90</v>
      </c>
      <c r="R1424">
        <v>90</v>
      </c>
      <c r="S1424">
        <v>110</v>
      </c>
      <c r="T1424">
        <v>140</v>
      </c>
      <c r="U1424">
        <v>90</v>
      </c>
      <c r="V1424">
        <v>140</v>
      </c>
      <c r="W1424">
        <v>110</v>
      </c>
      <c r="X1424">
        <v>110</v>
      </c>
      <c r="Y1424">
        <v>50</v>
      </c>
      <c r="Z1424">
        <v>70</v>
      </c>
      <c r="AA1424">
        <v>90</v>
      </c>
      <c r="AB1424">
        <v>70</v>
      </c>
      <c r="AC1424">
        <v>110</v>
      </c>
      <c r="AD1424">
        <v>70</v>
      </c>
      <c r="AE1424">
        <v>90</v>
      </c>
      <c r="AF1424">
        <v>90</v>
      </c>
      <c r="AG1424">
        <v>70</v>
      </c>
      <c r="AH1424">
        <v>110</v>
      </c>
      <c r="AI1424">
        <v>140</v>
      </c>
      <c r="AJ1424">
        <v>140</v>
      </c>
      <c r="AK1424">
        <v>140</v>
      </c>
      <c r="AL1424">
        <v>110</v>
      </c>
      <c r="AM1424">
        <v>90</v>
      </c>
      <c r="AN1424">
        <v>90</v>
      </c>
      <c r="AO1424">
        <v>90</v>
      </c>
      <c r="AP1424">
        <v>90</v>
      </c>
      <c r="AQ1424">
        <v>90</v>
      </c>
      <c r="AR1424">
        <v>140</v>
      </c>
      <c r="AS1424">
        <v>90</v>
      </c>
      <c r="AT1424">
        <v>140</v>
      </c>
      <c r="AU1424">
        <v>140</v>
      </c>
      <c r="AV1424">
        <v>170</v>
      </c>
      <c r="AW1424">
        <v>110</v>
      </c>
      <c r="AX1424">
        <v>90</v>
      </c>
      <c r="AY1424">
        <v>140</v>
      </c>
      <c r="AZ1424">
        <v>90</v>
      </c>
      <c r="BA1424">
        <v>90</v>
      </c>
      <c r="BB1424">
        <v>110</v>
      </c>
      <c r="BC1424">
        <v>90</v>
      </c>
      <c r="BD1424">
        <v>170</v>
      </c>
      <c r="BE1424">
        <v>140</v>
      </c>
      <c r="BF1424">
        <v>170</v>
      </c>
      <c r="BG1424">
        <v>170</v>
      </c>
      <c r="BH1424">
        <v>110</v>
      </c>
      <c r="BI1424" s="9">
        <f>AVERAGE(keyword_stats[[#This Row],[Searches: Apr 2015]:[Searches: Mar 2016]])</f>
        <v>100</v>
      </c>
      <c r="BJ1424" s="9">
        <f>AVERAGE(keyword_stats[[#This Row],[Searches: Apr 2016]:[Searches: Mar 2017]])</f>
        <v>91.666666666666671</v>
      </c>
      <c r="BK1424" s="9">
        <f>AVERAGE(keyword_stats[[#This Row],[Searches: Apr 2017]:[Searches: Mar 2018]])</f>
        <v>115</v>
      </c>
      <c r="BL1424" s="9">
        <f>AVERAGE(keyword_stats[[#This Row],[Searches: Apr 2018]:[Searches: Mar 2019]])</f>
        <v>123.33333333333333</v>
      </c>
      <c r="BM1424" s="9">
        <f>SUM(keyword_stats[[#This Row],[Searches: Apr 2018]:[Searches: Mar 2019]])</f>
        <v>1480</v>
      </c>
      <c r="BN1424" s="9">
        <f>keyword_stats[[#This Row],[R1]]-keyword_stats[[#This Row],[R4]]</f>
        <v>23.333333333333329</v>
      </c>
      <c r="BO1424" s="9" t="str">
        <f>INDEX('keyword-forecasts'!G:K,MATCH(keyword_stats[[#This Row],[Keyword]],'keyword-forecasts'!K:K,0),1)</f>
        <v>Strój</v>
      </c>
    </row>
    <row r="1425" spans="1:67" x14ac:dyDescent="0.25">
      <c r="A1425" t="s">
        <v>1536</v>
      </c>
      <c r="B1425" t="s">
        <v>15</v>
      </c>
      <c r="D1425" s="8">
        <v>20</v>
      </c>
      <c r="E1425" t="s">
        <v>17</v>
      </c>
      <c r="F1425">
        <v>100</v>
      </c>
      <c r="G1425">
        <v>0.32</v>
      </c>
      <c r="H1425">
        <v>0.68</v>
      </c>
      <c r="M1425">
        <v>10</v>
      </c>
      <c r="N1425">
        <v>10</v>
      </c>
      <c r="O1425">
        <v>10</v>
      </c>
      <c r="P1425">
        <v>10</v>
      </c>
      <c r="Q1425">
        <v>10</v>
      </c>
      <c r="R1425">
        <v>10</v>
      </c>
      <c r="S1425">
        <v>10</v>
      </c>
      <c r="T1425">
        <v>10</v>
      </c>
      <c r="U1425">
        <v>10</v>
      </c>
      <c r="V1425">
        <v>10</v>
      </c>
      <c r="W1425">
        <v>10</v>
      </c>
      <c r="X1425">
        <v>10</v>
      </c>
      <c r="Y1425">
        <v>10</v>
      </c>
      <c r="Z1425">
        <v>10</v>
      </c>
      <c r="AA1425">
        <v>10</v>
      </c>
      <c r="AB1425">
        <v>10</v>
      </c>
      <c r="AC1425">
        <v>10</v>
      </c>
      <c r="AD1425">
        <v>10</v>
      </c>
      <c r="AE1425">
        <v>10</v>
      </c>
      <c r="AF1425">
        <v>10</v>
      </c>
      <c r="AG1425">
        <v>10</v>
      </c>
      <c r="AH1425">
        <v>10</v>
      </c>
      <c r="AI1425">
        <v>10</v>
      </c>
      <c r="AJ1425">
        <v>20</v>
      </c>
      <c r="AK1425">
        <v>10</v>
      </c>
      <c r="AL1425">
        <v>20</v>
      </c>
      <c r="AM1425">
        <v>10</v>
      </c>
      <c r="AN1425">
        <v>10</v>
      </c>
      <c r="AO1425">
        <v>10</v>
      </c>
      <c r="AP1425">
        <v>10</v>
      </c>
      <c r="AQ1425">
        <v>10</v>
      </c>
      <c r="AR1425">
        <v>20</v>
      </c>
      <c r="AS1425">
        <v>10</v>
      </c>
      <c r="AT1425">
        <v>10</v>
      </c>
      <c r="AU1425">
        <v>20</v>
      </c>
      <c r="AV1425">
        <v>20</v>
      </c>
      <c r="AW1425">
        <v>10</v>
      </c>
      <c r="AX1425">
        <v>10</v>
      </c>
      <c r="AY1425">
        <v>20</v>
      </c>
      <c r="AZ1425">
        <v>20</v>
      </c>
      <c r="BA1425">
        <v>10</v>
      </c>
      <c r="BB1425">
        <v>10</v>
      </c>
      <c r="BC1425">
        <v>10</v>
      </c>
      <c r="BD1425">
        <v>10</v>
      </c>
      <c r="BE1425">
        <v>30</v>
      </c>
      <c r="BF1425">
        <v>20</v>
      </c>
      <c r="BG1425">
        <v>10</v>
      </c>
      <c r="BH1425">
        <v>30</v>
      </c>
      <c r="BI1425" s="9">
        <f>AVERAGE(keyword_stats[[#This Row],[Searches: Apr 2015]:[Searches: Mar 2016]])</f>
        <v>10</v>
      </c>
      <c r="BJ1425" s="9">
        <f>AVERAGE(keyword_stats[[#This Row],[Searches: Apr 2016]:[Searches: Mar 2017]])</f>
        <v>10.833333333333334</v>
      </c>
      <c r="BK1425" s="9">
        <f>AVERAGE(keyword_stats[[#This Row],[Searches: Apr 2017]:[Searches: Mar 2018]])</f>
        <v>13.333333333333334</v>
      </c>
      <c r="BL1425" s="9">
        <f>AVERAGE(keyword_stats[[#This Row],[Searches: Apr 2018]:[Searches: Mar 2019]])</f>
        <v>15.833333333333334</v>
      </c>
      <c r="BM1425" s="9">
        <f>SUM(keyword_stats[[#This Row],[Searches: Apr 2018]:[Searches: Mar 2019]])</f>
        <v>190</v>
      </c>
      <c r="BN1425" s="9">
        <f>keyword_stats[[#This Row],[R1]]-keyword_stats[[#This Row],[R4]]</f>
        <v>5.8333333333333339</v>
      </c>
      <c r="BO1425" s="9" t="str">
        <f>INDEX('keyword-forecasts'!G:K,MATCH(keyword_stats[[#This Row],[Keyword]],'keyword-forecasts'!K:K,0),1)</f>
        <v>Dwuczęściowy Strój</v>
      </c>
    </row>
    <row r="1426" spans="1:67" x14ac:dyDescent="0.25">
      <c r="A1426" t="s">
        <v>1534</v>
      </c>
      <c r="B1426" t="s">
        <v>15</v>
      </c>
      <c r="D1426" s="8">
        <v>210</v>
      </c>
      <c r="E1426" t="s">
        <v>17</v>
      </c>
      <c r="F1426">
        <v>100</v>
      </c>
      <c r="G1426">
        <v>0.28999999999999998</v>
      </c>
      <c r="H1426">
        <v>0.87</v>
      </c>
      <c r="M1426">
        <v>90</v>
      </c>
      <c r="N1426">
        <v>140</v>
      </c>
      <c r="O1426">
        <v>210</v>
      </c>
      <c r="P1426">
        <v>260</v>
      </c>
      <c r="Q1426">
        <v>90</v>
      </c>
      <c r="R1426">
        <v>10</v>
      </c>
      <c r="S1426">
        <v>10</v>
      </c>
      <c r="T1426">
        <v>10</v>
      </c>
      <c r="U1426">
        <v>20</v>
      </c>
      <c r="V1426">
        <v>50</v>
      </c>
      <c r="W1426">
        <v>70</v>
      </c>
      <c r="X1426">
        <v>70</v>
      </c>
      <c r="Y1426">
        <v>110</v>
      </c>
      <c r="Z1426">
        <v>170</v>
      </c>
      <c r="AA1426">
        <v>320</v>
      </c>
      <c r="AB1426">
        <v>320</v>
      </c>
      <c r="AC1426">
        <v>70</v>
      </c>
      <c r="AD1426">
        <v>50</v>
      </c>
      <c r="AE1426">
        <v>30</v>
      </c>
      <c r="AF1426">
        <v>40</v>
      </c>
      <c r="AG1426">
        <v>20</v>
      </c>
      <c r="AH1426">
        <v>70</v>
      </c>
      <c r="AI1426">
        <v>70</v>
      </c>
      <c r="AJ1426">
        <v>110</v>
      </c>
      <c r="AK1426">
        <v>170</v>
      </c>
      <c r="AL1426">
        <v>210</v>
      </c>
      <c r="AM1426">
        <v>390</v>
      </c>
      <c r="AN1426">
        <v>320</v>
      </c>
      <c r="AO1426">
        <v>110</v>
      </c>
      <c r="AP1426">
        <v>20</v>
      </c>
      <c r="AQ1426">
        <v>20</v>
      </c>
      <c r="AR1426">
        <v>20</v>
      </c>
      <c r="AS1426">
        <v>30</v>
      </c>
      <c r="AT1426">
        <v>90</v>
      </c>
      <c r="AU1426">
        <v>110</v>
      </c>
      <c r="AV1426">
        <v>110</v>
      </c>
      <c r="AW1426">
        <v>140</v>
      </c>
      <c r="AX1426">
        <v>320</v>
      </c>
      <c r="AY1426">
        <v>480</v>
      </c>
      <c r="AZ1426">
        <v>480</v>
      </c>
      <c r="BA1426">
        <v>210</v>
      </c>
      <c r="BB1426">
        <v>30</v>
      </c>
      <c r="BC1426">
        <v>40</v>
      </c>
      <c r="BD1426">
        <v>70</v>
      </c>
      <c r="BE1426">
        <v>70</v>
      </c>
      <c r="BF1426">
        <v>140</v>
      </c>
      <c r="BG1426">
        <v>170</v>
      </c>
      <c r="BH1426">
        <v>170</v>
      </c>
      <c r="BI1426" s="9">
        <f>AVERAGE(keyword_stats[[#This Row],[Searches: Apr 2015]:[Searches: Mar 2016]])</f>
        <v>85.833333333333329</v>
      </c>
      <c r="BJ1426" s="9">
        <f>AVERAGE(keyword_stats[[#This Row],[Searches: Apr 2016]:[Searches: Mar 2017]])</f>
        <v>115</v>
      </c>
      <c r="BK1426" s="9">
        <f>AVERAGE(keyword_stats[[#This Row],[Searches: Apr 2017]:[Searches: Mar 2018]])</f>
        <v>133.33333333333334</v>
      </c>
      <c r="BL1426" s="9">
        <f>AVERAGE(keyword_stats[[#This Row],[Searches: Apr 2018]:[Searches: Mar 2019]])</f>
        <v>193.33333333333334</v>
      </c>
      <c r="BM1426" s="9">
        <f>SUM(keyword_stats[[#This Row],[Searches: Apr 2018]:[Searches: Mar 2019]])</f>
        <v>2320</v>
      </c>
      <c r="BN1426" s="9">
        <f>keyword_stats[[#This Row],[R1]]-keyword_stats[[#This Row],[R4]]</f>
        <v>107.50000000000001</v>
      </c>
      <c r="BO1426" s="9" t="str">
        <f>INDEX('keyword-forecasts'!G:K,MATCH(keyword_stats[[#This Row],[Keyword]],'keyword-forecasts'!K:K,0),1)</f>
        <v>Strój</v>
      </c>
    </row>
    <row r="1427" spans="1:67" x14ac:dyDescent="0.25">
      <c r="A1427" t="s">
        <v>1537</v>
      </c>
      <c r="B1427" t="s">
        <v>15</v>
      </c>
      <c r="D1427" s="8">
        <v>30</v>
      </c>
      <c r="E1427" t="s">
        <v>17</v>
      </c>
      <c r="F1427">
        <v>100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10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90</v>
      </c>
      <c r="AC1427">
        <v>40</v>
      </c>
      <c r="AD1427">
        <v>10</v>
      </c>
      <c r="AE1427">
        <v>10</v>
      </c>
      <c r="AF1427">
        <v>10</v>
      </c>
      <c r="AG1427">
        <v>10</v>
      </c>
      <c r="AH1427">
        <v>10</v>
      </c>
      <c r="AI1427">
        <v>10</v>
      </c>
      <c r="AJ1427">
        <v>30</v>
      </c>
      <c r="AK1427">
        <v>40</v>
      </c>
      <c r="AL1427">
        <v>70</v>
      </c>
      <c r="AM1427">
        <v>70</v>
      </c>
      <c r="AN1427">
        <v>90</v>
      </c>
      <c r="AO1427">
        <v>30</v>
      </c>
      <c r="AP1427">
        <v>10</v>
      </c>
      <c r="AQ1427">
        <v>10</v>
      </c>
      <c r="AR1427">
        <v>10</v>
      </c>
      <c r="AS1427">
        <v>10</v>
      </c>
      <c r="AT1427">
        <v>20</v>
      </c>
      <c r="AU1427">
        <v>10</v>
      </c>
      <c r="AV1427">
        <v>20</v>
      </c>
      <c r="AW1427">
        <v>30</v>
      </c>
      <c r="AX1427">
        <v>30</v>
      </c>
      <c r="AY1427">
        <v>70</v>
      </c>
      <c r="AZ1427">
        <v>70</v>
      </c>
      <c r="BA1427">
        <v>40</v>
      </c>
      <c r="BB1427">
        <v>10</v>
      </c>
      <c r="BC1427">
        <v>10</v>
      </c>
      <c r="BD1427">
        <v>20</v>
      </c>
      <c r="BE1427">
        <v>10</v>
      </c>
      <c r="BF1427">
        <v>10</v>
      </c>
      <c r="BG1427">
        <v>10</v>
      </c>
      <c r="BH1427">
        <v>10</v>
      </c>
      <c r="BI1427" s="9">
        <f>AVERAGE(keyword_stats[[#This Row],[Searches: Apr 2015]:[Searches: Mar 2016]])</f>
        <v>0.83333333333333337</v>
      </c>
      <c r="BJ1427" s="9">
        <f>AVERAGE(keyword_stats[[#This Row],[Searches: Apr 2016]:[Searches: Mar 2017]])</f>
        <v>18.333333333333332</v>
      </c>
      <c r="BK1427" s="9">
        <f>AVERAGE(keyword_stats[[#This Row],[Searches: Apr 2017]:[Searches: Mar 2018]])</f>
        <v>32.5</v>
      </c>
      <c r="BL1427" s="9">
        <f>AVERAGE(keyword_stats[[#This Row],[Searches: Apr 2018]:[Searches: Mar 2019]])</f>
        <v>26.666666666666668</v>
      </c>
      <c r="BM1427" s="9">
        <f>SUM(keyword_stats[[#This Row],[Searches: Apr 2018]:[Searches: Mar 2019]])</f>
        <v>320</v>
      </c>
      <c r="BN1427" s="9">
        <f>keyword_stats[[#This Row],[R1]]-keyword_stats[[#This Row],[R4]]</f>
        <v>25.833333333333336</v>
      </c>
      <c r="BO1427" s="9" t="str">
        <f>INDEX('keyword-forecasts'!G:K,MATCH(keyword_stats[[#This Row],[Keyword]],'keyword-forecasts'!K:K,0),1)</f>
        <v>Paskami</v>
      </c>
    </row>
    <row r="1428" spans="1:67" x14ac:dyDescent="0.25">
      <c r="A1428" t="s">
        <v>1538</v>
      </c>
      <c r="B1428" t="s">
        <v>15</v>
      </c>
      <c r="D1428" s="8">
        <v>20</v>
      </c>
      <c r="E1428" t="s">
        <v>17</v>
      </c>
      <c r="F1428">
        <v>100</v>
      </c>
      <c r="M1428">
        <v>10</v>
      </c>
      <c r="N1428">
        <v>20</v>
      </c>
      <c r="O1428">
        <v>70</v>
      </c>
      <c r="P1428">
        <v>50</v>
      </c>
      <c r="Q1428">
        <v>10</v>
      </c>
      <c r="R1428">
        <v>10</v>
      </c>
      <c r="S1428">
        <v>0</v>
      </c>
      <c r="T1428">
        <v>10</v>
      </c>
      <c r="U1428">
        <v>10</v>
      </c>
      <c r="V1428">
        <v>10</v>
      </c>
      <c r="W1428">
        <v>10</v>
      </c>
      <c r="X1428">
        <v>10</v>
      </c>
      <c r="Y1428">
        <v>10</v>
      </c>
      <c r="Z1428">
        <v>10</v>
      </c>
      <c r="AA1428">
        <v>50</v>
      </c>
      <c r="AB1428">
        <v>40</v>
      </c>
      <c r="AC1428">
        <v>10</v>
      </c>
      <c r="AD1428">
        <v>10</v>
      </c>
      <c r="AE1428">
        <v>10</v>
      </c>
      <c r="AF1428">
        <v>10</v>
      </c>
      <c r="AG1428">
        <v>10</v>
      </c>
      <c r="AH1428">
        <v>10</v>
      </c>
      <c r="AI1428">
        <v>10</v>
      </c>
      <c r="AJ1428">
        <v>10</v>
      </c>
      <c r="AK1428">
        <v>10</v>
      </c>
      <c r="AL1428">
        <v>20</v>
      </c>
      <c r="AM1428">
        <v>40</v>
      </c>
      <c r="AN1428">
        <v>70</v>
      </c>
      <c r="AO1428">
        <v>20</v>
      </c>
      <c r="AP1428">
        <v>10</v>
      </c>
      <c r="AQ1428">
        <v>10</v>
      </c>
      <c r="AR1428">
        <v>10</v>
      </c>
      <c r="AS1428">
        <v>10</v>
      </c>
      <c r="AT1428">
        <v>10</v>
      </c>
      <c r="AU1428">
        <v>10</v>
      </c>
      <c r="AV1428">
        <v>10</v>
      </c>
      <c r="AW1428">
        <v>10</v>
      </c>
      <c r="AX1428">
        <v>20</v>
      </c>
      <c r="AY1428">
        <v>40</v>
      </c>
      <c r="AZ1428">
        <v>50</v>
      </c>
      <c r="BA1428">
        <v>20</v>
      </c>
      <c r="BB1428">
        <v>10</v>
      </c>
      <c r="BC1428">
        <v>10</v>
      </c>
      <c r="BD1428">
        <v>10</v>
      </c>
      <c r="BE1428">
        <v>10</v>
      </c>
      <c r="BF1428">
        <v>20</v>
      </c>
      <c r="BG1428">
        <v>10</v>
      </c>
      <c r="BH1428">
        <v>10</v>
      </c>
      <c r="BI1428" s="9">
        <f>AVERAGE(keyword_stats[[#This Row],[Searches: Apr 2015]:[Searches: Mar 2016]])</f>
        <v>18.333333333333332</v>
      </c>
      <c r="BJ1428" s="9">
        <f>AVERAGE(keyword_stats[[#This Row],[Searches: Apr 2016]:[Searches: Mar 2017]])</f>
        <v>15.833333333333334</v>
      </c>
      <c r="BK1428" s="9">
        <f>AVERAGE(keyword_stats[[#This Row],[Searches: Apr 2017]:[Searches: Mar 2018]])</f>
        <v>19.166666666666668</v>
      </c>
      <c r="BL1428" s="9">
        <f>AVERAGE(keyword_stats[[#This Row],[Searches: Apr 2018]:[Searches: Mar 2019]])</f>
        <v>18.333333333333332</v>
      </c>
      <c r="BM1428" s="9">
        <f>SUM(keyword_stats[[#This Row],[Searches: Apr 2018]:[Searches: Mar 2019]])</f>
        <v>220</v>
      </c>
      <c r="BN1428" s="9">
        <f>keyword_stats[[#This Row],[R1]]-keyword_stats[[#This Row],[R4]]</f>
        <v>0</v>
      </c>
      <c r="BO1428" s="9" t="str">
        <f>INDEX('keyword-forecasts'!G:K,MATCH(keyword_stats[[#This Row],[Keyword]],'keyword-forecasts'!K:K,0),1)</f>
        <v>Szortami</v>
      </c>
    </row>
    <row r="1429" spans="1:67" x14ac:dyDescent="0.25">
      <c r="A1429" t="s">
        <v>1539</v>
      </c>
      <c r="B1429" t="s">
        <v>15</v>
      </c>
      <c r="D1429" s="8">
        <v>1000</v>
      </c>
      <c r="E1429" t="s">
        <v>17</v>
      </c>
      <c r="F1429">
        <v>100</v>
      </c>
      <c r="G1429">
        <v>0.09</v>
      </c>
      <c r="H1429">
        <v>0.85</v>
      </c>
      <c r="M1429">
        <v>210</v>
      </c>
      <c r="N1429">
        <v>480</v>
      </c>
      <c r="O1429">
        <v>720</v>
      </c>
      <c r="P1429">
        <v>720</v>
      </c>
      <c r="Q1429">
        <v>260</v>
      </c>
      <c r="R1429">
        <v>50</v>
      </c>
      <c r="S1429">
        <v>50</v>
      </c>
      <c r="T1429">
        <v>50</v>
      </c>
      <c r="U1429">
        <v>50</v>
      </c>
      <c r="V1429">
        <v>170</v>
      </c>
      <c r="W1429">
        <v>170</v>
      </c>
      <c r="X1429">
        <v>210</v>
      </c>
      <c r="Y1429">
        <v>390</v>
      </c>
      <c r="Z1429">
        <v>720</v>
      </c>
      <c r="AA1429">
        <v>1300</v>
      </c>
      <c r="AB1429">
        <v>880</v>
      </c>
      <c r="AC1429">
        <v>210</v>
      </c>
      <c r="AD1429">
        <v>90</v>
      </c>
      <c r="AE1429">
        <v>50</v>
      </c>
      <c r="AF1429">
        <v>50</v>
      </c>
      <c r="AG1429">
        <v>50</v>
      </c>
      <c r="AH1429">
        <v>140</v>
      </c>
      <c r="AI1429">
        <v>210</v>
      </c>
      <c r="AJ1429">
        <v>320</v>
      </c>
      <c r="AK1429">
        <v>590</v>
      </c>
      <c r="AL1429">
        <v>1000</v>
      </c>
      <c r="AM1429">
        <v>1900</v>
      </c>
      <c r="AN1429">
        <v>1900</v>
      </c>
      <c r="AO1429">
        <v>720</v>
      </c>
      <c r="AP1429">
        <v>140</v>
      </c>
      <c r="AQ1429">
        <v>110</v>
      </c>
      <c r="AR1429">
        <v>110</v>
      </c>
      <c r="AS1429">
        <v>110</v>
      </c>
      <c r="AT1429">
        <v>320</v>
      </c>
      <c r="AU1429">
        <v>390</v>
      </c>
      <c r="AV1429">
        <v>480</v>
      </c>
      <c r="AW1429">
        <v>880</v>
      </c>
      <c r="AX1429">
        <v>1600</v>
      </c>
      <c r="AY1429">
        <v>2900</v>
      </c>
      <c r="AZ1429">
        <v>3600</v>
      </c>
      <c r="BA1429">
        <v>1600</v>
      </c>
      <c r="BB1429">
        <v>260</v>
      </c>
      <c r="BC1429">
        <v>170</v>
      </c>
      <c r="BD1429">
        <v>260</v>
      </c>
      <c r="BE1429">
        <v>210</v>
      </c>
      <c r="BF1429">
        <v>590</v>
      </c>
      <c r="BG1429">
        <v>590</v>
      </c>
      <c r="BH1429">
        <v>880</v>
      </c>
      <c r="BI1429" s="9">
        <f>AVERAGE(keyword_stats[[#This Row],[Searches: Apr 2015]:[Searches: Mar 2016]])</f>
        <v>261.66666666666669</v>
      </c>
      <c r="BJ1429" s="9">
        <f>AVERAGE(keyword_stats[[#This Row],[Searches: Apr 2016]:[Searches: Mar 2017]])</f>
        <v>367.5</v>
      </c>
      <c r="BK1429" s="9">
        <f>AVERAGE(keyword_stats[[#This Row],[Searches: Apr 2017]:[Searches: Mar 2018]])</f>
        <v>647.5</v>
      </c>
      <c r="BL1429" s="9">
        <f>AVERAGE(keyword_stats[[#This Row],[Searches: Apr 2018]:[Searches: Mar 2019]])</f>
        <v>1128.3333333333333</v>
      </c>
      <c r="BM1429" s="9">
        <f>SUM(keyword_stats[[#This Row],[Searches: Apr 2018]:[Searches: Mar 2019]])</f>
        <v>13540</v>
      </c>
      <c r="BN1429" s="9">
        <f>keyword_stats[[#This Row],[R1]]-keyword_stats[[#This Row],[R4]]</f>
        <v>866.66666666666652</v>
      </c>
      <c r="BO1429" s="9" t="str">
        <f>INDEX('keyword-forecasts'!G:K,MATCH(keyword_stats[[#This Row],[Keyword]],'keyword-forecasts'!K:K,0),1)</f>
        <v>Strój</v>
      </c>
    </row>
    <row r="1430" spans="1:67" x14ac:dyDescent="0.25">
      <c r="A1430" t="s">
        <v>1540</v>
      </c>
      <c r="B1430" t="s">
        <v>15</v>
      </c>
      <c r="D1430" s="8">
        <v>30</v>
      </c>
      <c r="E1430" t="s">
        <v>17</v>
      </c>
      <c r="F1430">
        <v>100</v>
      </c>
      <c r="G1430">
        <v>0.39</v>
      </c>
      <c r="H1430">
        <v>1.52</v>
      </c>
      <c r="M1430">
        <v>10</v>
      </c>
      <c r="N1430">
        <v>10</v>
      </c>
      <c r="O1430">
        <v>50</v>
      </c>
      <c r="P1430">
        <v>30</v>
      </c>
      <c r="Q1430">
        <v>20</v>
      </c>
      <c r="R1430">
        <v>0</v>
      </c>
      <c r="S1430">
        <v>0</v>
      </c>
      <c r="T1430">
        <v>10</v>
      </c>
      <c r="U1430">
        <v>10</v>
      </c>
      <c r="V1430">
        <v>10</v>
      </c>
      <c r="W1430">
        <v>20</v>
      </c>
      <c r="X1430">
        <v>20</v>
      </c>
      <c r="Y1430">
        <v>20</v>
      </c>
      <c r="Z1430">
        <v>50</v>
      </c>
      <c r="AA1430">
        <v>90</v>
      </c>
      <c r="AB1430">
        <v>50</v>
      </c>
      <c r="AC1430">
        <v>10</v>
      </c>
      <c r="AD1430">
        <v>10</v>
      </c>
      <c r="AE1430">
        <v>10</v>
      </c>
      <c r="AF1430">
        <v>10</v>
      </c>
      <c r="AG1430">
        <v>10</v>
      </c>
      <c r="AH1430">
        <v>10</v>
      </c>
      <c r="AI1430">
        <v>10</v>
      </c>
      <c r="AJ1430">
        <v>10</v>
      </c>
      <c r="AK1430">
        <v>20</v>
      </c>
      <c r="AL1430">
        <v>70</v>
      </c>
      <c r="AM1430">
        <v>70</v>
      </c>
      <c r="AN1430">
        <v>70</v>
      </c>
      <c r="AO1430">
        <v>20</v>
      </c>
      <c r="AP1430">
        <v>10</v>
      </c>
      <c r="AQ1430">
        <v>10</v>
      </c>
      <c r="AR1430">
        <v>10</v>
      </c>
      <c r="AS1430">
        <v>10</v>
      </c>
      <c r="AT1430">
        <v>20</v>
      </c>
      <c r="AU1430">
        <v>20</v>
      </c>
      <c r="AV1430">
        <v>20</v>
      </c>
      <c r="AW1430">
        <v>30</v>
      </c>
      <c r="AX1430">
        <v>50</v>
      </c>
      <c r="AY1430">
        <v>110</v>
      </c>
      <c r="AZ1430">
        <v>70</v>
      </c>
      <c r="BA1430">
        <v>40</v>
      </c>
      <c r="BB1430">
        <v>10</v>
      </c>
      <c r="BC1430">
        <v>10</v>
      </c>
      <c r="BD1430">
        <v>10</v>
      </c>
      <c r="BE1430">
        <v>0</v>
      </c>
      <c r="BF1430">
        <v>10</v>
      </c>
      <c r="BG1430">
        <v>20</v>
      </c>
      <c r="BH1430">
        <v>20</v>
      </c>
      <c r="BI1430" s="9">
        <f>AVERAGE(keyword_stats[[#This Row],[Searches: Apr 2015]:[Searches: Mar 2016]])</f>
        <v>15.833333333333334</v>
      </c>
      <c r="BJ1430" s="9">
        <f>AVERAGE(keyword_stats[[#This Row],[Searches: Apr 2016]:[Searches: Mar 2017]])</f>
        <v>24.166666666666668</v>
      </c>
      <c r="BK1430" s="9">
        <f>AVERAGE(keyword_stats[[#This Row],[Searches: Apr 2017]:[Searches: Mar 2018]])</f>
        <v>29.166666666666668</v>
      </c>
      <c r="BL1430" s="9">
        <f>AVERAGE(keyword_stats[[#This Row],[Searches: Apr 2018]:[Searches: Mar 2019]])</f>
        <v>31.666666666666668</v>
      </c>
      <c r="BM1430" s="9">
        <f>SUM(keyword_stats[[#This Row],[Searches: Apr 2018]:[Searches: Mar 2019]])</f>
        <v>380</v>
      </c>
      <c r="BN1430" s="9">
        <f>keyword_stats[[#This Row],[R1]]-keyword_stats[[#This Row],[R4]]</f>
        <v>15.833333333333334</v>
      </c>
      <c r="BO1430" s="9" t="str">
        <f>INDEX('keyword-forecasts'!G:K,MATCH(keyword_stats[[#This Row],[Keyword]],'keyword-forecasts'!K:K,0),1)</f>
        <v>Majtkami</v>
      </c>
    </row>
    <row r="1431" spans="1:67" x14ac:dyDescent="0.25">
      <c r="A1431" t="s">
        <v>1541</v>
      </c>
      <c r="B1431" t="s">
        <v>15</v>
      </c>
      <c r="D1431" s="8">
        <v>110</v>
      </c>
      <c r="E1431" t="s">
        <v>16</v>
      </c>
      <c r="F1431">
        <v>34</v>
      </c>
      <c r="G1431">
        <v>0.08</v>
      </c>
      <c r="H1431">
        <v>0.21</v>
      </c>
      <c r="M1431">
        <v>50</v>
      </c>
      <c r="N1431">
        <v>50</v>
      </c>
      <c r="O1431">
        <v>50</v>
      </c>
      <c r="P1431">
        <v>50</v>
      </c>
      <c r="Q1431">
        <v>50</v>
      </c>
      <c r="R1431">
        <v>30</v>
      </c>
      <c r="S1431">
        <v>40</v>
      </c>
      <c r="T1431">
        <v>70</v>
      </c>
      <c r="U1431">
        <v>110</v>
      </c>
      <c r="V1431">
        <v>70</v>
      </c>
      <c r="W1431">
        <v>30</v>
      </c>
      <c r="X1431">
        <v>30</v>
      </c>
      <c r="Y1431">
        <v>50</v>
      </c>
      <c r="Z1431">
        <v>30</v>
      </c>
      <c r="AA1431">
        <v>50</v>
      </c>
      <c r="AB1431">
        <v>40</v>
      </c>
      <c r="AC1431">
        <v>50</v>
      </c>
      <c r="AD1431">
        <v>40</v>
      </c>
      <c r="AE1431">
        <v>40</v>
      </c>
      <c r="AF1431">
        <v>50</v>
      </c>
      <c r="AG1431">
        <v>50</v>
      </c>
      <c r="AH1431">
        <v>50</v>
      </c>
      <c r="AI1431">
        <v>50</v>
      </c>
      <c r="AJ1431">
        <v>30</v>
      </c>
      <c r="AK1431">
        <v>50</v>
      </c>
      <c r="AL1431">
        <v>40</v>
      </c>
      <c r="AM1431">
        <v>50</v>
      </c>
      <c r="AN1431">
        <v>50</v>
      </c>
      <c r="AO1431">
        <v>40</v>
      </c>
      <c r="AP1431">
        <v>40</v>
      </c>
      <c r="AQ1431">
        <v>70</v>
      </c>
      <c r="AR1431">
        <v>70</v>
      </c>
      <c r="AS1431">
        <v>90</v>
      </c>
      <c r="AT1431">
        <v>70</v>
      </c>
      <c r="AU1431">
        <v>40</v>
      </c>
      <c r="AV1431">
        <v>50</v>
      </c>
      <c r="AW1431">
        <v>70</v>
      </c>
      <c r="AX1431">
        <v>90</v>
      </c>
      <c r="AY1431">
        <v>140</v>
      </c>
      <c r="AZ1431">
        <v>90</v>
      </c>
      <c r="BA1431">
        <v>140</v>
      </c>
      <c r="BB1431">
        <v>110</v>
      </c>
      <c r="BC1431">
        <v>140</v>
      </c>
      <c r="BD1431">
        <v>210</v>
      </c>
      <c r="BE1431">
        <v>170</v>
      </c>
      <c r="BF1431">
        <v>110</v>
      </c>
      <c r="BG1431">
        <v>110</v>
      </c>
      <c r="BH1431">
        <v>110</v>
      </c>
      <c r="BI1431" s="9">
        <f>AVERAGE(keyword_stats[[#This Row],[Searches: Apr 2015]:[Searches: Mar 2016]])</f>
        <v>52.5</v>
      </c>
      <c r="BJ1431" s="9">
        <f>AVERAGE(keyword_stats[[#This Row],[Searches: Apr 2016]:[Searches: Mar 2017]])</f>
        <v>44.166666666666664</v>
      </c>
      <c r="BK1431" s="9">
        <f>AVERAGE(keyword_stats[[#This Row],[Searches: Apr 2017]:[Searches: Mar 2018]])</f>
        <v>55</v>
      </c>
      <c r="BL1431" s="9">
        <f>AVERAGE(keyword_stats[[#This Row],[Searches: Apr 2018]:[Searches: Mar 2019]])</f>
        <v>124.16666666666667</v>
      </c>
      <c r="BM1431" s="9">
        <f>SUM(keyword_stats[[#This Row],[Searches: Apr 2018]:[Searches: Mar 2019]])</f>
        <v>1490</v>
      </c>
      <c r="BN1431" s="9">
        <f>keyword_stats[[#This Row],[R1]]-keyword_stats[[#This Row],[R4]]</f>
        <v>71.666666666666671</v>
      </c>
      <c r="BO1431" s="9" t="str">
        <f>INDEX('keyword-forecasts'!G:K,MATCH(keyword_stats[[#This Row],[Keyword]],'keyword-forecasts'!K:K,0),1)</f>
        <v>Sukienka</v>
      </c>
    </row>
    <row r="1432" spans="1:67" x14ac:dyDescent="0.25">
      <c r="A1432" t="s">
        <v>1542</v>
      </c>
      <c r="B1432" t="s">
        <v>15</v>
      </c>
      <c r="D1432" s="8">
        <v>1300</v>
      </c>
      <c r="E1432" t="s">
        <v>17</v>
      </c>
      <c r="F1432">
        <v>100</v>
      </c>
      <c r="G1432">
        <v>1.06</v>
      </c>
      <c r="H1432">
        <v>8.1199999999999992</v>
      </c>
      <c r="M1432">
        <v>590</v>
      </c>
      <c r="N1432">
        <v>1000</v>
      </c>
      <c r="O1432">
        <v>1600</v>
      </c>
      <c r="P1432">
        <v>1900</v>
      </c>
      <c r="Q1432">
        <v>720</v>
      </c>
      <c r="R1432">
        <v>170</v>
      </c>
      <c r="S1432">
        <v>140</v>
      </c>
      <c r="T1432">
        <v>170</v>
      </c>
      <c r="U1432">
        <v>110</v>
      </c>
      <c r="V1432">
        <v>390</v>
      </c>
      <c r="W1432">
        <v>590</v>
      </c>
      <c r="X1432">
        <v>390</v>
      </c>
      <c r="Y1432">
        <v>720</v>
      </c>
      <c r="Z1432">
        <v>1300</v>
      </c>
      <c r="AA1432">
        <v>1900</v>
      </c>
      <c r="AB1432">
        <v>1900</v>
      </c>
      <c r="AC1432">
        <v>880</v>
      </c>
      <c r="AD1432">
        <v>320</v>
      </c>
      <c r="AE1432">
        <v>260</v>
      </c>
      <c r="AF1432">
        <v>260</v>
      </c>
      <c r="AG1432">
        <v>170</v>
      </c>
      <c r="AH1432">
        <v>480</v>
      </c>
      <c r="AI1432">
        <v>720</v>
      </c>
      <c r="AJ1432">
        <v>880</v>
      </c>
      <c r="AK1432">
        <v>880</v>
      </c>
      <c r="AL1432">
        <v>1600</v>
      </c>
      <c r="AM1432">
        <v>2400</v>
      </c>
      <c r="AN1432">
        <v>2900</v>
      </c>
      <c r="AO1432">
        <v>1300</v>
      </c>
      <c r="AP1432">
        <v>260</v>
      </c>
      <c r="AQ1432">
        <v>260</v>
      </c>
      <c r="AR1432">
        <v>320</v>
      </c>
      <c r="AS1432">
        <v>210</v>
      </c>
      <c r="AT1432">
        <v>590</v>
      </c>
      <c r="AU1432">
        <v>720</v>
      </c>
      <c r="AV1432">
        <v>880</v>
      </c>
      <c r="AW1432">
        <v>1300</v>
      </c>
      <c r="AX1432">
        <v>1900</v>
      </c>
      <c r="AY1432">
        <v>3600</v>
      </c>
      <c r="AZ1432">
        <v>3600</v>
      </c>
      <c r="BA1432">
        <v>1900</v>
      </c>
      <c r="BB1432">
        <v>390</v>
      </c>
      <c r="BC1432">
        <v>320</v>
      </c>
      <c r="BD1432">
        <v>320</v>
      </c>
      <c r="BE1432">
        <v>390</v>
      </c>
      <c r="BF1432">
        <v>880</v>
      </c>
      <c r="BG1432">
        <v>880</v>
      </c>
      <c r="BH1432">
        <v>1300</v>
      </c>
      <c r="BI1432" s="9">
        <f>AVERAGE(keyword_stats[[#This Row],[Searches: Apr 2015]:[Searches: Mar 2016]])</f>
        <v>647.5</v>
      </c>
      <c r="BJ1432" s="9">
        <f>AVERAGE(keyword_stats[[#This Row],[Searches: Apr 2016]:[Searches: Mar 2017]])</f>
        <v>815.83333333333337</v>
      </c>
      <c r="BK1432" s="9">
        <f>AVERAGE(keyword_stats[[#This Row],[Searches: Apr 2017]:[Searches: Mar 2018]])</f>
        <v>1026.6666666666667</v>
      </c>
      <c r="BL1432" s="9">
        <f>AVERAGE(keyword_stats[[#This Row],[Searches: Apr 2018]:[Searches: Mar 2019]])</f>
        <v>1398.3333333333333</v>
      </c>
      <c r="BM1432" s="9">
        <f>SUM(keyword_stats[[#This Row],[Searches: Apr 2018]:[Searches: Mar 2019]])</f>
        <v>16780</v>
      </c>
      <c r="BN1432" s="9">
        <f>keyword_stats[[#This Row],[R1]]-keyword_stats[[#This Row],[R4]]</f>
        <v>750.83333333333326</v>
      </c>
      <c r="BO1432" s="9" t="str">
        <f>INDEX('keyword-forecasts'!G:K,MATCH(keyword_stats[[#This Row],[Keyword]],'keyword-forecasts'!K:K,0),1)</f>
        <v>Kąpielowa</v>
      </c>
    </row>
    <row r="1433" spans="1:67" x14ac:dyDescent="0.25">
      <c r="A1433" t="s">
        <v>1543</v>
      </c>
      <c r="B1433" t="s">
        <v>15</v>
      </c>
      <c r="D1433" s="8">
        <v>90</v>
      </c>
      <c r="E1433" t="s">
        <v>17</v>
      </c>
      <c r="F1433">
        <v>100</v>
      </c>
      <c r="G1433">
        <v>0.42</v>
      </c>
      <c r="H1433">
        <v>3.06</v>
      </c>
      <c r="M1433">
        <v>50</v>
      </c>
      <c r="N1433">
        <v>90</v>
      </c>
      <c r="O1433">
        <v>90</v>
      </c>
      <c r="P1433">
        <v>140</v>
      </c>
      <c r="Q1433">
        <v>40</v>
      </c>
      <c r="R1433">
        <v>20</v>
      </c>
      <c r="S1433">
        <v>20</v>
      </c>
      <c r="T1433">
        <v>20</v>
      </c>
      <c r="U1433">
        <v>10</v>
      </c>
      <c r="V1433">
        <v>50</v>
      </c>
      <c r="W1433">
        <v>50</v>
      </c>
      <c r="X1433">
        <v>20</v>
      </c>
      <c r="Y1433">
        <v>30</v>
      </c>
      <c r="Z1433">
        <v>40</v>
      </c>
      <c r="AA1433">
        <v>90</v>
      </c>
      <c r="AB1433">
        <v>90</v>
      </c>
      <c r="AC1433">
        <v>20</v>
      </c>
      <c r="AD1433">
        <v>10</v>
      </c>
      <c r="AE1433">
        <v>10</v>
      </c>
      <c r="AF1433">
        <v>10</v>
      </c>
      <c r="AG1433">
        <v>10</v>
      </c>
      <c r="AH1433">
        <v>30</v>
      </c>
      <c r="AI1433">
        <v>70</v>
      </c>
      <c r="AJ1433">
        <v>40</v>
      </c>
      <c r="AK1433">
        <v>40</v>
      </c>
      <c r="AL1433">
        <v>70</v>
      </c>
      <c r="AM1433">
        <v>110</v>
      </c>
      <c r="AN1433">
        <v>210</v>
      </c>
      <c r="AO1433">
        <v>110</v>
      </c>
      <c r="AP1433">
        <v>30</v>
      </c>
      <c r="AQ1433">
        <v>10</v>
      </c>
      <c r="AR1433">
        <v>10</v>
      </c>
      <c r="AS1433">
        <v>30</v>
      </c>
      <c r="AT1433">
        <v>90</v>
      </c>
      <c r="AU1433">
        <v>90</v>
      </c>
      <c r="AV1433">
        <v>90</v>
      </c>
      <c r="AW1433">
        <v>90</v>
      </c>
      <c r="AX1433">
        <v>140</v>
      </c>
      <c r="AY1433">
        <v>170</v>
      </c>
      <c r="AZ1433">
        <v>170</v>
      </c>
      <c r="BA1433">
        <v>90</v>
      </c>
      <c r="BB1433">
        <v>20</v>
      </c>
      <c r="BC1433">
        <v>30</v>
      </c>
      <c r="BD1433">
        <v>30</v>
      </c>
      <c r="BE1433">
        <v>40</v>
      </c>
      <c r="BF1433">
        <v>140</v>
      </c>
      <c r="BG1433">
        <v>110</v>
      </c>
      <c r="BH1433">
        <v>90</v>
      </c>
      <c r="BI1433" s="9">
        <f>AVERAGE(keyword_stats[[#This Row],[Searches: Apr 2015]:[Searches: Mar 2016]])</f>
        <v>50</v>
      </c>
      <c r="BJ1433" s="9">
        <f>AVERAGE(keyword_stats[[#This Row],[Searches: Apr 2016]:[Searches: Mar 2017]])</f>
        <v>37.5</v>
      </c>
      <c r="BK1433" s="9">
        <f>AVERAGE(keyword_stats[[#This Row],[Searches: Apr 2017]:[Searches: Mar 2018]])</f>
        <v>74.166666666666671</v>
      </c>
      <c r="BL1433" s="9">
        <f>AVERAGE(keyword_stats[[#This Row],[Searches: Apr 2018]:[Searches: Mar 2019]])</f>
        <v>93.333333333333329</v>
      </c>
      <c r="BM1433" s="9">
        <f>SUM(keyword_stats[[#This Row],[Searches: Apr 2018]:[Searches: Mar 2019]])</f>
        <v>1120</v>
      </c>
      <c r="BN1433" s="9">
        <f>keyword_stats[[#This Row],[R1]]-keyword_stats[[#This Row],[R4]]</f>
        <v>43.333333333333329</v>
      </c>
      <c r="BO1433" s="9" t="str">
        <f>INDEX('keyword-forecasts'!G:K,MATCH(keyword_stats[[#This Row],[Keyword]],'keyword-forecasts'!K:K,0),1)</f>
        <v>Kąpielowa</v>
      </c>
    </row>
    <row r="1434" spans="1:67" x14ac:dyDescent="0.25">
      <c r="A1434" t="s">
        <v>1544</v>
      </c>
      <c r="B1434" t="s">
        <v>15</v>
      </c>
      <c r="D1434" s="8">
        <v>50</v>
      </c>
      <c r="E1434" t="s">
        <v>17</v>
      </c>
      <c r="F1434">
        <v>100</v>
      </c>
      <c r="G1434">
        <v>0.65</v>
      </c>
      <c r="H1434">
        <v>1.52</v>
      </c>
      <c r="M1434">
        <v>10</v>
      </c>
      <c r="N1434">
        <v>10</v>
      </c>
      <c r="O1434">
        <v>20</v>
      </c>
      <c r="P1434">
        <v>50</v>
      </c>
      <c r="Q1434">
        <v>10</v>
      </c>
      <c r="R1434">
        <v>10</v>
      </c>
      <c r="S1434">
        <v>10</v>
      </c>
      <c r="T1434">
        <v>10</v>
      </c>
      <c r="U1434">
        <v>0</v>
      </c>
      <c r="V1434">
        <v>10</v>
      </c>
      <c r="W1434">
        <v>10</v>
      </c>
      <c r="X1434">
        <v>10</v>
      </c>
      <c r="Y1434">
        <v>10</v>
      </c>
      <c r="Z1434">
        <v>20</v>
      </c>
      <c r="AA1434">
        <v>30</v>
      </c>
      <c r="AB1434">
        <v>40</v>
      </c>
      <c r="AC1434">
        <v>20</v>
      </c>
      <c r="AD1434">
        <v>10</v>
      </c>
      <c r="AE1434">
        <v>10</v>
      </c>
      <c r="AF1434">
        <v>10</v>
      </c>
      <c r="AG1434">
        <v>10</v>
      </c>
      <c r="AH1434">
        <v>10</v>
      </c>
      <c r="AI1434">
        <v>10</v>
      </c>
      <c r="AJ1434">
        <v>10</v>
      </c>
      <c r="AK1434">
        <v>10</v>
      </c>
      <c r="AL1434">
        <v>40</v>
      </c>
      <c r="AM1434">
        <v>40</v>
      </c>
      <c r="AN1434">
        <v>90</v>
      </c>
      <c r="AO1434">
        <v>40</v>
      </c>
      <c r="AP1434">
        <v>10</v>
      </c>
      <c r="AQ1434">
        <v>10</v>
      </c>
      <c r="AR1434">
        <v>10</v>
      </c>
      <c r="AS1434">
        <v>10</v>
      </c>
      <c r="AT1434">
        <v>20</v>
      </c>
      <c r="AU1434">
        <v>10</v>
      </c>
      <c r="AV1434">
        <v>30</v>
      </c>
      <c r="AW1434">
        <v>30</v>
      </c>
      <c r="AX1434">
        <v>70</v>
      </c>
      <c r="AY1434">
        <v>110</v>
      </c>
      <c r="AZ1434">
        <v>170</v>
      </c>
      <c r="BA1434">
        <v>90</v>
      </c>
      <c r="BB1434">
        <v>10</v>
      </c>
      <c r="BC1434">
        <v>10</v>
      </c>
      <c r="BD1434">
        <v>10</v>
      </c>
      <c r="BE1434">
        <v>10</v>
      </c>
      <c r="BF1434">
        <v>20</v>
      </c>
      <c r="BG1434">
        <v>10</v>
      </c>
      <c r="BH1434">
        <v>30</v>
      </c>
      <c r="BI1434" s="9">
        <f>AVERAGE(keyword_stats[[#This Row],[Searches: Apr 2015]:[Searches: Mar 2016]])</f>
        <v>13.333333333333334</v>
      </c>
      <c r="BJ1434" s="9">
        <f>AVERAGE(keyword_stats[[#This Row],[Searches: Apr 2016]:[Searches: Mar 2017]])</f>
        <v>15.833333333333334</v>
      </c>
      <c r="BK1434" s="9">
        <f>AVERAGE(keyword_stats[[#This Row],[Searches: Apr 2017]:[Searches: Mar 2018]])</f>
        <v>26.666666666666668</v>
      </c>
      <c r="BL1434" s="9">
        <f>AVERAGE(keyword_stats[[#This Row],[Searches: Apr 2018]:[Searches: Mar 2019]])</f>
        <v>47.5</v>
      </c>
      <c r="BM1434" s="9">
        <f>SUM(keyword_stats[[#This Row],[Searches: Apr 2018]:[Searches: Mar 2019]])</f>
        <v>570</v>
      </c>
      <c r="BN1434" s="9">
        <f>keyword_stats[[#This Row],[R1]]-keyword_stats[[#This Row],[R4]]</f>
        <v>34.166666666666664</v>
      </c>
      <c r="BO1434" s="9" t="str">
        <f>INDEX('keyword-forecasts'!G:K,MATCH(keyword_stats[[#This Row],[Keyword]],'keyword-forecasts'!K:K,0),1)</f>
        <v>Kostium Kąpielowy</v>
      </c>
    </row>
    <row r="1435" spans="1:67" x14ac:dyDescent="0.25">
      <c r="A1435" t="s">
        <v>1545</v>
      </c>
      <c r="B1435" t="s">
        <v>15</v>
      </c>
      <c r="D1435" s="8">
        <v>10</v>
      </c>
      <c r="E1435" t="s">
        <v>17</v>
      </c>
      <c r="F1435">
        <v>100</v>
      </c>
      <c r="G1435">
        <v>0.28000000000000003</v>
      </c>
      <c r="H1435">
        <v>0.6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10</v>
      </c>
      <c r="AB1435">
        <v>10</v>
      </c>
      <c r="AC1435">
        <v>10</v>
      </c>
      <c r="AD1435">
        <v>10</v>
      </c>
      <c r="AE1435">
        <v>10</v>
      </c>
      <c r="AF1435">
        <v>10</v>
      </c>
      <c r="AG1435">
        <v>0</v>
      </c>
      <c r="AH1435">
        <v>10</v>
      </c>
      <c r="AI1435">
        <v>10</v>
      </c>
      <c r="AJ1435">
        <v>10</v>
      </c>
      <c r="AK1435">
        <v>10</v>
      </c>
      <c r="AL1435">
        <v>10</v>
      </c>
      <c r="AM1435">
        <v>20</v>
      </c>
      <c r="AN1435">
        <v>20</v>
      </c>
      <c r="AO1435">
        <v>10</v>
      </c>
      <c r="AP1435">
        <v>0</v>
      </c>
      <c r="AQ1435">
        <v>10</v>
      </c>
      <c r="AR1435">
        <v>0</v>
      </c>
      <c r="AS1435">
        <v>10</v>
      </c>
      <c r="AT1435">
        <v>10</v>
      </c>
      <c r="AU1435">
        <v>10</v>
      </c>
      <c r="AV1435">
        <v>10</v>
      </c>
      <c r="AW1435">
        <v>20</v>
      </c>
      <c r="AX1435">
        <v>30</v>
      </c>
      <c r="AY1435">
        <v>30</v>
      </c>
      <c r="AZ1435">
        <v>30</v>
      </c>
      <c r="BA1435">
        <v>10</v>
      </c>
      <c r="BB1435">
        <v>10</v>
      </c>
      <c r="BC1435">
        <v>0</v>
      </c>
      <c r="BD1435">
        <v>0</v>
      </c>
      <c r="BE1435">
        <v>0</v>
      </c>
      <c r="BF1435">
        <v>10</v>
      </c>
      <c r="BG1435">
        <v>10</v>
      </c>
      <c r="BH1435">
        <v>10</v>
      </c>
      <c r="BI1435" s="9">
        <f>AVERAGE(keyword_stats[[#This Row],[Searches: Apr 2015]:[Searches: Mar 2016]])</f>
        <v>0</v>
      </c>
      <c r="BJ1435" s="9">
        <f>AVERAGE(keyword_stats[[#This Row],[Searches: Apr 2016]:[Searches: Mar 2017]])</f>
        <v>7.5</v>
      </c>
      <c r="BK1435" s="9">
        <f>AVERAGE(keyword_stats[[#This Row],[Searches: Apr 2017]:[Searches: Mar 2018]])</f>
        <v>10</v>
      </c>
      <c r="BL1435" s="9">
        <f>AVERAGE(keyword_stats[[#This Row],[Searches: Apr 2018]:[Searches: Mar 2019]])</f>
        <v>13.333333333333334</v>
      </c>
      <c r="BM1435" s="9">
        <f>SUM(keyword_stats[[#This Row],[Searches: Apr 2018]:[Searches: Mar 2019]])</f>
        <v>160</v>
      </c>
      <c r="BN1435" s="9">
        <f>keyword_stats[[#This Row],[R1]]-keyword_stats[[#This Row],[R4]]</f>
        <v>13.333333333333334</v>
      </c>
      <c r="BO1435" s="9" t="str">
        <f>INDEX('keyword-forecasts'!G:K,MATCH(keyword_stats[[#This Row],[Keyword]],'keyword-forecasts'!K:K,0),1)</f>
        <v>Stroju Kąpielowego</v>
      </c>
    </row>
    <row r="1436" spans="1:67" x14ac:dyDescent="0.25">
      <c r="A1436" t="s">
        <v>1546</v>
      </c>
      <c r="B1436" t="s">
        <v>15</v>
      </c>
      <c r="D1436" s="8">
        <v>8100</v>
      </c>
      <c r="E1436" t="s">
        <v>16</v>
      </c>
      <c r="F1436">
        <v>65</v>
      </c>
      <c r="G1436">
        <v>0.11</v>
      </c>
      <c r="H1436">
        <v>0.39</v>
      </c>
      <c r="M1436">
        <v>4400</v>
      </c>
      <c r="N1436">
        <v>3600</v>
      </c>
      <c r="O1436">
        <v>3600</v>
      </c>
      <c r="P1436">
        <v>3600</v>
      </c>
      <c r="Q1436">
        <v>2900</v>
      </c>
      <c r="R1436">
        <v>2400</v>
      </c>
      <c r="S1436">
        <v>2400</v>
      </c>
      <c r="T1436">
        <v>4400</v>
      </c>
      <c r="U1436">
        <v>5400</v>
      </c>
      <c r="V1436">
        <v>3600</v>
      </c>
      <c r="W1436">
        <v>2900</v>
      </c>
      <c r="X1436">
        <v>4400</v>
      </c>
      <c r="Y1436">
        <v>5400</v>
      </c>
      <c r="Z1436">
        <v>5400</v>
      </c>
      <c r="AA1436">
        <v>5400</v>
      </c>
      <c r="AB1436">
        <v>3600</v>
      </c>
      <c r="AC1436">
        <v>3600</v>
      </c>
      <c r="AD1436">
        <v>3600</v>
      </c>
      <c r="AE1436">
        <v>3600</v>
      </c>
      <c r="AF1436">
        <v>5400</v>
      </c>
      <c r="AG1436">
        <v>8100</v>
      </c>
      <c r="AH1436">
        <v>4400</v>
      </c>
      <c r="AI1436">
        <v>3600</v>
      </c>
      <c r="AJ1436">
        <v>4400</v>
      </c>
      <c r="AK1436">
        <v>8100</v>
      </c>
      <c r="AL1436">
        <v>8100</v>
      </c>
      <c r="AM1436">
        <v>8100</v>
      </c>
      <c r="AN1436">
        <v>5400</v>
      </c>
      <c r="AO1436">
        <v>4400</v>
      </c>
      <c r="AP1436">
        <v>4400</v>
      </c>
      <c r="AQ1436">
        <v>5400</v>
      </c>
      <c r="AR1436">
        <v>6600</v>
      </c>
      <c r="AS1436">
        <v>8100</v>
      </c>
      <c r="AT1436">
        <v>5400</v>
      </c>
      <c r="AU1436">
        <v>4400</v>
      </c>
      <c r="AV1436">
        <v>6600</v>
      </c>
      <c r="AW1436">
        <v>9900</v>
      </c>
      <c r="AX1436">
        <v>12100</v>
      </c>
      <c r="AY1436">
        <v>9900</v>
      </c>
      <c r="AZ1436">
        <v>8100</v>
      </c>
      <c r="BA1436">
        <v>8100</v>
      </c>
      <c r="BB1436">
        <v>6600</v>
      </c>
      <c r="BC1436">
        <v>6600</v>
      </c>
      <c r="BD1436">
        <v>9900</v>
      </c>
      <c r="BE1436">
        <v>12100</v>
      </c>
      <c r="BF1436">
        <v>8100</v>
      </c>
      <c r="BG1436">
        <v>6600</v>
      </c>
      <c r="BH1436">
        <v>8100</v>
      </c>
      <c r="BI1436" s="9">
        <f>AVERAGE(keyword_stats[[#This Row],[Searches: Apr 2015]:[Searches: Mar 2016]])</f>
        <v>3633.3333333333335</v>
      </c>
      <c r="BJ1436" s="9">
        <f>AVERAGE(keyword_stats[[#This Row],[Searches: Apr 2016]:[Searches: Mar 2017]])</f>
        <v>4708.333333333333</v>
      </c>
      <c r="BK1436" s="9">
        <f>AVERAGE(keyword_stats[[#This Row],[Searches: Apr 2017]:[Searches: Mar 2018]])</f>
        <v>6250</v>
      </c>
      <c r="BL1436" s="9">
        <f>AVERAGE(keyword_stats[[#This Row],[Searches: Apr 2018]:[Searches: Mar 2019]])</f>
        <v>8841.6666666666661</v>
      </c>
      <c r="BM1436" s="9">
        <f>SUM(keyword_stats[[#This Row],[Searches: Apr 2018]:[Searches: Mar 2019]])</f>
        <v>106100</v>
      </c>
      <c r="BN1436" s="9">
        <f>keyword_stats[[#This Row],[R1]]-keyword_stats[[#This Row],[R4]]</f>
        <v>5208.3333333333321</v>
      </c>
      <c r="BO1436" s="9" t="str">
        <f>INDEX('keyword-forecasts'!G:K,MATCH(keyword_stats[[#This Row],[Keyword]],'keyword-forecasts'!K:K,0),1)</f>
        <v>H&amp;m</v>
      </c>
    </row>
    <row r="1437" spans="1:67" x14ac:dyDescent="0.25">
      <c r="A1437" t="s">
        <v>1547</v>
      </c>
      <c r="B1437" t="s">
        <v>15</v>
      </c>
      <c r="D1437" s="8">
        <v>1000</v>
      </c>
      <c r="E1437" t="s">
        <v>17</v>
      </c>
      <c r="F1437">
        <v>100</v>
      </c>
      <c r="G1437">
        <v>0.82</v>
      </c>
      <c r="H1437">
        <v>7.09</v>
      </c>
      <c r="M1437">
        <v>880</v>
      </c>
      <c r="N1437">
        <v>1300</v>
      </c>
      <c r="O1437">
        <v>1600</v>
      </c>
      <c r="P1437">
        <v>1600</v>
      </c>
      <c r="Q1437">
        <v>720</v>
      </c>
      <c r="R1437">
        <v>170</v>
      </c>
      <c r="S1437">
        <v>110</v>
      </c>
      <c r="T1437">
        <v>140</v>
      </c>
      <c r="U1437">
        <v>140</v>
      </c>
      <c r="V1437">
        <v>390</v>
      </c>
      <c r="W1437">
        <v>590</v>
      </c>
      <c r="X1437">
        <v>590</v>
      </c>
      <c r="Y1437">
        <v>720</v>
      </c>
      <c r="Z1437">
        <v>1300</v>
      </c>
      <c r="AA1437">
        <v>1900</v>
      </c>
      <c r="AB1437">
        <v>1900</v>
      </c>
      <c r="AC1437">
        <v>720</v>
      </c>
      <c r="AD1437">
        <v>390</v>
      </c>
      <c r="AE1437">
        <v>260</v>
      </c>
      <c r="AF1437">
        <v>260</v>
      </c>
      <c r="AG1437">
        <v>210</v>
      </c>
      <c r="AH1437">
        <v>590</v>
      </c>
      <c r="AI1437">
        <v>590</v>
      </c>
      <c r="AJ1437">
        <v>1000</v>
      </c>
      <c r="AK1437">
        <v>1000</v>
      </c>
      <c r="AL1437">
        <v>1600</v>
      </c>
      <c r="AM1437">
        <v>2400</v>
      </c>
      <c r="AN1437">
        <v>2400</v>
      </c>
      <c r="AO1437">
        <v>1000</v>
      </c>
      <c r="AP1437">
        <v>260</v>
      </c>
      <c r="AQ1437">
        <v>210</v>
      </c>
      <c r="AR1437">
        <v>210</v>
      </c>
      <c r="AS1437">
        <v>210</v>
      </c>
      <c r="AT1437">
        <v>590</v>
      </c>
      <c r="AU1437">
        <v>720</v>
      </c>
      <c r="AV1437">
        <v>590</v>
      </c>
      <c r="AW1437">
        <v>1000</v>
      </c>
      <c r="AX1437">
        <v>1600</v>
      </c>
      <c r="AY1437">
        <v>2400</v>
      </c>
      <c r="AZ1437">
        <v>2400</v>
      </c>
      <c r="BA1437">
        <v>1600</v>
      </c>
      <c r="BB1437">
        <v>390</v>
      </c>
      <c r="BC1437">
        <v>260</v>
      </c>
      <c r="BD1437">
        <v>390</v>
      </c>
      <c r="BE1437">
        <v>260</v>
      </c>
      <c r="BF1437">
        <v>880</v>
      </c>
      <c r="BG1437">
        <v>1000</v>
      </c>
      <c r="BH1437">
        <v>1300</v>
      </c>
      <c r="BI1437" s="9">
        <f>AVERAGE(keyword_stats[[#This Row],[Searches: Apr 2015]:[Searches: Mar 2016]])</f>
        <v>685.83333333333337</v>
      </c>
      <c r="BJ1437" s="9">
        <f>AVERAGE(keyword_stats[[#This Row],[Searches: Apr 2016]:[Searches: Mar 2017]])</f>
        <v>820</v>
      </c>
      <c r="BK1437" s="9">
        <f>AVERAGE(keyword_stats[[#This Row],[Searches: Apr 2017]:[Searches: Mar 2018]])</f>
        <v>932.5</v>
      </c>
      <c r="BL1437" s="9">
        <f>AVERAGE(keyword_stats[[#This Row],[Searches: Apr 2018]:[Searches: Mar 2019]])</f>
        <v>1123.3333333333333</v>
      </c>
      <c r="BM1437" s="9">
        <f>SUM(keyword_stats[[#This Row],[Searches: Apr 2018]:[Searches: Mar 2019]])</f>
        <v>13480</v>
      </c>
      <c r="BN1437" s="9">
        <f>keyword_stats[[#This Row],[R1]]-keyword_stats[[#This Row],[R4]]</f>
        <v>437.49999999999989</v>
      </c>
      <c r="BO1437" s="9" t="str">
        <f>INDEX('keyword-forecasts'!G:K,MATCH(keyword_stats[[#This Row],[Keyword]],'keyword-forecasts'!K:K,0),1)</f>
        <v>Sukienki Kąpielowe</v>
      </c>
    </row>
    <row r="1438" spans="1:67" x14ac:dyDescent="0.25">
      <c r="A1438" t="s">
        <v>1548</v>
      </c>
      <c r="B1438" t="s">
        <v>15</v>
      </c>
      <c r="D1438" s="8">
        <v>20</v>
      </c>
      <c r="E1438" t="s">
        <v>17</v>
      </c>
      <c r="F1438">
        <v>100</v>
      </c>
      <c r="G1438">
        <v>0.45</v>
      </c>
      <c r="H1438">
        <v>1.29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10</v>
      </c>
      <c r="V1438">
        <v>0</v>
      </c>
      <c r="W1438">
        <v>0</v>
      </c>
      <c r="X1438">
        <v>10</v>
      </c>
      <c r="Y1438">
        <v>40</v>
      </c>
      <c r="Z1438">
        <v>110</v>
      </c>
      <c r="AA1438">
        <v>50</v>
      </c>
      <c r="AB1438">
        <v>50</v>
      </c>
      <c r="AC1438">
        <v>30</v>
      </c>
      <c r="AD1438">
        <v>10</v>
      </c>
      <c r="AE1438">
        <v>10</v>
      </c>
      <c r="AF1438">
        <v>10</v>
      </c>
      <c r="AG1438">
        <v>10</v>
      </c>
      <c r="AH1438">
        <v>50</v>
      </c>
      <c r="AI1438">
        <v>30</v>
      </c>
      <c r="AJ1438">
        <v>70</v>
      </c>
      <c r="AK1438">
        <v>10</v>
      </c>
      <c r="AL1438">
        <v>10</v>
      </c>
      <c r="AM1438">
        <v>10</v>
      </c>
      <c r="AN1438">
        <v>70</v>
      </c>
      <c r="AO1438">
        <v>40</v>
      </c>
      <c r="AP1438">
        <v>10</v>
      </c>
      <c r="AQ1438">
        <v>0</v>
      </c>
      <c r="AR1438">
        <v>10</v>
      </c>
      <c r="AS1438">
        <v>10</v>
      </c>
      <c r="AT1438">
        <v>30</v>
      </c>
      <c r="AU1438">
        <v>10</v>
      </c>
      <c r="AV1438">
        <v>10</v>
      </c>
      <c r="AW1438">
        <v>30</v>
      </c>
      <c r="AX1438">
        <v>50</v>
      </c>
      <c r="AY1438">
        <v>10</v>
      </c>
      <c r="AZ1438">
        <v>40</v>
      </c>
      <c r="BA1438">
        <v>50</v>
      </c>
      <c r="BB1438">
        <v>10</v>
      </c>
      <c r="BC1438">
        <v>10</v>
      </c>
      <c r="BD1438">
        <v>10</v>
      </c>
      <c r="BE1438">
        <v>20</v>
      </c>
      <c r="BF1438">
        <v>10</v>
      </c>
      <c r="BG1438">
        <v>20</v>
      </c>
      <c r="BH1438">
        <v>40</v>
      </c>
      <c r="BI1438" s="9">
        <f>AVERAGE(keyword_stats[[#This Row],[Searches: Apr 2015]:[Searches: Mar 2016]])</f>
        <v>1.6666666666666667</v>
      </c>
      <c r="BJ1438" s="9">
        <f>AVERAGE(keyword_stats[[#This Row],[Searches: Apr 2016]:[Searches: Mar 2017]])</f>
        <v>39.166666666666664</v>
      </c>
      <c r="BK1438" s="9">
        <f>AVERAGE(keyword_stats[[#This Row],[Searches: Apr 2017]:[Searches: Mar 2018]])</f>
        <v>18.333333333333332</v>
      </c>
      <c r="BL1438" s="9">
        <f>AVERAGE(keyword_stats[[#This Row],[Searches: Apr 2018]:[Searches: Mar 2019]])</f>
        <v>25</v>
      </c>
      <c r="BM1438" s="9">
        <f>SUM(keyword_stats[[#This Row],[Searches: Apr 2018]:[Searches: Mar 2019]])</f>
        <v>300</v>
      </c>
      <c r="BN1438" s="9">
        <f>keyword_stats[[#This Row],[R1]]-keyword_stats[[#This Row],[R4]]</f>
        <v>23.333333333333332</v>
      </c>
      <c r="BO1438" s="9" t="str">
        <f>INDEX('keyword-forecasts'!G:K,MATCH(keyword_stats[[#This Row],[Keyword]],'keyword-forecasts'!K:K,0),1)</f>
        <v>Sukienki Kąpielowe</v>
      </c>
    </row>
    <row r="1439" spans="1:67" x14ac:dyDescent="0.25">
      <c r="A1439" t="s">
        <v>1549</v>
      </c>
      <c r="B1439" t="s">
        <v>15</v>
      </c>
      <c r="D1439" s="8">
        <v>10</v>
      </c>
      <c r="M1439">
        <v>10</v>
      </c>
      <c r="N1439">
        <v>10</v>
      </c>
      <c r="O1439">
        <v>10</v>
      </c>
      <c r="P1439">
        <v>30</v>
      </c>
      <c r="Q1439">
        <v>20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10</v>
      </c>
      <c r="Y1439">
        <v>10</v>
      </c>
      <c r="Z1439">
        <v>10</v>
      </c>
      <c r="AA1439">
        <v>10</v>
      </c>
      <c r="AB1439">
        <v>10</v>
      </c>
      <c r="AC1439">
        <v>10</v>
      </c>
      <c r="AD1439">
        <v>10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10</v>
      </c>
      <c r="AL1439">
        <v>0</v>
      </c>
      <c r="AM1439">
        <v>10</v>
      </c>
      <c r="AN1439">
        <v>10</v>
      </c>
      <c r="AO1439">
        <v>10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10</v>
      </c>
      <c r="AV1439">
        <v>10</v>
      </c>
      <c r="AW1439">
        <v>10</v>
      </c>
      <c r="AX1439">
        <v>10</v>
      </c>
      <c r="AY1439">
        <v>10</v>
      </c>
      <c r="AZ1439">
        <v>30</v>
      </c>
      <c r="BA1439">
        <v>20</v>
      </c>
      <c r="BB1439">
        <v>10</v>
      </c>
      <c r="BC1439">
        <v>0</v>
      </c>
      <c r="BD1439">
        <v>10</v>
      </c>
      <c r="BE1439">
        <v>0</v>
      </c>
      <c r="BF1439">
        <v>10</v>
      </c>
      <c r="BG1439">
        <v>0</v>
      </c>
      <c r="BH1439">
        <v>0</v>
      </c>
      <c r="BI1439" s="9">
        <f>AVERAGE(keyword_stats[[#This Row],[Searches: Apr 2015]:[Searches: Mar 2016]])</f>
        <v>7.5</v>
      </c>
      <c r="BJ1439" s="9">
        <f>AVERAGE(keyword_stats[[#This Row],[Searches: Apr 2016]:[Searches: Mar 2017]])</f>
        <v>5</v>
      </c>
      <c r="BK1439" s="9">
        <f>AVERAGE(keyword_stats[[#This Row],[Searches: Apr 2017]:[Searches: Mar 2018]])</f>
        <v>5</v>
      </c>
      <c r="BL1439" s="9">
        <f>AVERAGE(keyword_stats[[#This Row],[Searches: Apr 2018]:[Searches: Mar 2019]])</f>
        <v>9.1666666666666661</v>
      </c>
      <c r="BM1439" s="9">
        <f>SUM(keyword_stats[[#This Row],[Searches: Apr 2018]:[Searches: Mar 2019]])</f>
        <v>110</v>
      </c>
      <c r="BN1439" s="9">
        <f>keyword_stats[[#This Row],[R1]]-keyword_stats[[#This Row],[R4]]</f>
        <v>1.6666666666666661</v>
      </c>
      <c r="BO1439" s="9" t="str">
        <f>INDEX('keyword-forecasts'!G:K,MATCH(keyword_stats[[#This Row],[Keyword]],'keyword-forecasts'!K:K,0),1)</f>
        <v>Sukienki Kąpielowe</v>
      </c>
    </row>
    <row r="1440" spans="1:67" x14ac:dyDescent="0.25">
      <c r="A1440" t="s">
        <v>1550</v>
      </c>
      <c r="B1440" t="s">
        <v>15</v>
      </c>
      <c r="D1440" s="8">
        <v>30</v>
      </c>
      <c r="E1440" t="s">
        <v>17</v>
      </c>
      <c r="F1440">
        <v>100</v>
      </c>
      <c r="G1440">
        <v>0.61</v>
      </c>
      <c r="H1440">
        <v>7.85</v>
      </c>
      <c r="M1440">
        <v>10</v>
      </c>
      <c r="N1440">
        <v>10</v>
      </c>
      <c r="O1440">
        <v>50</v>
      </c>
      <c r="P1440">
        <v>30</v>
      </c>
      <c r="Q1440">
        <v>10</v>
      </c>
      <c r="R1440">
        <v>10</v>
      </c>
      <c r="S1440">
        <v>10</v>
      </c>
      <c r="T1440">
        <v>0</v>
      </c>
      <c r="U1440">
        <v>10</v>
      </c>
      <c r="V1440">
        <v>10</v>
      </c>
      <c r="W1440">
        <v>10</v>
      </c>
      <c r="X1440">
        <v>10</v>
      </c>
      <c r="Y1440">
        <v>40</v>
      </c>
      <c r="Z1440">
        <v>50</v>
      </c>
      <c r="AA1440">
        <v>210</v>
      </c>
      <c r="AB1440">
        <v>110</v>
      </c>
      <c r="AC1440">
        <v>30</v>
      </c>
      <c r="AD1440">
        <v>10</v>
      </c>
      <c r="AE1440">
        <v>10</v>
      </c>
      <c r="AF1440">
        <v>10</v>
      </c>
      <c r="AG1440">
        <v>0</v>
      </c>
      <c r="AH1440">
        <v>10</v>
      </c>
      <c r="AI1440">
        <v>10</v>
      </c>
      <c r="AJ1440">
        <v>10</v>
      </c>
      <c r="AK1440">
        <v>10</v>
      </c>
      <c r="AL1440">
        <v>10</v>
      </c>
      <c r="AM1440">
        <v>10</v>
      </c>
      <c r="AN1440">
        <v>20</v>
      </c>
      <c r="AO1440">
        <v>20</v>
      </c>
      <c r="AP1440">
        <v>10</v>
      </c>
      <c r="AQ1440">
        <v>10</v>
      </c>
      <c r="AR1440">
        <v>10</v>
      </c>
      <c r="AS1440">
        <v>10</v>
      </c>
      <c r="AT1440">
        <v>10</v>
      </c>
      <c r="AU1440">
        <v>10</v>
      </c>
      <c r="AV1440">
        <v>10</v>
      </c>
      <c r="AW1440">
        <v>20</v>
      </c>
      <c r="AX1440">
        <v>20</v>
      </c>
      <c r="AY1440">
        <v>90</v>
      </c>
      <c r="AZ1440">
        <v>110</v>
      </c>
      <c r="BA1440">
        <v>20</v>
      </c>
      <c r="BB1440">
        <v>10</v>
      </c>
      <c r="BC1440">
        <v>10</v>
      </c>
      <c r="BD1440">
        <v>10</v>
      </c>
      <c r="BE1440">
        <v>10</v>
      </c>
      <c r="BF1440">
        <v>30</v>
      </c>
      <c r="BG1440">
        <v>40</v>
      </c>
      <c r="BH1440">
        <v>50</v>
      </c>
      <c r="BI1440" s="9">
        <f>AVERAGE(keyword_stats[[#This Row],[Searches: Apr 2015]:[Searches: Mar 2016]])</f>
        <v>14.166666666666666</v>
      </c>
      <c r="BJ1440" s="9">
        <f>AVERAGE(keyword_stats[[#This Row],[Searches: Apr 2016]:[Searches: Mar 2017]])</f>
        <v>41.666666666666664</v>
      </c>
      <c r="BK1440" s="9">
        <f>AVERAGE(keyword_stats[[#This Row],[Searches: Apr 2017]:[Searches: Mar 2018]])</f>
        <v>11.666666666666666</v>
      </c>
      <c r="BL1440" s="9">
        <f>AVERAGE(keyword_stats[[#This Row],[Searches: Apr 2018]:[Searches: Mar 2019]])</f>
        <v>35</v>
      </c>
      <c r="BM1440" s="9">
        <f>SUM(keyword_stats[[#This Row],[Searches: Apr 2018]:[Searches: Mar 2019]])</f>
        <v>420</v>
      </c>
      <c r="BN1440" s="9">
        <f>keyword_stats[[#This Row],[R1]]-keyword_stats[[#This Row],[R4]]</f>
        <v>20.833333333333336</v>
      </c>
      <c r="BO1440" s="9" t="str">
        <f>INDEX('keyword-forecasts'!G:K,MATCH(keyword_stats[[#This Row],[Keyword]],'keyword-forecasts'!K:K,0),1)</f>
        <v>Sukienki Kąpielowe</v>
      </c>
    </row>
    <row r="1441" spans="1:67" x14ac:dyDescent="0.25">
      <c r="A1441" t="s">
        <v>1551</v>
      </c>
      <c r="B1441" t="s">
        <v>15</v>
      </c>
      <c r="D1441" s="8">
        <v>10</v>
      </c>
      <c r="E1441" t="s">
        <v>17</v>
      </c>
      <c r="F1441">
        <v>100</v>
      </c>
      <c r="G1441">
        <v>0.35</v>
      </c>
      <c r="H1441">
        <v>0.79</v>
      </c>
      <c r="M1441">
        <v>10</v>
      </c>
      <c r="N1441">
        <v>10</v>
      </c>
      <c r="O1441">
        <v>20</v>
      </c>
      <c r="P1441">
        <v>50</v>
      </c>
      <c r="Q1441">
        <v>40</v>
      </c>
      <c r="R1441">
        <v>10</v>
      </c>
      <c r="S1441">
        <v>10</v>
      </c>
      <c r="T1441">
        <v>10</v>
      </c>
      <c r="U1441">
        <v>0</v>
      </c>
      <c r="V1441">
        <v>10</v>
      </c>
      <c r="W1441">
        <v>10</v>
      </c>
      <c r="X1441">
        <v>10</v>
      </c>
      <c r="Y1441">
        <v>10</v>
      </c>
      <c r="Z1441">
        <v>10</v>
      </c>
      <c r="AA1441">
        <v>10</v>
      </c>
      <c r="AB1441">
        <v>50</v>
      </c>
      <c r="AC1441">
        <v>0</v>
      </c>
      <c r="AD1441">
        <v>10</v>
      </c>
      <c r="AE1441">
        <v>0</v>
      </c>
      <c r="AF1441">
        <v>0</v>
      </c>
      <c r="AG1441">
        <v>10</v>
      </c>
      <c r="AH1441">
        <v>10</v>
      </c>
      <c r="AI1441">
        <v>10</v>
      </c>
      <c r="AJ1441">
        <v>10</v>
      </c>
      <c r="AK1441">
        <v>10</v>
      </c>
      <c r="AL1441">
        <v>10</v>
      </c>
      <c r="AM1441">
        <v>20</v>
      </c>
      <c r="AN1441">
        <v>10</v>
      </c>
      <c r="AO1441">
        <v>10</v>
      </c>
      <c r="AP1441">
        <v>0</v>
      </c>
      <c r="AQ1441">
        <v>0</v>
      </c>
      <c r="AR1441">
        <v>0</v>
      </c>
      <c r="AS1441">
        <v>10</v>
      </c>
      <c r="AT1441">
        <v>10</v>
      </c>
      <c r="AU1441">
        <v>10</v>
      </c>
      <c r="AV1441">
        <v>20</v>
      </c>
      <c r="AW1441">
        <v>10</v>
      </c>
      <c r="AX1441">
        <v>10</v>
      </c>
      <c r="AY1441">
        <v>10</v>
      </c>
      <c r="AZ1441">
        <v>50</v>
      </c>
      <c r="BA1441">
        <v>30</v>
      </c>
      <c r="BB1441">
        <v>10</v>
      </c>
      <c r="BC1441">
        <v>10</v>
      </c>
      <c r="BD1441">
        <v>10</v>
      </c>
      <c r="BE1441">
        <v>10</v>
      </c>
      <c r="BF1441">
        <v>10</v>
      </c>
      <c r="BG1441">
        <v>10</v>
      </c>
      <c r="BH1441">
        <v>20</v>
      </c>
      <c r="BI1441" s="9">
        <f>AVERAGE(keyword_stats[[#This Row],[Searches: Apr 2015]:[Searches: Mar 2016]])</f>
        <v>15.833333333333334</v>
      </c>
      <c r="BJ1441" s="9">
        <f>AVERAGE(keyword_stats[[#This Row],[Searches: Apr 2016]:[Searches: Mar 2017]])</f>
        <v>10.833333333333334</v>
      </c>
      <c r="BK1441" s="9">
        <f>AVERAGE(keyword_stats[[#This Row],[Searches: Apr 2017]:[Searches: Mar 2018]])</f>
        <v>9.1666666666666661</v>
      </c>
      <c r="BL1441" s="9">
        <f>AVERAGE(keyword_stats[[#This Row],[Searches: Apr 2018]:[Searches: Mar 2019]])</f>
        <v>15.833333333333334</v>
      </c>
      <c r="BM1441" s="9">
        <f>SUM(keyword_stats[[#This Row],[Searches: Apr 2018]:[Searches: Mar 2019]])</f>
        <v>190</v>
      </c>
      <c r="BN1441" s="9">
        <f>keyword_stats[[#This Row],[R1]]-keyword_stats[[#This Row],[R4]]</f>
        <v>0</v>
      </c>
      <c r="BO1441" s="9" t="str">
        <f>INDEX('keyword-forecasts'!G:K,MATCH(keyword_stats[[#This Row],[Keyword]],'keyword-forecasts'!K:K,0),1)</f>
        <v>Sukienki Kąpielowe</v>
      </c>
    </row>
    <row r="1442" spans="1:67" x14ac:dyDescent="0.25">
      <c r="A1442" t="s">
        <v>1552</v>
      </c>
      <c r="B1442" t="s">
        <v>15</v>
      </c>
      <c r="D1442" s="8">
        <v>10</v>
      </c>
      <c r="E1442" t="s">
        <v>17</v>
      </c>
      <c r="F1442">
        <v>100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10</v>
      </c>
      <c r="V1442">
        <v>0</v>
      </c>
      <c r="W1442">
        <v>0</v>
      </c>
      <c r="X1442">
        <v>0</v>
      </c>
      <c r="Y1442">
        <v>0</v>
      </c>
      <c r="Z1442">
        <v>40</v>
      </c>
      <c r="AA1442">
        <v>70</v>
      </c>
      <c r="AB1442">
        <v>20</v>
      </c>
      <c r="AC1442">
        <v>10</v>
      </c>
      <c r="AD1442">
        <v>10</v>
      </c>
      <c r="AE1442">
        <v>10</v>
      </c>
      <c r="AF1442">
        <v>10</v>
      </c>
      <c r="AG1442">
        <v>10</v>
      </c>
      <c r="AH1442">
        <v>10</v>
      </c>
      <c r="AI1442">
        <v>10</v>
      </c>
      <c r="AJ1442">
        <v>10</v>
      </c>
      <c r="AK1442">
        <v>10</v>
      </c>
      <c r="AL1442">
        <v>10</v>
      </c>
      <c r="AM1442">
        <v>10</v>
      </c>
      <c r="AN1442">
        <v>10</v>
      </c>
      <c r="AO1442">
        <v>10</v>
      </c>
      <c r="AP1442">
        <v>10</v>
      </c>
      <c r="AQ1442">
        <v>10</v>
      </c>
      <c r="AR1442">
        <v>10</v>
      </c>
      <c r="AS1442">
        <v>0</v>
      </c>
      <c r="AT1442">
        <v>10</v>
      </c>
      <c r="AU1442">
        <v>10</v>
      </c>
      <c r="AV1442">
        <v>10</v>
      </c>
      <c r="AW1442">
        <v>10</v>
      </c>
      <c r="AX1442">
        <v>10</v>
      </c>
      <c r="AY1442">
        <v>10</v>
      </c>
      <c r="AZ1442">
        <v>20</v>
      </c>
      <c r="BA1442">
        <v>10</v>
      </c>
      <c r="BB1442">
        <v>0</v>
      </c>
      <c r="BC1442">
        <v>10</v>
      </c>
      <c r="BD1442">
        <v>10</v>
      </c>
      <c r="BE1442">
        <v>10</v>
      </c>
      <c r="BF1442">
        <v>10</v>
      </c>
      <c r="BG1442">
        <v>10</v>
      </c>
      <c r="BH1442">
        <v>10</v>
      </c>
      <c r="BI1442" s="9">
        <f>AVERAGE(keyword_stats[[#This Row],[Searches: Apr 2015]:[Searches: Mar 2016]])</f>
        <v>0.83333333333333337</v>
      </c>
      <c r="BJ1442" s="9">
        <f>AVERAGE(keyword_stats[[#This Row],[Searches: Apr 2016]:[Searches: Mar 2017]])</f>
        <v>17.5</v>
      </c>
      <c r="BK1442" s="9">
        <f>AVERAGE(keyword_stats[[#This Row],[Searches: Apr 2017]:[Searches: Mar 2018]])</f>
        <v>9.1666666666666661</v>
      </c>
      <c r="BL1442" s="9">
        <f>AVERAGE(keyword_stats[[#This Row],[Searches: Apr 2018]:[Searches: Mar 2019]])</f>
        <v>10</v>
      </c>
      <c r="BM1442" s="9">
        <f>SUM(keyword_stats[[#This Row],[Searches: Apr 2018]:[Searches: Mar 2019]])</f>
        <v>120</v>
      </c>
      <c r="BN1442" s="9">
        <f>keyword_stats[[#This Row],[R1]]-keyword_stats[[#This Row],[R4]]</f>
        <v>9.1666666666666661</v>
      </c>
      <c r="BO1442" s="9" t="str">
        <f>INDEX('keyword-forecasts'!G:K,MATCH(keyword_stats[[#This Row],[Keyword]],'keyword-forecasts'!K:K,0),1)</f>
        <v>Sukienki Kąpielowe</v>
      </c>
    </row>
    <row r="1443" spans="1:67" x14ac:dyDescent="0.25">
      <c r="A1443" t="s">
        <v>1553</v>
      </c>
      <c r="B1443" t="s">
        <v>15</v>
      </c>
      <c r="D1443" s="8">
        <v>40500</v>
      </c>
      <c r="E1443" t="s">
        <v>17</v>
      </c>
      <c r="F1443">
        <v>100</v>
      </c>
      <c r="G1443">
        <v>0.28000000000000003</v>
      </c>
      <c r="H1443">
        <v>0.87</v>
      </c>
      <c r="M1443">
        <v>6600</v>
      </c>
      <c r="N1443">
        <v>9900</v>
      </c>
      <c r="O1443">
        <v>22200</v>
      </c>
      <c r="P1443">
        <v>22200</v>
      </c>
      <c r="Q1443">
        <v>22200</v>
      </c>
      <c r="R1443">
        <v>4400</v>
      </c>
      <c r="S1443">
        <v>2400</v>
      </c>
      <c r="T1443">
        <v>1300</v>
      </c>
      <c r="U1443">
        <v>1000</v>
      </c>
      <c r="V1443">
        <v>3600</v>
      </c>
      <c r="W1443">
        <v>4400</v>
      </c>
      <c r="X1443">
        <v>5400</v>
      </c>
      <c r="Y1443">
        <v>8100</v>
      </c>
      <c r="Z1443">
        <v>14800</v>
      </c>
      <c r="AA1443">
        <v>18100</v>
      </c>
      <c r="AB1443">
        <v>14800</v>
      </c>
      <c r="AC1443">
        <v>9900</v>
      </c>
      <c r="AD1443">
        <v>4400</v>
      </c>
      <c r="AE1443">
        <v>1600</v>
      </c>
      <c r="AF1443">
        <v>1300</v>
      </c>
      <c r="AG1443">
        <v>1600</v>
      </c>
      <c r="AH1443">
        <v>4400</v>
      </c>
      <c r="AI1443">
        <v>6600</v>
      </c>
      <c r="AJ1443">
        <v>8100</v>
      </c>
      <c r="AK1443">
        <v>9900</v>
      </c>
      <c r="AL1443">
        <v>22200</v>
      </c>
      <c r="AM1443">
        <v>27100</v>
      </c>
      <c r="AN1443">
        <v>22200</v>
      </c>
      <c r="AO1443">
        <v>12100</v>
      </c>
      <c r="AP1443">
        <v>1900</v>
      </c>
      <c r="AQ1443">
        <v>1600</v>
      </c>
      <c r="AR1443">
        <v>1900</v>
      </c>
      <c r="AS1443">
        <v>1900</v>
      </c>
      <c r="AT1443">
        <v>6600</v>
      </c>
      <c r="AU1443">
        <v>6600</v>
      </c>
      <c r="AV1443">
        <v>9900</v>
      </c>
      <c r="AW1443">
        <v>27100</v>
      </c>
      <c r="AX1443">
        <v>90500</v>
      </c>
      <c r="AY1443">
        <v>110000</v>
      </c>
      <c r="AZ1443">
        <v>74000</v>
      </c>
      <c r="BA1443">
        <v>60500</v>
      </c>
      <c r="BB1443">
        <v>9900</v>
      </c>
      <c r="BC1443">
        <v>4400</v>
      </c>
      <c r="BD1443">
        <v>4400</v>
      </c>
      <c r="BE1443">
        <v>3600</v>
      </c>
      <c r="BF1443">
        <v>12100</v>
      </c>
      <c r="BG1443">
        <v>14800</v>
      </c>
      <c r="BH1443">
        <v>22200</v>
      </c>
      <c r="BI1443" s="9">
        <f>AVERAGE(keyword_stats[[#This Row],[Searches: Apr 2015]:[Searches: Mar 2016]])</f>
        <v>8800</v>
      </c>
      <c r="BJ1443" s="9">
        <f>AVERAGE(keyword_stats[[#This Row],[Searches: Apr 2016]:[Searches: Mar 2017]])</f>
        <v>7808.333333333333</v>
      </c>
      <c r="BK1443" s="9">
        <f>AVERAGE(keyword_stats[[#This Row],[Searches: Apr 2017]:[Searches: Mar 2018]])</f>
        <v>10325</v>
      </c>
      <c r="BL1443" s="9">
        <f>AVERAGE(keyword_stats[[#This Row],[Searches: Apr 2018]:[Searches: Mar 2019]])</f>
        <v>36125</v>
      </c>
      <c r="BM1443" s="9">
        <f>SUM(keyword_stats[[#This Row],[Searches: Apr 2018]:[Searches: Mar 2019]])</f>
        <v>433500</v>
      </c>
      <c r="BN1443" s="9">
        <f>keyword_stats[[#This Row],[R1]]-keyword_stats[[#This Row],[R4]]</f>
        <v>27325</v>
      </c>
      <c r="BO1443" s="9" t="str">
        <f>INDEX('keyword-forecasts'!G:K,MATCH(keyword_stats[[#This Row],[Keyword]],'keyword-forecasts'!K:K,0),1)</f>
        <v>Niezgrupowane słowa kluczowe</v>
      </c>
    </row>
    <row r="1444" spans="1:67" x14ac:dyDescent="0.25">
      <c r="A1444" t="s">
        <v>1554</v>
      </c>
      <c r="B1444" t="s">
        <v>15</v>
      </c>
      <c r="D1444" s="8">
        <v>210</v>
      </c>
      <c r="E1444" t="s">
        <v>17</v>
      </c>
      <c r="F1444">
        <v>97</v>
      </c>
      <c r="G1444">
        <v>0.13</v>
      </c>
      <c r="H1444">
        <v>0.39</v>
      </c>
      <c r="M1444">
        <v>70</v>
      </c>
      <c r="N1444">
        <v>140</v>
      </c>
      <c r="O1444">
        <v>170</v>
      </c>
      <c r="P1444">
        <v>110</v>
      </c>
      <c r="Q1444">
        <v>90</v>
      </c>
      <c r="R1444">
        <v>10</v>
      </c>
      <c r="S1444">
        <v>10</v>
      </c>
      <c r="T1444">
        <v>20</v>
      </c>
      <c r="U1444">
        <v>10</v>
      </c>
      <c r="V1444">
        <v>10</v>
      </c>
      <c r="W1444">
        <v>10</v>
      </c>
      <c r="X1444">
        <v>20</v>
      </c>
      <c r="Y1444">
        <v>50</v>
      </c>
      <c r="Z1444">
        <v>110</v>
      </c>
      <c r="AA1444">
        <v>140</v>
      </c>
      <c r="AB1444">
        <v>90</v>
      </c>
      <c r="AC1444">
        <v>40</v>
      </c>
      <c r="AD1444">
        <v>10</v>
      </c>
      <c r="AE1444">
        <v>10</v>
      </c>
      <c r="AF1444">
        <v>10</v>
      </c>
      <c r="AG1444">
        <v>10</v>
      </c>
      <c r="AH1444">
        <v>10</v>
      </c>
      <c r="AI1444">
        <v>20</v>
      </c>
      <c r="AJ1444">
        <v>40</v>
      </c>
      <c r="AK1444">
        <v>90</v>
      </c>
      <c r="AL1444">
        <v>170</v>
      </c>
      <c r="AM1444">
        <v>210</v>
      </c>
      <c r="AN1444">
        <v>140</v>
      </c>
      <c r="AO1444">
        <v>90</v>
      </c>
      <c r="AP1444">
        <v>10</v>
      </c>
      <c r="AQ1444">
        <v>10</v>
      </c>
      <c r="AR1444">
        <v>10</v>
      </c>
      <c r="AS1444">
        <v>10</v>
      </c>
      <c r="AT1444">
        <v>20</v>
      </c>
      <c r="AU1444">
        <v>20</v>
      </c>
      <c r="AV1444">
        <v>40</v>
      </c>
      <c r="AW1444">
        <v>140</v>
      </c>
      <c r="AX1444">
        <v>480</v>
      </c>
      <c r="AY1444">
        <v>590</v>
      </c>
      <c r="AZ1444">
        <v>390</v>
      </c>
      <c r="BA1444">
        <v>390</v>
      </c>
      <c r="BB1444">
        <v>40</v>
      </c>
      <c r="BC1444">
        <v>10</v>
      </c>
      <c r="BD1444">
        <v>20</v>
      </c>
      <c r="BE1444">
        <v>10</v>
      </c>
      <c r="BF1444">
        <v>50</v>
      </c>
      <c r="BG1444">
        <v>70</v>
      </c>
      <c r="BH1444">
        <v>90</v>
      </c>
      <c r="BI1444" s="9">
        <f>AVERAGE(keyword_stats[[#This Row],[Searches: Apr 2015]:[Searches: Mar 2016]])</f>
        <v>55.833333333333336</v>
      </c>
      <c r="BJ1444" s="9">
        <f>AVERAGE(keyword_stats[[#This Row],[Searches: Apr 2016]:[Searches: Mar 2017]])</f>
        <v>45</v>
      </c>
      <c r="BK1444" s="9">
        <f>AVERAGE(keyword_stats[[#This Row],[Searches: Apr 2017]:[Searches: Mar 2018]])</f>
        <v>68.333333333333329</v>
      </c>
      <c r="BL1444" s="9">
        <f>AVERAGE(keyword_stats[[#This Row],[Searches: Apr 2018]:[Searches: Mar 2019]])</f>
        <v>190</v>
      </c>
      <c r="BM1444" s="9">
        <f>SUM(keyword_stats[[#This Row],[Searches: Apr 2018]:[Searches: Mar 2019]])</f>
        <v>2280</v>
      </c>
      <c r="BN1444" s="9">
        <f>keyword_stats[[#This Row],[R1]]-keyword_stats[[#This Row],[R4]]</f>
        <v>134.16666666666666</v>
      </c>
      <c r="BO1444" s="9" t="str">
        <f>INDEX('keyword-forecasts'!G:K,MATCH(keyword_stats[[#This Row],[Keyword]],'keyword-forecasts'!K:K,0),1)</f>
        <v>Hm Sukienki</v>
      </c>
    </row>
    <row r="1445" spans="1:67" x14ac:dyDescent="0.25">
      <c r="A1445" t="s">
        <v>1555</v>
      </c>
      <c r="B1445" t="s">
        <v>15</v>
      </c>
      <c r="D1445" s="8">
        <v>14800</v>
      </c>
      <c r="E1445" t="s">
        <v>17</v>
      </c>
      <c r="F1445">
        <v>100</v>
      </c>
      <c r="G1445">
        <v>0.31</v>
      </c>
      <c r="H1445">
        <v>0.8</v>
      </c>
      <c r="M1445">
        <v>8100</v>
      </c>
      <c r="N1445">
        <v>12100</v>
      </c>
      <c r="O1445">
        <v>18100</v>
      </c>
      <c r="P1445">
        <v>14800</v>
      </c>
      <c r="Q1445">
        <v>8100</v>
      </c>
      <c r="R1445">
        <v>880</v>
      </c>
      <c r="S1445">
        <v>720</v>
      </c>
      <c r="T1445">
        <v>880</v>
      </c>
      <c r="U1445">
        <v>1000</v>
      </c>
      <c r="V1445">
        <v>2900</v>
      </c>
      <c r="W1445">
        <v>4400</v>
      </c>
      <c r="X1445">
        <v>4400</v>
      </c>
      <c r="Y1445">
        <v>8100</v>
      </c>
      <c r="Z1445">
        <v>33100</v>
      </c>
      <c r="AA1445">
        <v>74000</v>
      </c>
      <c r="AB1445">
        <v>27100</v>
      </c>
      <c r="AC1445">
        <v>4400</v>
      </c>
      <c r="AD1445">
        <v>1600</v>
      </c>
      <c r="AE1445">
        <v>1300</v>
      </c>
      <c r="AF1445">
        <v>1300</v>
      </c>
      <c r="AG1445">
        <v>1600</v>
      </c>
      <c r="AH1445">
        <v>4400</v>
      </c>
      <c r="AI1445">
        <v>5400</v>
      </c>
      <c r="AJ1445">
        <v>8100</v>
      </c>
      <c r="AK1445">
        <v>9900</v>
      </c>
      <c r="AL1445">
        <v>49500</v>
      </c>
      <c r="AM1445">
        <v>90500</v>
      </c>
      <c r="AN1445">
        <v>33100</v>
      </c>
      <c r="AO1445">
        <v>22200</v>
      </c>
      <c r="AP1445">
        <v>1900</v>
      </c>
      <c r="AQ1445">
        <v>1300</v>
      </c>
      <c r="AR1445">
        <v>1300</v>
      </c>
      <c r="AS1445">
        <v>1600</v>
      </c>
      <c r="AT1445">
        <v>5400</v>
      </c>
      <c r="AU1445">
        <v>5400</v>
      </c>
      <c r="AV1445">
        <v>8100</v>
      </c>
      <c r="AW1445">
        <v>22200</v>
      </c>
      <c r="AX1445">
        <v>40500</v>
      </c>
      <c r="AY1445">
        <v>40500</v>
      </c>
      <c r="AZ1445">
        <v>27100</v>
      </c>
      <c r="BA1445">
        <v>18100</v>
      </c>
      <c r="BB1445">
        <v>2400</v>
      </c>
      <c r="BC1445">
        <v>1300</v>
      </c>
      <c r="BD1445">
        <v>1600</v>
      </c>
      <c r="BE1445">
        <v>1900</v>
      </c>
      <c r="BF1445">
        <v>8100</v>
      </c>
      <c r="BG1445">
        <v>9900</v>
      </c>
      <c r="BH1445">
        <v>18100</v>
      </c>
      <c r="BI1445" s="9">
        <f>AVERAGE(keyword_stats[[#This Row],[Searches: Apr 2015]:[Searches: Mar 2016]])</f>
        <v>6365</v>
      </c>
      <c r="BJ1445" s="9">
        <f>AVERAGE(keyword_stats[[#This Row],[Searches: Apr 2016]:[Searches: Mar 2017]])</f>
        <v>14200</v>
      </c>
      <c r="BK1445" s="9">
        <f>AVERAGE(keyword_stats[[#This Row],[Searches: Apr 2017]:[Searches: Mar 2018]])</f>
        <v>19183.333333333332</v>
      </c>
      <c r="BL1445" s="9">
        <f>AVERAGE(keyword_stats[[#This Row],[Searches: Apr 2018]:[Searches: Mar 2019]])</f>
        <v>15975</v>
      </c>
      <c r="BM1445" s="9">
        <f>SUM(keyword_stats[[#This Row],[Searches: Apr 2018]:[Searches: Mar 2019]])</f>
        <v>191700</v>
      </c>
      <c r="BN1445" s="9">
        <f>keyword_stats[[#This Row],[R1]]-keyword_stats[[#This Row],[R4]]</f>
        <v>9610</v>
      </c>
      <c r="BO1445" s="9" t="str">
        <f>INDEX('keyword-forecasts'!G:K,MATCH(keyword_stats[[#This Row],[Keyword]],'keyword-forecasts'!K:K,0),1)</f>
        <v>Niezgrupowane słowa kluczowe</v>
      </c>
    </row>
    <row r="1446" spans="1:67" x14ac:dyDescent="0.25">
      <c r="A1446" t="s">
        <v>1556</v>
      </c>
      <c r="B1446" t="s">
        <v>15</v>
      </c>
      <c r="D1446" s="8">
        <v>70</v>
      </c>
      <c r="E1446" t="s">
        <v>17</v>
      </c>
      <c r="F1446">
        <v>100</v>
      </c>
      <c r="G1446">
        <v>0.2</v>
      </c>
      <c r="H1446">
        <v>0.65</v>
      </c>
      <c r="M1446">
        <v>20</v>
      </c>
      <c r="N1446">
        <v>20</v>
      </c>
      <c r="O1446">
        <v>40</v>
      </c>
      <c r="P1446">
        <v>50</v>
      </c>
      <c r="Q1446">
        <v>30</v>
      </c>
      <c r="R1446">
        <v>10</v>
      </c>
      <c r="S1446">
        <v>10</v>
      </c>
      <c r="T1446">
        <v>10</v>
      </c>
      <c r="U1446">
        <v>10</v>
      </c>
      <c r="V1446">
        <v>10</v>
      </c>
      <c r="W1446">
        <v>10</v>
      </c>
      <c r="X1446">
        <v>10</v>
      </c>
      <c r="Y1446">
        <v>20</v>
      </c>
      <c r="Z1446">
        <v>50</v>
      </c>
      <c r="AA1446">
        <v>90</v>
      </c>
      <c r="AB1446">
        <v>40</v>
      </c>
      <c r="AC1446">
        <v>10</v>
      </c>
      <c r="AD1446">
        <v>10</v>
      </c>
      <c r="AE1446">
        <v>0</v>
      </c>
      <c r="AF1446">
        <v>10</v>
      </c>
      <c r="AG1446">
        <v>10</v>
      </c>
      <c r="AH1446">
        <v>10</v>
      </c>
      <c r="AI1446">
        <v>20</v>
      </c>
      <c r="AJ1446">
        <v>20</v>
      </c>
      <c r="AK1446">
        <v>30</v>
      </c>
      <c r="AL1446">
        <v>90</v>
      </c>
      <c r="AM1446">
        <v>110</v>
      </c>
      <c r="AN1446">
        <v>40</v>
      </c>
      <c r="AO1446">
        <v>40</v>
      </c>
      <c r="AP1446">
        <v>10</v>
      </c>
      <c r="AQ1446">
        <v>0</v>
      </c>
      <c r="AR1446">
        <v>10</v>
      </c>
      <c r="AS1446">
        <v>10</v>
      </c>
      <c r="AT1446">
        <v>10</v>
      </c>
      <c r="AU1446">
        <v>10</v>
      </c>
      <c r="AV1446">
        <v>40</v>
      </c>
      <c r="AW1446">
        <v>140</v>
      </c>
      <c r="AX1446">
        <v>210</v>
      </c>
      <c r="AY1446">
        <v>170</v>
      </c>
      <c r="AZ1446">
        <v>110</v>
      </c>
      <c r="BA1446">
        <v>70</v>
      </c>
      <c r="BB1446">
        <v>10</v>
      </c>
      <c r="BC1446">
        <v>10</v>
      </c>
      <c r="BD1446">
        <v>10</v>
      </c>
      <c r="BE1446">
        <v>10</v>
      </c>
      <c r="BF1446">
        <v>30</v>
      </c>
      <c r="BG1446">
        <v>70</v>
      </c>
      <c r="BH1446">
        <v>40</v>
      </c>
      <c r="BI1446" s="9">
        <f>AVERAGE(keyword_stats[[#This Row],[Searches: Apr 2015]:[Searches: Mar 2016]])</f>
        <v>19.166666666666668</v>
      </c>
      <c r="BJ1446" s="9">
        <f>AVERAGE(keyword_stats[[#This Row],[Searches: Apr 2016]:[Searches: Mar 2017]])</f>
        <v>24.166666666666668</v>
      </c>
      <c r="BK1446" s="9">
        <f>AVERAGE(keyword_stats[[#This Row],[Searches: Apr 2017]:[Searches: Mar 2018]])</f>
        <v>33.333333333333336</v>
      </c>
      <c r="BL1446" s="9">
        <f>AVERAGE(keyword_stats[[#This Row],[Searches: Apr 2018]:[Searches: Mar 2019]])</f>
        <v>73.333333333333329</v>
      </c>
      <c r="BM1446" s="9">
        <f>SUM(keyword_stats[[#This Row],[Searches: Apr 2018]:[Searches: Mar 2019]])</f>
        <v>880</v>
      </c>
      <c r="BN1446" s="9">
        <f>keyword_stats[[#This Row],[R1]]-keyword_stats[[#This Row],[R4]]</f>
        <v>54.166666666666657</v>
      </c>
      <c r="BO1446" s="9" t="str">
        <f>INDEX('keyword-forecasts'!G:K,MATCH(keyword_stats[[#This Row],[Keyword]],'keyword-forecasts'!K:K,0),1)</f>
        <v>Niezgrupowane słowa kluczowe</v>
      </c>
    </row>
    <row r="1447" spans="1:67" x14ac:dyDescent="0.25">
      <c r="A1447" t="s">
        <v>1557</v>
      </c>
      <c r="B1447" t="s">
        <v>15</v>
      </c>
      <c r="D1447" s="8">
        <v>20</v>
      </c>
      <c r="E1447" t="s">
        <v>17</v>
      </c>
      <c r="F1447">
        <v>99</v>
      </c>
      <c r="G1447">
        <v>0.3</v>
      </c>
      <c r="H1447">
        <v>0.77</v>
      </c>
      <c r="M1447">
        <v>30</v>
      </c>
      <c r="N1447">
        <v>50</v>
      </c>
      <c r="O1447">
        <v>20</v>
      </c>
      <c r="P1447">
        <v>10</v>
      </c>
      <c r="Q1447">
        <v>10</v>
      </c>
      <c r="R1447">
        <v>20</v>
      </c>
      <c r="S1447">
        <v>20</v>
      </c>
      <c r="T1447">
        <v>30</v>
      </c>
      <c r="U1447">
        <v>20</v>
      </c>
      <c r="V1447">
        <v>30</v>
      </c>
      <c r="W1447">
        <v>40</v>
      </c>
      <c r="X1447">
        <v>30</v>
      </c>
      <c r="Y1447">
        <v>40</v>
      </c>
      <c r="Z1447">
        <v>30</v>
      </c>
      <c r="AA1447">
        <v>30</v>
      </c>
      <c r="AB1447">
        <v>30</v>
      </c>
      <c r="AC1447">
        <v>10</v>
      </c>
      <c r="AD1447">
        <v>10</v>
      </c>
      <c r="AE1447">
        <v>10</v>
      </c>
      <c r="AF1447">
        <v>20</v>
      </c>
      <c r="AG1447">
        <v>10</v>
      </c>
      <c r="AH1447">
        <v>10</v>
      </c>
      <c r="AI1447">
        <v>20</v>
      </c>
      <c r="AJ1447">
        <v>20</v>
      </c>
      <c r="AK1447">
        <v>30</v>
      </c>
      <c r="AL1447">
        <v>30</v>
      </c>
      <c r="AM1447">
        <v>30</v>
      </c>
      <c r="AN1447">
        <v>30</v>
      </c>
      <c r="AO1447">
        <v>20</v>
      </c>
      <c r="AP1447">
        <v>20</v>
      </c>
      <c r="AQ1447">
        <v>10</v>
      </c>
      <c r="AR1447">
        <v>10</v>
      </c>
      <c r="AS1447">
        <v>10</v>
      </c>
      <c r="AT1447">
        <v>20</v>
      </c>
      <c r="AU1447">
        <v>10</v>
      </c>
      <c r="AV1447">
        <v>10</v>
      </c>
      <c r="AW1447">
        <v>50</v>
      </c>
      <c r="AX1447">
        <v>40</v>
      </c>
      <c r="AY1447">
        <v>10</v>
      </c>
      <c r="AZ1447">
        <v>10</v>
      </c>
      <c r="BA1447">
        <v>10</v>
      </c>
      <c r="BB1447">
        <v>20</v>
      </c>
      <c r="BC1447">
        <v>10</v>
      </c>
      <c r="BD1447">
        <v>40</v>
      </c>
      <c r="BE1447">
        <v>10</v>
      </c>
      <c r="BF1447">
        <v>10</v>
      </c>
      <c r="BG1447">
        <v>20</v>
      </c>
      <c r="BH1447">
        <v>20</v>
      </c>
      <c r="BI1447" s="9">
        <f>AVERAGE(keyword_stats[[#This Row],[Searches: Apr 2015]:[Searches: Mar 2016]])</f>
        <v>25.833333333333332</v>
      </c>
      <c r="BJ1447" s="9">
        <f>AVERAGE(keyword_stats[[#This Row],[Searches: Apr 2016]:[Searches: Mar 2017]])</f>
        <v>20</v>
      </c>
      <c r="BK1447" s="9">
        <f>AVERAGE(keyword_stats[[#This Row],[Searches: Apr 2017]:[Searches: Mar 2018]])</f>
        <v>19.166666666666668</v>
      </c>
      <c r="BL1447" s="9">
        <f>AVERAGE(keyword_stats[[#This Row],[Searches: Apr 2018]:[Searches: Mar 2019]])</f>
        <v>20.833333333333332</v>
      </c>
      <c r="BM1447" s="9">
        <f>SUM(keyword_stats[[#This Row],[Searches: Apr 2018]:[Searches: Mar 2019]])</f>
        <v>250</v>
      </c>
      <c r="BN1447" s="9">
        <f>keyword_stats[[#This Row],[R1]]-keyword_stats[[#This Row],[R4]]</f>
        <v>-5</v>
      </c>
      <c r="BO1447" s="9" t="str">
        <f>INDEX('keyword-forecasts'!G:K,MATCH(keyword_stats[[#This Row],[Keyword]],'keyword-forecasts'!K:K,0),1)</f>
        <v>Niezgrupowane słowa kluczowe</v>
      </c>
    </row>
    <row r="1448" spans="1:67" x14ac:dyDescent="0.25">
      <c r="A1448" t="s">
        <v>1558</v>
      </c>
      <c r="B1448" t="s">
        <v>15</v>
      </c>
      <c r="D1448" s="8">
        <v>110</v>
      </c>
      <c r="E1448" t="s">
        <v>17</v>
      </c>
      <c r="F1448">
        <v>99</v>
      </c>
      <c r="G1448">
        <v>0.13</v>
      </c>
      <c r="H1448">
        <v>0.38</v>
      </c>
      <c r="M1448">
        <v>70</v>
      </c>
      <c r="N1448">
        <v>90</v>
      </c>
      <c r="O1448">
        <v>50</v>
      </c>
      <c r="P1448">
        <v>50</v>
      </c>
      <c r="Q1448">
        <v>70</v>
      </c>
      <c r="R1448">
        <v>30</v>
      </c>
      <c r="S1448">
        <v>50</v>
      </c>
      <c r="T1448">
        <v>50</v>
      </c>
      <c r="U1448">
        <v>70</v>
      </c>
      <c r="V1448">
        <v>50</v>
      </c>
      <c r="W1448">
        <v>70</v>
      </c>
      <c r="X1448">
        <v>70</v>
      </c>
      <c r="Y1448">
        <v>110</v>
      </c>
      <c r="Z1448">
        <v>110</v>
      </c>
      <c r="AA1448">
        <v>90</v>
      </c>
      <c r="AB1448">
        <v>110</v>
      </c>
      <c r="AC1448">
        <v>110</v>
      </c>
      <c r="AD1448">
        <v>50</v>
      </c>
      <c r="AE1448">
        <v>140</v>
      </c>
      <c r="AF1448">
        <v>110</v>
      </c>
      <c r="AG1448">
        <v>110</v>
      </c>
      <c r="AH1448">
        <v>110</v>
      </c>
      <c r="AI1448">
        <v>70</v>
      </c>
      <c r="AJ1448">
        <v>70</v>
      </c>
      <c r="AK1448">
        <v>110</v>
      </c>
      <c r="AL1448">
        <v>140</v>
      </c>
      <c r="AM1448">
        <v>140</v>
      </c>
      <c r="AN1448">
        <v>70</v>
      </c>
      <c r="AO1448">
        <v>50</v>
      </c>
      <c r="AP1448">
        <v>30</v>
      </c>
      <c r="AQ1448">
        <v>50</v>
      </c>
      <c r="AR1448">
        <v>110</v>
      </c>
      <c r="AS1448">
        <v>110</v>
      </c>
      <c r="AT1448">
        <v>70</v>
      </c>
      <c r="AU1448">
        <v>70</v>
      </c>
      <c r="AV1448">
        <v>90</v>
      </c>
      <c r="AW1448">
        <v>140</v>
      </c>
      <c r="AX1448">
        <v>140</v>
      </c>
      <c r="AY1448">
        <v>140</v>
      </c>
      <c r="AZ1448">
        <v>70</v>
      </c>
      <c r="BA1448">
        <v>70</v>
      </c>
      <c r="BB1448">
        <v>70</v>
      </c>
      <c r="BC1448">
        <v>50</v>
      </c>
      <c r="BD1448">
        <v>90</v>
      </c>
      <c r="BE1448">
        <v>170</v>
      </c>
      <c r="BF1448">
        <v>110</v>
      </c>
      <c r="BG1448">
        <v>110</v>
      </c>
      <c r="BH1448">
        <v>110</v>
      </c>
      <c r="BI1448" s="9">
        <f>AVERAGE(keyword_stats[[#This Row],[Searches: Apr 2015]:[Searches: Mar 2016]])</f>
        <v>60</v>
      </c>
      <c r="BJ1448" s="9">
        <f>AVERAGE(keyword_stats[[#This Row],[Searches: Apr 2016]:[Searches: Mar 2017]])</f>
        <v>99.166666666666671</v>
      </c>
      <c r="BK1448" s="9">
        <f>AVERAGE(keyword_stats[[#This Row],[Searches: Apr 2017]:[Searches: Mar 2018]])</f>
        <v>86.666666666666671</v>
      </c>
      <c r="BL1448" s="9">
        <f>AVERAGE(keyword_stats[[#This Row],[Searches: Apr 2018]:[Searches: Mar 2019]])</f>
        <v>105.83333333333333</v>
      </c>
      <c r="BM1448" s="9">
        <f>SUM(keyword_stats[[#This Row],[Searches: Apr 2018]:[Searches: Mar 2019]])</f>
        <v>1270</v>
      </c>
      <c r="BN1448" s="9">
        <f>keyword_stats[[#This Row],[R1]]-keyword_stats[[#This Row],[R4]]</f>
        <v>45.833333333333329</v>
      </c>
      <c r="BO1448" s="9" t="str">
        <f>INDEX('keyword-forecasts'!G:K,MATCH(keyword_stats[[#This Row],[Keyword]],'keyword-forecasts'!K:K,0),1)</f>
        <v>H&amp;m</v>
      </c>
    </row>
    <row r="1449" spans="1:67" x14ac:dyDescent="0.25">
      <c r="A1449" t="s">
        <v>1559</v>
      </c>
      <c r="B1449" t="s">
        <v>15</v>
      </c>
      <c r="D1449" s="8">
        <v>70</v>
      </c>
      <c r="E1449" t="s">
        <v>17</v>
      </c>
      <c r="F1449">
        <v>95</v>
      </c>
      <c r="G1449">
        <v>0.11</v>
      </c>
      <c r="H1449">
        <v>0.34</v>
      </c>
      <c r="M1449">
        <v>90</v>
      </c>
      <c r="N1449">
        <v>90</v>
      </c>
      <c r="O1449">
        <v>70</v>
      </c>
      <c r="P1449">
        <v>50</v>
      </c>
      <c r="Q1449">
        <v>70</v>
      </c>
      <c r="R1449">
        <v>50</v>
      </c>
      <c r="S1449">
        <v>40</v>
      </c>
      <c r="T1449">
        <v>50</v>
      </c>
      <c r="U1449">
        <v>70</v>
      </c>
      <c r="V1449">
        <v>90</v>
      </c>
      <c r="W1449">
        <v>40</v>
      </c>
      <c r="X1449">
        <v>70</v>
      </c>
      <c r="Y1449">
        <v>40</v>
      </c>
      <c r="Z1449">
        <v>50</v>
      </c>
      <c r="AA1449">
        <v>70</v>
      </c>
      <c r="AB1449">
        <v>50</v>
      </c>
      <c r="AC1449">
        <v>40</v>
      </c>
      <c r="AD1449">
        <v>40</v>
      </c>
      <c r="AE1449">
        <v>30</v>
      </c>
      <c r="AF1449">
        <v>30</v>
      </c>
      <c r="AG1449">
        <v>70</v>
      </c>
      <c r="AH1449">
        <v>50</v>
      </c>
      <c r="AI1449">
        <v>40</v>
      </c>
      <c r="AJ1449">
        <v>50</v>
      </c>
      <c r="AK1449">
        <v>70</v>
      </c>
      <c r="AL1449">
        <v>70</v>
      </c>
      <c r="AM1449">
        <v>70</v>
      </c>
      <c r="AN1449">
        <v>70</v>
      </c>
      <c r="AO1449">
        <v>40</v>
      </c>
      <c r="AP1449">
        <v>20</v>
      </c>
      <c r="AQ1449">
        <v>30</v>
      </c>
      <c r="AR1449">
        <v>40</v>
      </c>
      <c r="AS1449">
        <v>70</v>
      </c>
      <c r="AT1449">
        <v>40</v>
      </c>
      <c r="AU1449">
        <v>30</v>
      </c>
      <c r="AV1449">
        <v>70</v>
      </c>
      <c r="AW1449">
        <v>70</v>
      </c>
      <c r="AX1449">
        <v>90</v>
      </c>
      <c r="AY1449">
        <v>110</v>
      </c>
      <c r="AZ1449">
        <v>70</v>
      </c>
      <c r="BA1449">
        <v>90</v>
      </c>
      <c r="BB1449">
        <v>50</v>
      </c>
      <c r="BC1449">
        <v>40</v>
      </c>
      <c r="BD1449">
        <v>90</v>
      </c>
      <c r="BE1449">
        <v>70</v>
      </c>
      <c r="BF1449">
        <v>70</v>
      </c>
      <c r="BG1449">
        <v>70</v>
      </c>
      <c r="BH1449">
        <v>70</v>
      </c>
      <c r="BI1449" s="9">
        <f>AVERAGE(keyword_stats[[#This Row],[Searches: Apr 2015]:[Searches: Mar 2016]])</f>
        <v>65</v>
      </c>
      <c r="BJ1449" s="9">
        <f>AVERAGE(keyword_stats[[#This Row],[Searches: Apr 2016]:[Searches: Mar 2017]])</f>
        <v>46.666666666666664</v>
      </c>
      <c r="BK1449" s="9">
        <f>AVERAGE(keyword_stats[[#This Row],[Searches: Apr 2017]:[Searches: Mar 2018]])</f>
        <v>51.666666666666664</v>
      </c>
      <c r="BL1449" s="9">
        <f>AVERAGE(keyword_stats[[#This Row],[Searches: Apr 2018]:[Searches: Mar 2019]])</f>
        <v>74.166666666666671</v>
      </c>
      <c r="BM1449" s="9">
        <f>SUM(keyword_stats[[#This Row],[Searches: Apr 2018]:[Searches: Mar 2019]])</f>
        <v>890</v>
      </c>
      <c r="BN1449" s="9">
        <f>keyword_stats[[#This Row],[R1]]-keyword_stats[[#This Row],[R4]]</f>
        <v>9.1666666666666714</v>
      </c>
      <c r="BO1449" s="9" t="str">
        <f>INDEX('keyword-forecasts'!G:K,MATCH(keyword_stats[[#This Row],[Keyword]],'keyword-forecasts'!K:K,0),1)</f>
        <v>H&amp;m</v>
      </c>
    </row>
    <row r="1450" spans="1:67" x14ac:dyDescent="0.25">
      <c r="A1450" t="s">
        <v>1560</v>
      </c>
      <c r="B1450" t="s">
        <v>15</v>
      </c>
      <c r="D1450" s="8">
        <v>20</v>
      </c>
      <c r="E1450" t="s">
        <v>17</v>
      </c>
      <c r="F1450">
        <v>100</v>
      </c>
      <c r="G1450">
        <v>0.59</v>
      </c>
      <c r="H1450">
        <v>0.79</v>
      </c>
      <c r="M1450">
        <v>10</v>
      </c>
      <c r="N1450">
        <v>10</v>
      </c>
      <c r="O1450">
        <v>10</v>
      </c>
      <c r="P1450">
        <v>10</v>
      </c>
      <c r="Q1450">
        <v>10</v>
      </c>
      <c r="R1450">
        <v>10</v>
      </c>
      <c r="S1450">
        <v>10</v>
      </c>
      <c r="T1450">
        <v>10</v>
      </c>
      <c r="U1450">
        <v>10</v>
      </c>
      <c r="V1450">
        <v>10</v>
      </c>
      <c r="W1450">
        <v>20</v>
      </c>
      <c r="X1450">
        <v>10</v>
      </c>
      <c r="Y1450">
        <v>20</v>
      </c>
      <c r="Z1450">
        <v>10</v>
      </c>
      <c r="AA1450">
        <v>30</v>
      </c>
      <c r="AB1450">
        <v>30</v>
      </c>
      <c r="AC1450">
        <v>10</v>
      </c>
      <c r="AD1450">
        <v>20</v>
      </c>
      <c r="AE1450">
        <v>40</v>
      </c>
      <c r="AF1450">
        <v>40</v>
      </c>
      <c r="AG1450">
        <v>50</v>
      </c>
      <c r="AH1450">
        <v>30</v>
      </c>
      <c r="AI1450">
        <v>30</v>
      </c>
      <c r="AJ1450">
        <v>20</v>
      </c>
      <c r="AK1450">
        <v>10</v>
      </c>
      <c r="AL1450">
        <v>20</v>
      </c>
      <c r="AM1450">
        <v>20</v>
      </c>
      <c r="AN1450">
        <v>10</v>
      </c>
      <c r="AO1450">
        <v>10</v>
      </c>
      <c r="AP1450">
        <v>20</v>
      </c>
      <c r="AQ1450">
        <v>10</v>
      </c>
      <c r="AR1450">
        <v>10</v>
      </c>
      <c r="AS1450">
        <v>30</v>
      </c>
      <c r="AT1450">
        <v>10</v>
      </c>
      <c r="AU1450">
        <v>10</v>
      </c>
      <c r="AV1450">
        <v>20</v>
      </c>
      <c r="AW1450">
        <v>10</v>
      </c>
      <c r="AX1450">
        <v>10</v>
      </c>
      <c r="AY1450">
        <v>20</v>
      </c>
      <c r="AZ1450">
        <v>10</v>
      </c>
      <c r="BA1450">
        <v>20</v>
      </c>
      <c r="BB1450">
        <v>10</v>
      </c>
      <c r="BC1450">
        <v>20</v>
      </c>
      <c r="BD1450">
        <v>30</v>
      </c>
      <c r="BE1450">
        <v>20</v>
      </c>
      <c r="BF1450">
        <v>10</v>
      </c>
      <c r="BG1450">
        <v>10</v>
      </c>
      <c r="BH1450">
        <v>10</v>
      </c>
      <c r="BI1450" s="9">
        <f>AVERAGE(keyword_stats[[#This Row],[Searches: Apr 2015]:[Searches: Mar 2016]])</f>
        <v>10.833333333333334</v>
      </c>
      <c r="BJ1450" s="9">
        <f>AVERAGE(keyword_stats[[#This Row],[Searches: Apr 2016]:[Searches: Mar 2017]])</f>
        <v>27.5</v>
      </c>
      <c r="BK1450" s="9">
        <f>AVERAGE(keyword_stats[[#This Row],[Searches: Apr 2017]:[Searches: Mar 2018]])</f>
        <v>15</v>
      </c>
      <c r="BL1450" s="9">
        <f>AVERAGE(keyword_stats[[#This Row],[Searches: Apr 2018]:[Searches: Mar 2019]])</f>
        <v>15</v>
      </c>
      <c r="BM1450" s="9">
        <f>SUM(keyword_stats[[#This Row],[Searches: Apr 2018]:[Searches: Mar 2019]])</f>
        <v>180</v>
      </c>
      <c r="BN1450" s="9">
        <f>keyword_stats[[#This Row],[R1]]-keyword_stats[[#This Row],[R4]]</f>
        <v>4.1666666666666661</v>
      </c>
      <c r="BO1450" s="9" t="str">
        <f>INDEX('keyword-forecasts'!G:K,MATCH(keyword_stats[[#This Row],[Keyword]],'keyword-forecasts'!K:K,0),1)</f>
        <v>Bielizna Damska</v>
      </c>
    </row>
    <row r="1451" spans="1:67" x14ac:dyDescent="0.25">
      <c r="A1451" t="s">
        <v>1561</v>
      </c>
      <c r="B1451" t="s">
        <v>15</v>
      </c>
      <c r="D1451" s="8">
        <v>10</v>
      </c>
      <c r="E1451" t="s">
        <v>17</v>
      </c>
      <c r="F1451">
        <v>100</v>
      </c>
      <c r="G1451">
        <v>0.33</v>
      </c>
      <c r="H1451">
        <v>1.52</v>
      </c>
      <c r="M1451">
        <v>10</v>
      </c>
      <c r="N1451">
        <v>10</v>
      </c>
      <c r="O1451">
        <v>20</v>
      </c>
      <c r="P1451">
        <v>30</v>
      </c>
      <c r="Q1451">
        <v>10</v>
      </c>
      <c r="R1451">
        <v>10</v>
      </c>
      <c r="S1451">
        <v>10</v>
      </c>
      <c r="T1451">
        <v>10</v>
      </c>
      <c r="U1451">
        <v>10</v>
      </c>
      <c r="V1451">
        <v>10</v>
      </c>
      <c r="W1451">
        <v>10</v>
      </c>
      <c r="X1451">
        <v>10</v>
      </c>
      <c r="Y1451">
        <v>10</v>
      </c>
      <c r="Z1451">
        <v>10</v>
      </c>
      <c r="AA1451">
        <v>30</v>
      </c>
      <c r="AB1451">
        <v>10</v>
      </c>
      <c r="AC1451">
        <v>10</v>
      </c>
      <c r="AD1451">
        <v>10</v>
      </c>
      <c r="AE1451">
        <v>10</v>
      </c>
      <c r="AF1451">
        <v>10</v>
      </c>
      <c r="AG1451">
        <v>0</v>
      </c>
      <c r="AH1451">
        <v>10</v>
      </c>
      <c r="AI1451">
        <v>10</v>
      </c>
      <c r="AJ1451">
        <v>10</v>
      </c>
      <c r="AK1451">
        <v>20</v>
      </c>
      <c r="AL1451">
        <v>10</v>
      </c>
      <c r="AM1451">
        <v>20</v>
      </c>
      <c r="AN1451">
        <v>10</v>
      </c>
      <c r="AO1451">
        <v>20</v>
      </c>
      <c r="AP1451">
        <v>10</v>
      </c>
      <c r="AQ1451">
        <v>10</v>
      </c>
      <c r="AR1451">
        <v>10</v>
      </c>
      <c r="AS1451">
        <v>10</v>
      </c>
      <c r="AT1451">
        <v>10</v>
      </c>
      <c r="AU1451">
        <v>10</v>
      </c>
      <c r="AV1451">
        <v>10</v>
      </c>
      <c r="AW1451">
        <v>10</v>
      </c>
      <c r="AX1451">
        <v>10</v>
      </c>
      <c r="AY1451">
        <v>10</v>
      </c>
      <c r="AZ1451">
        <v>20</v>
      </c>
      <c r="BA1451">
        <v>10</v>
      </c>
      <c r="BB1451">
        <v>10</v>
      </c>
      <c r="BC1451">
        <v>0</v>
      </c>
      <c r="BD1451">
        <v>10</v>
      </c>
      <c r="BE1451">
        <v>10</v>
      </c>
      <c r="BF1451">
        <v>10</v>
      </c>
      <c r="BG1451">
        <v>10</v>
      </c>
      <c r="BH1451">
        <v>10</v>
      </c>
      <c r="BI1451" s="9">
        <f>AVERAGE(keyword_stats[[#This Row],[Searches: Apr 2015]:[Searches: Mar 2016]])</f>
        <v>12.5</v>
      </c>
      <c r="BJ1451" s="9">
        <f>AVERAGE(keyword_stats[[#This Row],[Searches: Apr 2016]:[Searches: Mar 2017]])</f>
        <v>10.833333333333334</v>
      </c>
      <c r="BK1451" s="9">
        <f>AVERAGE(keyword_stats[[#This Row],[Searches: Apr 2017]:[Searches: Mar 2018]])</f>
        <v>12.5</v>
      </c>
      <c r="BL1451" s="9">
        <f>AVERAGE(keyword_stats[[#This Row],[Searches: Apr 2018]:[Searches: Mar 2019]])</f>
        <v>10</v>
      </c>
      <c r="BM1451" s="9">
        <f>SUM(keyword_stats[[#This Row],[Searches: Apr 2018]:[Searches: Mar 2019]])</f>
        <v>120</v>
      </c>
      <c r="BN1451" s="9">
        <f>keyword_stats[[#This Row],[R1]]-keyword_stats[[#This Row],[R4]]</f>
        <v>-2.5</v>
      </c>
      <c r="BO1451" s="9" t="str">
        <f>INDEX('keyword-forecasts'!G:K,MATCH(keyword_stats[[#This Row],[Keyword]],'keyword-forecasts'!K:K,0),1)</f>
        <v>Kostiumy Kąpielowe</v>
      </c>
    </row>
    <row r="1452" spans="1:67" x14ac:dyDescent="0.25">
      <c r="A1452" t="s">
        <v>1562</v>
      </c>
      <c r="B1452" t="s">
        <v>15</v>
      </c>
      <c r="D1452" s="8">
        <v>210</v>
      </c>
      <c r="E1452" t="s">
        <v>17</v>
      </c>
      <c r="F1452">
        <v>100</v>
      </c>
      <c r="G1452">
        <v>0.17</v>
      </c>
      <c r="H1452">
        <v>0.82</v>
      </c>
      <c r="M1452">
        <v>110</v>
      </c>
      <c r="N1452">
        <v>140</v>
      </c>
      <c r="O1452">
        <v>110</v>
      </c>
      <c r="P1452">
        <v>140</v>
      </c>
      <c r="Q1452">
        <v>110</v>
      </c>
      <c r="R1452">
        <v>110</v>
      </c>
      <c r="S1452">
        <v>90</v>
      </c>
      <c r="T1452">
        <v>110</v>
      </c>
      <c r="U1452">
        <v>110</v>
      </c>
      <c r="V1452">
        <v>140</v>
      </c>
      <c r="W1452">
        <v>140</v>
      </c>
      <c r="X1452">
        <v>140</v>
      </c>
      <c r="Y1452">
        <v>110</v>
      </c>
      <c r="Z1452">
        <v>260</v>
      </c>
      <c r="AA1452">
        <v>170</v>
      </c>
      <c r="AB1452">
        <v>170</v>
      </c>
      <c r="AC1452">
        <v>140</v>
      </c>
      <c r="AD1452">
        <v>140</v>
      </c>
      <c r="AE1452">
        <v>110</v>
      </c>
      <c r="AF1452">
        <v>110</v>
      </c>
      <c r="AG1452">
        <v>140</v>
      </c>
      <c r="AH1452">
        <v>210</v>
      </c>
      <c r="AI1452">
        <v>140</v>
      </c>
      <c r="AJ1452">
        <v>140</v>
      </c>
      <c r="AK1452">
        <v>170</v>
      </c>
      <c r="AL1452">
        <v>170</v>
      </c>
      <c r="AM1452">
        <v>260</v>
      </c>
      <c r="AN1452">
        <v>210</v>
      </c>
      <c r="AO1452">
        <v>210</v>
      </c>
      <c r="AP1452">
        <v>110</v>
      </c>
      <c r="AQ1452">
        <v>170</v>
      </c>
      <c r="AR1452">
        <v>110</v>
      </c>
      <c r="AS1452">
        <v>140</v>
      </c>
      <c r="AT1452">
        <v>170</v>
      </c>
      <c r="AU1452">
        <v>140</v>
      </c>
      <c r="AV1452">
        <v>140</v>
      </c>
      <c r="AW1452">
        <v>140</v>
      </c>
      <c r="AX1452">
        <v>260</v>
      </c>
      <c r="AY1452">
        <v>260</v>
      </c>
      <c r="AZ1452">
        <v>210</v>
      </c>
      <c r="BA1452">
        <v>170</v>
      </c>
      <c r="BB1452">
        <v>140</v>
      </c>
      <c r="BC1452">
        <v>140</v>
      </c>
      <c r="BD1452">
        <v>110</v>
      </c>
      <c r="BE1452">
        <v>170</v>
      </c>
      <c r="BF1452">
        <v>260</v>
      </c>
      <c r="BG1452">
        <v>210</v>
      </c>
      <c r="BH1452">
        <v>210</v>
      </c>
      <c r="BI1452" s="9">
        <f>AVERAGE(keyword_stats[[#This Row],[Searches: Apr 2015]:[Searches: Mar 2016]])</f>
        <v>120.83333333333333</v>
      </c>
      <c r="BJ1452" s="9">
        <f>AVERAGE(keyword_stats[[#This Row],[Searches: Apr 2016]:[Searches: Mar 2017]])</f>
        <v>153.33333333333334</v>
      </c>
      <c r="BK1452" s="9">
        <f>AVERAGE(keyword_stats[[#This Row],[Searches: Apr 2017]:[Searches: Mar 2018]])</f>
        <v>166.66666666666666</v>
      </c>
      <c r="BL1452" s="9">
        <f>AVERAGE(keyword_stats[[#This Row],[Searches: Apr 2018]:[Searches: Mar 2019]])</f>
        <v>190</v>
      </c>
      <c r="BM1452" s="9">
        <f>SUM(keyword_stats[[#This Row],[Searches: Apr 2018]:[Searches: Mar 2019]])</f>
        <v>2280</v>
      </c>
      <c r="BN1452" s="9">
        <f>keyword_stats[[#This Row],[R1]]-keyword_stats[[#This Row],[R4]]</f>
        <v>69.166666666666671</v>
      </c>
      <c r="BO1452" s="9" t="str">
        <f>INDEX('keyword-forecasts'!G:K,MATCH(keyword_stats[[#This Row],[Keyword]],'keyword-forecasts'!K:K,0),1)</f>
        <v>Super Push</v>
      </c>
    </row>
    <row r="1453" spans="1:67" x14ac:dyDescent="0.25">
      <c r="A1453" t="s">
        <v>1563</v>
      </c>
      <c r="B1453" t="s">
        <v>15</v>
      </c>
      <c r="D1453" s="8">
        <v>30</v>
      </c>
      <c r="E1453" t="s">
        <v>17</v>
      </c>
      <c r="F1453">
        <v>100</v>
      </c>
      <c r="G1453">
        <v>0.34</v>
      </c>
      <c r="H1453">
        <v>1.35</v>
      </c>
      <c r="M1453">
        <v>30</v>
      </c>
      <c r="N1453">
        <v>50</v>
      </c>
      <c r="O1453">
        <v>90</v>
      </c>
      <c r="P1453">
        <v>90</v>
      </c>
      <c r="Q1453">
        <v>30</v>
      </c>
      <c r="R1453">
        <v>20</v>
      </c>
      <c r="S1453">
        <v>10</v>
      </c>
      <c r="T1453">
        <v>10</v>
      </c>
      <c r="U1453">
        <v>10</v>
      </c>
      <c r="V1453">
        <v>30</v>
      </c>
      <c r="W1453">
        <v>40</v>
      </c>
      <c r="X1453">
        <v>30</v>
      </c>
      <c r="Y1453">
        <v>30</v>
      </c>
      <c r="Z1453">
        <v>70</v>
      </c>
      <c r="AA1453">
        <v>70</v>
      </c>
      <c r="AB1453">
        <v>90</v>
      </c>
      <c r="AC1453">
        <v>30</v>
      </c>
      <c r="AD1453">
        <v>10</v>
      </c>
      <c r="AE1453">
        <v>10</v>
      </c>
      <c r="AF1453">
        <v>20</v>
      </c>
      <c r="AG1453">
        <v>10</v>
      </c>
      <c r="AH1453">
        <v>20</v>
      </c>
      <c r="AI1453">
        <v>30</v>
      </c>
      <c r="AJ1453">
        <v>50</v>
      </c>
      <c r="AK1453">
        <v>40</v>
      </c>
      <c r="AL1453">
        <v>70</v>
      </c>
      <c r="AM1453">
        <v>70</v>
      </c>
      <c r="AN1453">
        <v>110</v>
      </c>
      <c r="AO1453">
        <v>50</v>
      </c>
      <c r="AP1453">
        <v>10</v>
      </c>
      <c r="AQ1453">
        <v>10</v>
      </c>
      <c r="AR1453">
        <v>10</v>
      </c>
      <c r="AS1453">
        <v>20</v>
      </c>
      <c r="AT1453">
        <v>30</v>
      </c>
      <c r="AU1453">
        <v>20</v>
      </c>
      <c r="AV1453">
        <v>30</v>
      </c>
      <c r="AW1453">
        <v>40</v>
      </c>
      <c r="AX1453">
        <v>50</v>
      </c>
      <c r="AY1453">
        <v>70</v>
      </c>
      <c r="AZ1453">
        <v>70</v>
      </c>
      <c r="BA1453">
        <v>20</v>
      </c>
      <c r="BB1453">
        <v>10</v>
      </c>
      <c r="BC1453">
        <v>10</v>
      </c>
      <c r="BD1453">
        <v>10</v>
      </c>
      <c r="BE1453">
        <v>10</v>
      </c>
      <c r="BF1453">
        <v>30</v>
      </c>
      <c r="BG1453">
        <v>40</v>
      </c>
      <c r="BH1453">
        <v>40</v>
      </c>
      <c r="BI1453" s="9">
        <f>AVERAGE(keyword_stats[[#This Row],[Searches: Apr 2015]:[Searches: Mar 2016]])</f>
        <v>36.666666666666664</v>
      </c>
      <c r="BJ1453" s="9">
        <f>AVERAGE(keyword_stats[[#This Row],[Searches: Apr 2016]:[Searches: Mar 2017]])</f>
        <v>36.666666666666664</v>
      </c>
      <c r="BK1453" s="9">
        <f>AVERAGE(keyword_stats[[#This Row],[Searches: Apr 2017]:[Searches: Mar 2018]])</f>
        <v>39.166666666666664</v>
      </c>
      <c r="BL1453" s="9">
        <f>AVERAGE(keyword_stats[[#This Row],[Searches: Apr 2018]:[Searches: Mar 2019]])</f>
        <v>33.333333333333336</v>
      </c>
      <c r="BM1453" s="9">
        <f>SUM(keyword_stats[[#This Row],[Searches: Apr 2018]:[Searches: Mar 2019]])</f>
        <v>400</v>
      </c>
      <c r="BN1453" s="9">
        <f>keyword_stats[[#This Row],[R1]]-keyword_stats[[#This Row],[R4]]</f>
        <v>-3.3333333333333286</v>
      </c>
      <c r="BO1453" s="9" t="str">
        <f>INDEX('keyword-forecasts'!G:K,MATCH(keyword_stats[[#This Row],[Keyword]],'keyword-forecasts'!K:K,0),1)</f>
        <v>Stroje Kąpielowe</v>
      </c>
    </row>
    <row r="1454" spans="1:67" x14ac:dyDescent="0.25">
      <c r="A1454" t="s">
        <v>1564</v>
      </c>
      <c r="B1454" t="s">
        <v>15</v>
      </c>
      <c r="D1454" s="8">
        <v>210</v>
      </c>
      <c r="E1454" t="s">
        <v>17</v>
      </c>
      <c r="F1454">
        <v>94</v>
      </c>
      <c r="G1454">
        <v>0.1</v>
      </c>
      <c r="H1454">
        <v>0.67</v>
      </c>
      <c r="M1454">
        <v>10</v>
      </c>
      <c r="N1454">
        <v>30</v>
      </c>
      <c r="O1454">
        <v>10</v>
      </c>
      <c r="P1454">
        <v>10</v>
      </c>
      <c r="Q1454">
        <v>20</v>
      </c>
      <c r="R1454">
        <v>50</v>
      </c>
      <c r="S1454">
        <v>70</v>
      </c>
      <c r="T1454">
        <v>70</v>
      </c>
      <c r="U1454">
        <v>90</v>
      </c>
      <c r="V1454">
        <v>70</v>
      </c>
      <c r="W1454">
        <v>30</v>
      </c>
      <c r="X1454">
        <v>30</v>
      </c>
      <c r="Y1454">
        <v>20</v>
      </c>
      <c r="Z1454">
        <v>10</v>
      </c>
      <c r="AA1454">
        <v>10</v>
      </c>
      <c r="AB1454">
        <v>10</v>
      </c>
      <c r="AC1454">
        <v>40</v>
      </c>
      <c r="AD1454">
        <v>40</v>
      </c>
      <c r="AE1454">
        <v>140</v>
      </c>
      <c r="AF1454">
        <v>210</v>
      </c>
      <c r="AG1454">
        <v>140</v>
      </c>
      <c r="AH1454">
        <v>140</v>
      </c>
      <c r="AI1454">
        <v>30</v>
      </c>
      <c r="AJ1454">
        <v>20</v>
      </c>
      <c r="AK1454">
        <v>30</v>
      </c>
      <c r="AL1454">
        <v>20</v>
      </c>
      <c r="AM1454">
        <v>10</v>
      </c>
      <c r="AN1454">
        <v>20</v>
      </c>
      <c r="AO1454">
        <v>50</v>
      </c>
      <c r="AP1454">
        <v>260</v>
      </c>
      <c r="AQ1454">
        <v>260</v>
      </c>
      <c r="AR1454">
        <v>320</v>
      </c>
      <c r="AS1454">
        <v>260</v>
      </c>
      <c r="AT1454">
        <v>170</v>
      </c>
      <c r="AU1454">
        <v>110</v>
      </c>
      <c r="AV1454">
        <v>50</v>
      </c>
      <c r="AW1454">
        <v>30</v>
      </c>
      <c r="AX1454">
        <v>20</v>
      </c>
      <c r="AY1454">
        <v>20</v>
      </c>
      <c r="AZ1454">
        <v>30</v>
      </c>
      <c r="BA1454">
        <v>110</v>
      </c>
      <c r="BB1454">
        <v>390</v>
      </c>
      <c r="BC1454">
        <v>590</v>
      </c>
      <c r="BD1454">
        <v>480</v>
      </c>
      <c r="BE1454">
        <v>480</v>
      </c>
      <c r="BF1454">
        <v>260</v>
      </c>
      <c r="BG1454">
        <v>170</v>
      </c>
      <c r="BH1454">
        <v>70</v>
      </c>
      <c r="BI1454" s="9">
        <f>AVERAGE(keyword_stats[[#This Row],[Searches: Apr 2015]:[Searches: Mar 2016]])</f>
        <v>40.833333333333336</v>
      </c>
      <c r="BJ1454" s="9">
        <f>AVERAGE(keyword_stats[[#This Row],[Searches: Apr 2016]:[Searches: Mar 2017]])</f>
        <v>67.5</v>
      </c>
      <c r="BK1454" s="9">
        <f>AVERAGE(keyword_stats[[#This Row],[Searches: Apr 2017]:[Searches: Mar 2018]])</f>
        <v>130</v>
      </c>
      <c r="BL1454" s="9">
        <f>AVERAGE(keyword_stats[[#This Row],[Searches: Apr 2018]:[Searches: Mar 2019]])</f>
        <v>220.83333333333334</v>
      </c>
      <c r="BM1454" s="9">
        <f>SUM(keyword_stats[[#This Row],[Searches: Apr 2018]:[Searches: Mar 2019]])</f>
        <v>2650</v>
      </c>
      <c r="BN1454" s="9">
        <f>keyword_stats[[#This Row],[R1]]-keyword_stats[[#This Row],[R4]]</f>
        <v>180</v>
      </c>
      <c r="BO1454" s="9" t="str">
        <f>INDEX('keyword-forecasts'!G:K,MATCH(keyword_stats[[#This Row],[Keyword]],'keyword-forecasts'!K:K,0),1)</f>
        <v>Damskie Hm</v>
      </c>
    </row>
    <row r="1455" spans="1:67" x14ac:dyDescent="0.25">
      <c r="A1455" t="s">
        <v>1565</v>
      </c>
      <c r="B1455" t="s">
        <v>15</v>
      </c>
      <c r="D1455" s="8">
        <v>30</v>
      </c>
      <c r="E1455" t="s">
        <v>17</v>
      </c>
      <c r="F1455">
        <v>100</v>
      </c>
      <c r="G1455">
        <v>0.65</v>
      </c>
      <c r="H1455">
        <v>2.88</v>
      </c>
      <c r="M1455">
        <v>20</v>
      </c>
      <c r="N1455">
        <v>30</v>
      </c>
      <c r="O1455">
        <v>50</v>
      </c>
      <c r="P1455">
        <v>40</v>
      </c>
      <c r="Q1455">
        <v>40</v>
      </c>
      <c r="R1455">
        <v>10</v>
      </c>
      <c r="S1455">
        <v>10</v>
      </c>
      <c r="T1455">
        <v>10</v>
      </c>
      <c r="U1455">
        <v>10</v>
      </c>
      <c r="V1455">
        <v>10</v>
      </c>
      <c r="W1455">
        <v>10</v>
      </c>
      <c r="X1455">
        <v>20</v>
      </c>
      <c r="Y1455">
        <v>20</v>
      </c>
      <c r="Z1455">
        <v>30</v>
      </c>
      <c r="AA1455">
        <v>70</v>
      </c>
      <c r="AB1455">
        <v>70</v>
      </c>
      <c r="AC1455">
        <v>10</v>
      </c>
      <c r="AD1455">
        <v>10</v>
      </c>
      <c r="AE1455">
        <v>10</v>
      </c>
      <c r="AF1455">
        <v>10</v>
      </c>
      <c r="AG1455">
        <v>10</v>
      </c>
      <c r="AH1455">
        <v>10</v>
      </c>
      <c r="AI1455">
        <v>10</v>
      </c>
      <c r="AJ1455">
        <v>20</v>
      </c>
      <c r="AK1455">
        <v>10</v>
      </c>
      <c r="AL1455">
        <v>50</v>
      </c>
      <c r="AM1455">
        <v>50</v>
      </c>
      <c r="AN1455">
        <v>90</v>
      </c>
      <c r="AO1455">
        <v>50</v>
      </c>
      <c r="AP1455">
        <v>10</v>
      </c>
      <c r="AQ1455">
        <v>10</v>
      </c>
      <c r="AR1455">
        <v>20</v>
      </c>
      <c r="AS1455">
        <v>10</v>
      </c>
      <c r="AT1455">
        <v>20</v>
      </c>
      <c r="AU1455">
        <v>20</v>
      </c>
      <c r="AV1455">
        <v>20</v>
      </c>
      <c r="AW1455">
        <v>40</v>
      </c>
      <c r="AX1455">
        <v>70</v>
      </c>
      <c r="AY1455">
        <v>70</v>
      </c>
      <c r="AZ1455">
        <v>90</v>
      </c>
      <c r="BA1455">
        <v>30</v>
      </c>
      <c r="BB1455">
        <v>10</v>
      </c>
      <c r="BC1455">
        <v>10</v>
      </c>
      <c r="BD1455">
        <v>10</v>
      </c>
      <c r="BE1455">
        <v>10</v>
      </c>
      <c r="BF1455">
        <v>10</v>
      </c>
      <c r="BG1455">
        <v>30</v>
      </c>
      <c r="BH1455">
        <v>20</v>
      </c>
      <c r="BI1455" s="9">
        <f>AVERAGE(keyword_stats[[#This Row],[Searches: Apr 2015]:[Searches: Mar 2016]])</f>
        <v>21.666666666666668</v>
      </c>
      <c r="BJ1455" s="9">
        <f>AVERAGE(keyword_stats[[#This Row],[Searches: Apr 2016]:[Searches: Mar 2017]])</f>
        <v>23.333333333333332</v>
      </c>
      <c r="BK1455" s="9">
        <f>AVERAGE(keyword_stats[[#This Row],[Searches: Apr 2017]:[Searches: Mar 2018]])</f>
        <v>30</v>
      </c>
      <c r="BL1455" s="9">
        <f>AVERAGE(keyword_stats[[#This Row],[Searches: Apr 2018]:[Searches: Mar 2019]])</f>
        <v>33.333333333333336</v>
      </c>
      <c r="BM1455" s="9">
        <f>SUM(keyword_stats[[#This Row],[Searches: Apr 2018]:[Searches: Mar 2019]])</f>
        <v>400</v>
      </c>
      <c r="BN1455" s="9">
        <f>keyword_stats[[#This Row],[R1]]-keyword_stats[[#This Row],[R4]]</f>
        <v>11.666666666666668</v>
      </c>
      <c r="BO1455" s="9" t="str">
        <f>INDEX('keyword-forecasts'!G:K,MATCH(keyword_stats[[#This Row],[Keyword]],'keyword-forecasts'!K:K,0),1)</f>
        <v>Bikini</v>
      </c>
    </row>
    <row r="1456" spans="1:67" x14ac:dyDescent="0.25">
      <c r="A1456" t="s">
        <v>1566</v>
      </c>
      <c r="B1456" t="s">
        <v>15</v>
      </c>
      <c r="D1456" s="8">
        <v>110</v>
      </c>
      <c r="E1456" t="s">
        <v>17</v>
      </c>
      <c r="F1456">
        <v>100</v>
      </c>
      <c r="G1456">
        <v>0.36</v>
      </c>
      <c r="H1456">
        <v>1.35</v>
      </c>
      <c r="M1456">
        <v>40</v>
      </c>
      <c r="N1456">
        <v>90</v>
      </c>
      <c r="O1456">
        <v>170</v>
      </c>
      <c r="P1456">
        <v>170</v>
      </c>
      <c r="Q1456">
        <v>140</v>
      </c>
      <c r="R1456">
        <v>20</v>
      </c>
      <c r="S1456">
        <v>10</v>
      </c>
      <c r="T1456">
        <v>20</v>
      </c>
      <c r="U1456">
        <v>20</v>
      </c>
      <c r="V1456">
        <v>40</v>
      </c>
      <c r="W1456">
        <v>70</v>
      </c>
      <c r="X1456">
        <v>50</v>
      </c>
      <c r="Y1456">
        <v>50</v>
      </c>
      <c r="Z1456">
        <v>110</v>
      </c>
      <c r="AA1456">
        <v>210</v>
      </c>
      <c r="AB1456">
        <v>260</v>
      </c>
      <c r="AC1456">
        <v>90</v>
      </c>
      <c r="AD1456">
        <v>50</v>
      </c>
      <c r="AE1456">
        <v>20</v>
      </c>
      <c r="AF1456">
        <v>20</v>
      </c>
      <c r="AG1456">
        <v>10</v>
      </c>
      <c r="AH1456">
        <v>30</v>
      </c>
      <c r="AI1456">
        <v>70</v>
      </c>
      <c r="AJ1456">
        <v>50</v>
      </c>
      <c r="AK1456">
        <v>70</v>
      </c>
      <c r="AL1456">
        <v>110</v>
      </c>
      <c r="AM1456">
        <v>260</v>
      </c>
      <c r="AN1456">
        <v>320</v>
      </c>
      <c r="AO1456">
        <v>140</v>
      </c>
      <c r="AP1456">
        <v>10</v>
      </c>
      <c r="AQ1456">
        <v>20</v>
      </c>
      <c r="AR1456">
        <v>20</v>
      </c>
      <c r="AS1456">
        <v>10</v>
      </c>
      <c r="AT1456">
        <v>30</v>
      </c>
      <c r="AU1456">
        <v>50</v>
      </c>
      <c r="AV1456">
        <v>50</v>
      </c>
      <c r="AW1456">
        <v>50</v>
      </c>
      <c r="AX1456">
        <v>140</v>
      </c>
      <c r="AY1456">
        <v>320</v>
      </c>
      <c r="AZ1456">
        <v>390</v>
      </c>
      <c r="BA1456">
        <v>210</v>
      </c>
      <c r="BB1456">
        <v>30</v>
      </c>
      <c r="BC1456">
        <v>20</v>
      </c>
      <c r="BD1456">
        <v>40</v>
      </c>
      <c r="BE1456">
        <v>40</v>
      </c>
      <c r="BF1456">
        <v>70</v>
      </c>
      <c r="BG1456">
        <v>70</v>
      </c>
      <c r="BH1456">
        <v>50</v>
      </c>
      <c r="BI1456" s="9">
        <f>AVERAGE(keyword_stats[[#This Row],[Searches: Apr 2015]:[Searches: Mar 2016]])</f>
        <v>70</v>
      </c>
      <c r="BJ1456" s="9">
        <f>AVERAGE(keyword_stats[[#This Row],[Searches: Apr 2016]:[Searches: Mar 2017]])</f>
        <v>80.833333333333329</v>
      </c>
      <c r="BK1456" s="9">
        <f>AVERAGE(keyword_stats[[#This Row],[Searches: Apr 2017]:[Searches: Mar 2018]])</f>
        <v>90.833333333333329</v>
      </c>
      <c r="BL1456" s="9">
        <f>AVERAGE(keyword_stats[[#This Row],[Searches: Apr 2018]:[Searches: Mar 2019]])</f>
        <v>119.16666666666667</v>
      </c>
      <c r="BM1456" s="9">
        <f>SUM(keyword_stats[[#This Row],[Searches: Apr 2018]:[Searches: Mar 2019]])</f>
        <v>1430</v>
      </c>
      <c r="BN1456" s="9">
        <f>keyword_stats[[#This Row],[R1]]-keyword_stats[[#This Row],[R4]]</f>
        <v>49.166666666666671</v>
      </c>
      <c r="BO1456" s="9" t="str">
        <f>INDEX('keyword-forecasts'!G:K,MATCH(keyword_stats[[#This Row],[Keyword]],'keyword-forecasts'!K:K,0),1)</f>
        <v>Szorty Kąpielowe</v>
      </c>
    </row>
    <row r="1457" spans="1:67" x14ac:dyDescent="0.25">
      <c r="A1457" t="s">
        <v>1567</v>
      </c>
      <c r="B1457" t="s">
        <v>15</v>
      </c>
      <c r="D1457" s="8">
        <v>20</v>
      </c>
      <c r="E1457" t="s">
        <v>17</v>
      </c>
      <c r="F1457">
        <v>100</v>
      </c>
      <c r="M1457">
        <v>10</v>
      </c>
      <c r="N1457">
        <v>10</v>
      </c>
      <c r="O1457">
        <v>30</v>
      </c>
      <c r="P1457">
        <v>40</v>
      </c>
      <c r="Q1457">
        <v>10</v>
      </c>
      <c r="R1457">
        <v>10</v>
      </c>
      <c r="S1457">
        <v>0</v>
      </c>
      <c r="T1457">
        <v>10</v>
      </c>
      <c r="U1457">
        <v>10</v>
      </c>
      <c r="V1457">
        <v>10</v>
      </c>
      <c r="W1457">
        <v>10</v>
      </c>
      <c r="X1457">
        <v>10</v>
      </c>
      <c r="Y1457">
        <v>20</v>
      </c>
      <c r="Z1457">
        <v>10</v>
      </c>
      <c r="AA1457">
        <v>50</v>
      </c>
      <c r="AB1457">
        <v>50</v>
      </c>
      <c r="AC1457">
        <v>10</v>
      </c>
      <c r="AD1457">
        <v>10</v>
      </c>
      <c r="AE1457">
        <v>10</v>
      </c>
      <c r="AF1457">
        <v>10</v>
      </c>
      <c r="AG1457">
        <v>0</v>
      </c>
      <c r="AH1457">
        <v>0</v>
      </c>
      <c r="AI1457">
        <v>10</v>
      </c>
      <c r="AJ1457">
        <v>10</v>
      </c>
      <c r="AK1457">
        <v>10</v>
      </c>
      <c r="AL1457">
        <v>20</v>
      </c>
      <c r="AM1457">
        <v>30</v>
      </c>
      <c r="AN1457">
        <v>50</v>
      </c>
      <c r="AO1457">
        <v>20</v>
      </c>
      <c r="AP1457">
        <v>10</v>
      </c>
      <c r="AQ1457">
        <v>0</v>
      </c>
      <c r="AR1457">
        <v>10</v>
      </c>
      <c r="AS1457">
        <v>10</v>
      </c>
      <c r="AT1457">
        <v>10</v>
      </c>
      <c r="AU1457">
        <v>10</v>
      </c>
      <c r="AV1457">
        <v>10</v>
      </c>
      <c r="AW1457">
        <v>10</v>
      </c>
      <c r="AX1457">
        <v>30</v>
      </c>
      <c r="AY1457">
        <v>40</v>
      </c>
      <c r="AZ1457">
        <v>40</v>
      </c>
      <c r="BA1457">
        <v>20</v>
      </c>
      <c r="BB1457">
        <v>10</v>
      </c>
      <c r="BC1457">
        <v>0</v>
      </c>
      <c r="BD1457">
        <v>10</v>
      </c>
      <c r="BE1457">
        <v>0</v>
      </c>
      <c r="BF1457">
        <v>10</v>
      </c>
      <c r="BG1457">
        <v>10</v>
      </c>
      <c r="BH1457">
        <v>10</v>
      </c>
      <c r="BI1457" s="9">
        <f>AVERAGE(keyword_stats[[#This Row],[Searches: Apr 2015]:[Searches: Mar 2016]])</f>
        <v>13.333333333333334</v>
      </c>
      <c r="BJ1457" s="9">
        <f>AVERAGE(keyword_stats[[#This Row],[Searches: Apr 2016]:[Searches: Mar 2017]])</f>
        <v>15.833333333333334</v>
      </c>
      <c r="BK1457" s="9">
        <f>AVERAGE(keyword_stats[[#This Row],[Searches: Apr 2017]:[Searches: Mar 2018]])</f>
        <v>15.833333333333334</v>
      </c>
      <c r="BL1457" s="9">
        <f>AVERAGE(keyword_stats[[#This Row],[Searches: Apr 2018]:[Searches: Mar 2019]])</f>
        <v>15.833333333333334</v>
      </c>
      <c r="BM1457" s="9">
        <f>SUM(keyword_stats[[#This Row],[Searches: Apr 2018]:[Searches: Mar 2019]])</f>
        <v>190</v>
      </c>
      <c r="BN1457" s="9">
        <f>keyword_stats[[#This Row],[R1]]-keyword_stats[[#This Row],[R4]]</f>
        <v>2.5</v>
      </c>
      <c r="BO1457" s="9" t="str">
        <f>INDEX('keyword-forecasts'!G:K,MATCH(keyword_stats[[#This Row],[Keyword]],'keyword-forecasts'!K:K,0),1)</f>
        <v>Stroju Kąpielowego</v>
      </c>
    </row>
    <row r="1458" spans="1:67" x14ac:dyDescent="0.25">
      <c r="A1458" t="s">
        <v>1568</v>
      </c>
      <c r="B1458" t="s">
        <v>15</v>
      </c>
      <c r="D1458" s="8">
        <v>1300</v>
      </c>
      <c r="E1458" t="s">
        <v>17</v>
      </c>
      <c r="F1458">
        <v>100</v>
      </c>
      <c r="G1458">
        <v>0.39</v>
      </c>
      <c r="H1458">
        <v>1.6</v>
      </c>
      <c r="M1458">
        <v>590</v>
      </c>
      <c r="N1458">
        <v>880</v>
      </c>
      <c r="O1458">
        <v>1600</v>
      </c>
      <c r="P1458">
        <v>1900</v>
      </c>
      <c r="Q1458">
        <v>1000</v>
      </c>
      <c r="R1458">
        <v>170</v>
      </c>
      <c r="S1458">
        <v>90</v>
      </c>
      <c r="T1458">
        <v>140</v>
      </c>
      <c r="U1458">
        <v>140</v>
      </c>
      <c r="V1458">
        <v>390</v>
      </c>
      <c r="W1458">
        <v>480</v>
      </c>
      <c r="X1458">
        <v>320</v>
      </c>
      <c r="Y1458">
        <v>590</v>
      </c>
      <c r="Z1458">
        <v>1300</v>
      </c>
      <c r="AA1458">
        <v>1900</v>
      </c>
      <c r="AB1458">
        <v>2400</v>
      </c>
      <c r="AC1458">
        <v>880</v>
      </c>
      <c r="AD1458">
        <v>320</v>
      </c>
      <c r="AE1458">
        <v>170</v>
      </c>
      <c r="AF1458">
        <v>210</v>
      </c>
      <c r="AG1458">
        <v>170</v>
      </c>
      <c r="AH1458">
        <v>480</v>
      </c>
      <c r="AI1458">
        <v>480</v>
      </c>
      <c r="AJ1458">
        <v>720</v>
      </c>
      <c r="AK1458">
        <v>880</v>
      </c>
      <c r="AL1458">
        <v>1600</v>
      </c>
      <c r="AM1458">
        <v>3600</v>
      </c>
      <c r="AN1458">
        <v>3600</v>
      </c>
      <c r="AO1458">
        <v>1600</v>
      </c>
      <c r="AP1458">
        <v>320</v>
      </c>
      <c r="AQ1458">
        <v>210</v>
      </c>
      <c r="AR1458">
        <v>210</v>
      </c>
      <c r="AS1458">
        <v>170</v>
      </c>
      <c r="AT1458">
        <v>480</v>
      </c>
      <c r="AU1458">
        <v>480</v>
      </c>
      <c r="AV1458">
        <v>590</v>
      </c>
      <c r="AW1458">
        <v>1000</v>
      </c>
      <c r="AX1458">
        <v>2400</v>
      </c>
      <c r="AY1458">
        <v>3600</v>
      </c>
      <c r="AZ1458">
        <v>4400</v>
      </c>
      <c r="BA1458">
        <v>1900</v>
      </c>
      <c r="BB1458">
        <v>390</v>
      </c>
      <c r="BC1458">
        <v>210</v>
      </c>
      <c r="BD1458">
        <v>260</v>
      </c>
      <c r="BE1458">
        <v>260</v>
      </c>
      <c r="BF1458">
        <v>720</v>
      </c>
      <c r="BG1458">
        <v>720</v>
      </c>
      <c r="BH1458">
        <v>880</v>
      </c>
      <c r="BI1458" s="9">
        <f>AVERAGE(keyword_stats[[#This Row],[Searches: Apr 2015]:[Searches: Mar 2016]])</f>
        <v>641.66666666666663</v>
      </c>
      <c r="BJ1458" s="9">
        <f>AVERAGE(keyword_stats[[#This Row],[Searches: Apr 2016]:[Searches: Mar 2017]])</f>
        <v>801.66666666666663</v>
      </c>
      <c r="BK1458" s="9">
        <f>AVERAGE(keyword_stats[[#This Row],[Searches: Apr 2017]:[Searches: Mar 2018]])</f>
        <v>1145</v>
      </c>
      <c r="BL1458" s="9">
        <f>AVERAGE(keyword_stats[[#This Row],[Searches: Apr 2018]:[Searches: Mar 2019]])</f>
        <v>1395</v>
      </c>
      <c r="BM1458" s="9">
        <f>SUM(keyword_stats[[#This Row],[Searches: Apr 2018]:[Searches: Mar 2019]])</f>
        <v>16740</v>
      </c>
      <c r="BN1458" s="9">
        <f>keyword_stats[[#This Row],[R1]]-keyword_stats[[#This Row],[R4]]</f>
        <v>753.33333333333337</v>
      </c>
      <c r="BO1458" s="9" t="str">
        <f>INDEX('keyword-forecasts'!G:K,MATCH(keyword_stats[[#This Row],[Keyword]],'keyword-forecasts'!K:K,0),1)</f>
        <v>Szorty Kąpielowe</v>
      </c>
    </row>
    <row r="1459" spans="1:67" x14ac:dyDescent="0.25">
      <c r="A1459" t="s">
        <v>1569</v>
      </c>
      <c r="B1459" t="s">
        <v>15</v>
      </c>
      <c r="D1459" s="8">
        <v>90</v>
      </c>
      <c r="E1459" t="s">
        <v>17</v>
      </c>
      <c r="F1459">
        <v>100</v>
      </c>
      <c r="G1459">
        <v>0.3</v>
      </c>
      <c r="H1459">
        <v>1.62</v>
      </c>
      <c r="M1459">
        <v>70</v>
      </c>
      <c r="N1459">
        <v>110</v>
      </c>
      <c r="O1459">
        <v>260</v>
      </c>
      <c r="P1459">
        <v>390</v>
      </c>
      <c r="Q1459">
        <v>140</v>
      </c>
      <c r="R1459">
        <v>50</v>
      </c>
      <c r="S1459">
        <v>30</v>
      </c>
      <c r="T1459">
        <v>20</v>
      </c>
      <c r="U1459">
        <v>20</v>
      </c>
      <c r="V1459">
        <v>40</v>
      </c>
      <c r="W1459">
        <v>70</v>
      </c>
      <c r="X1459">
        <v>50</v>
      </c>
      <c r="Y1459">
        <v>70</v>
      </c>
      <c r="Z1459">
        <v>110</v>
      </c>
      <c r="AA1459">
        <v>320</v>
      </c>
      <c r="AB1459">
        <v>320</v>
      </c>
      <c r="AC1459">
        <v>140</v>
      </c>
      <c r="AD1459">
        <v>50</v>
      </c>
      <c r="AE1459">
        <v>30</v>
      </c>
      <c r="AF1459">
        <v>40</v>
      </c>
      <c r="AG1459">
        <v>30</v>
      </c>
      <c r="AH1459">
        <v>140</v>
      </c>
      <c r="AI1459">
        <v>50</v>
      </c>
      <c r="AJ1459">
        <v>70</v>
      </c>
      <c r="AK1459">
        <v>90</v>
      </c>
      <c r="AL1459">
        <v>140</v>
      </c>
      <c r="AM1459">
        <v>260</v>
      </c>
      <c r="AN1459">
        <v>210</v>
      </c>
      <c r="AO1459">
        <v>170</v>
      </c>
      <c r="AP1459">
        <v>40</v>
      </c>
      <c r="AQ1459">
        <v>30</v>
      </c>
      <c r="AR1459">
        <v>30</v>
      </c>
      <c r="AS1459">
        <v>20</v>
      </c>
      <c r="AT1459">
        <v>50</v>
      </c>
      <c r="AU1459">
        <v>40</v>
      </c>
      <c r="AV1459">
        <v>70</v>
      </c>
      <c r="AW1459">
        <v>90</v>
      </c>
      <c r="AX1459">
        <v>140</v>
      </c>
      <c r="AY1459">
        <v>210</v>
      </c>
      <c r="AZ1459">
        <v>210</v>
      </c>
      <c r="BA1459">
        <v>140</v>
      </c>
      <c r="BB1459">
        <v>50</v>
      </c>
      <c r="BC1459">
        <v>30</v>
      </c>
      <c r="BD1459">
        <v>40</v>
      </c>
      <c r="BE1459">
        <v>50</v>
      </c>
      <c r="BF1459">
        <v>70</v>
      </c>
      <c r="BG1459">
        <v>70</v>
      </c>
      <c r="BH1459">
        <v>70</v>
      </c>
      <c r="BI1459" s="9">
        <f>AVERAGE(keyword_stats[[#This Row],[Searches: Apr 2015]:[Searches: Mar 2016]])</f>
        <v>104.16666666666667</v>
      </c>
      <c r="BJ1459" s="9">
        <f>AVERAGE(keyword_stats[[#This Row],[Searches: Apr 2016]:[Searches: Mar 2017]])</f>
        <v>114.16666666666667</v>
      </c>
      <c r="BK1459" s="9">
        <f>AVERAGE(keyword_stats[[#This Row],[Searches: Apr 2017]:[Searches: Mar 2018]])</f>
        <v>95.833333333333329</v>
      </c>
      <c r="BL1459" s="9">
        <f>AVERAGE(keyword_stats[[#This Row],[Searches: Apr 2018]:[Searches: Mar 2019]])</f>
        <v>97.5</v>
      </c>
      <c r="BM1459" s="9">
        <f>SUM(keyword_stats[[#This Row],[Searches: Apr 2018]:[Searches: Mar 2019]])</f>
        <v>1170</v>
      </c>
      <c r="BN1459" s="9">
        <f>keyword_stats[[#This Row],[R1]]-keyword_stats[[#This Row],[R4]]</f>
        <v>-6.6666666666666714</v>
      </c>
      <c r="BO1459" s="9" t="str">
        <f>INDEX('keyword-forecasts'!G:K,MATCH(keyword_stats[[#This Row],[Keyword]],'keyword-forecasts'!K:K,0),1)</f>
        <v>Plażowe</v>
      </c>
    </row>
    <row r="1460" spans="1:67" x14ac:dyDescent="0.25">
      <c r="A1460" t="s">
        <v>1570</v>
      </c>
      <c r="B1460" t="s">
        <v>15</v>
      </c>
      <c r="D1460" s="8">
        <v>10</v>
      </c>
      <c r="E1460" t="s">
        <v>17</v>
      </c>
      <c r="F1460">
        <v>100</v>
      </c>
      <c r="M1460">
        <v>10</v>
      </c>
      <c r="N1460">
        <v>10</v>
      </c>
      <c r="O1460">
        <v>30</v>
      </c>
      <c r="P1460">
        <v>20</v>
      </c>
      <c r="Q1460">
        <v>20</v>
      </c>
      <c r="R1460">
        <v>10</v>
      </c>
      <c r="S1460">
        <v>0</v>
      </c>
      <c r="T1460">
        <v>10</v>
      </c>
      <c r="U1460">
        <v>10</v>
      </c>
      <c r="V1460">
        <v>0</v>
      </c>
      <c r="W1460">
        <v>10</v>
      </c>
      <c r="X1460">
        <v>10</v>
      </c>
      <c r="Y1460">
        <v>10</v>
      </c>
      <c r="Z1460">
        <v>10</v>
      </c>
      <c r="AA1460">
        <v>30</v>
      </c>
      <c r="AB1460">
        <v>30</v>
      </c>
      <c r="AC1460">
        <v>10</v>
      </c>
      <c r="AD1460">
        <v>10</v>
      </c>
      <c r="AE1460">
        <v>10</v>
      </c>
      <c r="AF1460">
        <v>10</v>
      </c>
      <c r="AG1460">
        <v>10</v>
      </c>
      <c r="AH1460">
        <v>10</v>
      </c>
      <c r="AI1460">
        <v>10</v>
      </c>
      <c r="AJ1460">
        <v>10</v>
      </c>
      <c r="AK1460">
        <v>10</v>
      </c>
      <c r="AL1460">
        <v>20</v>
      </c>
      <c r="AM1460">
        <v>30</v>
      </c>
      <c r="AN1460">
        <v>30</v>
      </c>
      <c r="AO1460">
        <v>20</v>
      </c>
      <c r="AP1460">
        <v>0</v>
      </c>
      <c r="AQ1460">
        <v>0</v>
      </c>
      <c r="AR1460">
        <v>0</v>
      </c>
      <c r="AS1460">
        <v>10</v>
      </c>
      <c r="AT1460">
        <v>10</v>
      </c>
      <c r="AU1460">
        <v>10</v>
      </c>
      <c r="AV1460">
        <v>10</v>
      </c>
      <c r="AW1460">
        <v>10</v>
      </c>
      <c r="AX1460">
        <v>20</v>
      </c>
      <c r="AY1460">
        <v>30</v>
      </c>
      <c r="AZ1460">
        <v>30</v>
      </c>
      <c r="BA1460">
        <v>10</v>
      </c>
      <c r="BB1460">
        <v>10</v>
      </c>
      <c r="BC1460">
        <v>10</v>
      </c>
      <c r="BD1460">
        <v>10</v>
      </c>
      <c r="BE1460">
        <v>0</v>
      </c>
      <c r="BF1460">
        <v>10</v>
      </c>
      <c r="BG1460">
        <v>10</v>
      </c>
      <c r="BH1460">
        <v>10</v>
      </c>
      <c r="BI1460" s="9">
        <f>AVERAGE(keyword_stats[[#This Row],[Searches: Apr 2015]:[Searches: Mar 2016]])</f>
        <v>11.666666666666666</v>
      </c>
      <c r="BJ1460" s="9">
        <f>AVERAGE(keyword_stats[[#This Row],[Searches: Apr 2016]:[Searches: Mar 2017]])</f>
        <v>13.333333333333334</v>
      </c>
      <c r="BK1460" s="9">
        <f>AVERAGE(keyword_stats[[#This Row],[Searches: Apr 2017]:[Searches: Mar 2018]])</f>
        <v>12.5</v>
      </c>
      <c r="BL1460" s="9">
        <f>AVERAGE(keyword_stats[[#This Row],[Searches: Apr 2018]:[Searches: Mar 2019]])</f>
        <v>13.333333333333334</v>
      </c>
      <c r="BM1460" s="9">
        <f>SUM(keyword_stats[[#This Row],[Searches: Apr 2018]:[Searches: Mar 2019]])</f>
        <v>160</v>
      </c>
      <c r="BN1460" s="9">
        <f>keyword_stats[[#This Row],[R1]]-keyword_stats[[#This Row],[R4]]</f>
        <v>1.6666666666666679</v>
      </c>
      <c r="BO1460" s="9" t="str">
        <f>INDEX('keyword-forecasts'!G:K,MATCH(keyword_stats[[#This Row],[Keyword]],'keyword-forecasts'!K:K,0),1)</f>
        <v>Strój Kąpielowy</v>
      </c>
    </row>
    <row r="1461" spans="1:67" x14ac:dyDescent="0.25">
      <c r="A1461" t="s">
        <v>1571</v>
      </c>
      <c r="B1461" t="s">
        <v>15</v>
      </c>
      <c r="D1461" s="8">
        <v>70</v>
      </c>
      <c r="E1461" t="s">
        <v>17</v>
      </c>
      <c r="F1461">
        <v>100</v>
      </c>
      <c r="G1461">
        <v>0.3</v>
      </c>
      <c r="H1461">
        <v>1.01</v>
      </c>
      <c r="M1461">
        <v>20</v>
      </c>
      <c r="N1461">
        <v>30</v>
      </c>
      <c r="O1461">
        <v>50</v>
      </c>
      <c r="P1461">
        <v>90</v>
      </c>
      <c r="Q1461">
        <v>40</v>
      </c>
      <c r="R1461">
        <v>10</v>
      </c>
      <c r="S1461">
        <v>10</v>
      </c>
      <c r="T1461">
        <v>10</v>
      </c>
      <c r="U1461">
        <v>10</v>
      </c>
      <c r="V1461">
        <v>20</v>
      </c>
      <c r="W1461">
        <v>20</v>
      </c>
      <c r="X1461">
        <v>20</v>
      </c>
      <c r="Y1461">
        <v>30</v>
      </c>
      <c r="Z1461">
        <v>30</v>
      </c>
      <c r="AA1461">
        <v>90</v>
      </c>
      <c r="AB1461">
        <v>90</v>
      </c>
      <c r="AC1461">
        <v>40</v>
      </c>
      <c r="AD1461">
        <v>10</v>
      </c>
      <c r="AE1461">
        <v>10</v>
      </c>
      <c r="AF1461">
        <v>10</v>
      </c>
      <c r="AG1461">
        <v>20</v>
      </c>
      <c r="AH1461">
        <v>30</v>
      </c>
      <c r="AI1461">
        <v>30</v>
      </c>
      <c r="AJ1461">
        <v>20</v>
      </c>
      <c r="AK1461">
        <v>30</v>
      </c>
      <c r="AL1461">
        <v>50</v>
      </c>
      <c r="AM1461">
        <v>90</v>
      </c>
      <c r="AN1461">
        <v>110</v>
      </c>
      <c r="AO1461">
        <v>50</v>
      </c>
      <c r="AP1461">
        <v>10</v>
      </c>
      <c r="AQ1461">
        <v>10</v>
      </c>
      <c r="AR1461">
        <v>10</v>
      </c>
      <c r="AS1461">
        <v>10</v>
      </c>
      <c r="AT1461">
        <v>30</v>
      </c>
      <c r="AU1461">
        <v>30</v>
      </c>
      <c r="AV1461">
        <v>40</v>
      </c>
      <c r="AW1461">
        <v>40</v>
      </c>
      <c r="AX1461">
        <v>90</v>
      </c>
      <c r="AY1461">
        <v>140</v>
      </c>
      <c r="AZ1461">
        <v>210</v>
      </c>
      <c r="BA1461">
        <v>90</v>
      </c>
      <c r="BB1461">
        <v>20</v>
      </c>
      <c r="BC1461">
        <v>10</v>
      </c>
      <c r="BD1461">
        <v>20</v>
      </c>
      <c r="BE1461">
        <v>10</v>
      </c>
      <c r="BF1461">
        <v>50</v>
      </c>
      <c r="BG1461">
        <v>70</v>
      </c>
      <c r="BH1461">
        <v>50</v>
      </c>
      <c r="BI1461" s="9">
        <f>AVERAGE(keyword_stats[[#This Row],[Searches: Apr 2015]:[Searches: Mar 2016]])</f>
        <v>27.5</v>
      </c>
      <c r="BJ1461" s="9">
        <f>AVERAGE(keyword_stats[[#This Row],[Searches: Apr 2016]:[Searches: Mar 2017]])</f>
        <v>34.166666666666664</v>
      </c>
      <c r="BK1461" s="9">
        <f>AVERAGE(keyword_stats[[#This Row],[Searches: Apr 2017]:[Searches: Mar 2018]])</f>
        <v>39.166666666666664</v>
      </c>
      <c r="BL1461" s="9">
        <f>AVERAGE(keyword_stats[[#This Row],[Searches: Apr 2018]:[Searches: Mar 2019]])</f>
        <v>66.666666666666671</v>
      </c>
      <c r="BM1461" s="9">
        <f>SUM(keyword_stats[[#This Row],[Searches: Apr 2018]:[Searches: Mar 2019]])</f>
        <v>800</v>
      </c>
      <c r="BN1461" s="9">
        <f>keyword_stats[[#This Row],[R1]]-keyword_stats[[#This Row],[R4]]</f>
        <v>39.166666666666671</v>
      </c>
      <c r="BO1461" s="9" t="str">
        <f>INDEX('keyword-forecasts'!G:K,MATCH(keyword_stats[[#This Row],[Keyword]],'keyword-forecasts'!K:K,0),1)</f>
        <v>Strój Kąpielowy</v>
      </c>
    </row>
    <row r="1462" spans="1:67" x14ac:dyDescent="0.25">
      <c r="A1462" t="s">
        <v>1572</v>
      </c>
      <c r="B1462" t="s">
        <v>15</v>
      </c>
      <c r="D1462" s="8">
        <v>10</v>
      </c>
      <c r="E1462" t="s">
        <v>17</v>
      </c>
      <c r="F1462">
        <v>100</v>
      </c>
      <c r="G1462">
        <v>0.5</v>
      </c>
      <c r="H1462">
        <v>1.66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10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20</v>
      </c>
      <c r="AC1462">
        <v>10</v>
      </c>
      <c r="AD1462">
        <v>10</v>
      </c>
      <c r="AE1462">
        <v>10</v>
      </c>
      <c r="AF1462">
        <v>10</v>
      </c>
      <c r="AG1462">
        <v>10</v>
      </c>
      <c r="AH1462">
        <v>10</v>
      </c>
      <c r="AI1462">
        <v>10</v>
      </c>
      <c r="AJ1462">
        <v>10</v>
      </c>
      <c r="AK1462">
        <v>10</v>
      </c>
      <c r="AL1462">
        <v>10</v>
      </c>
      <c r="AM1462">
        <v>10</v>
      </c>
      <c r="AN1462">
        <v>30</v>
      </c>
      <c r="AO1462">
        <v>10</v>
      </c>
      <c r="AP1462">
        <v>10</v>
      </c>
      <c r="AQ1462">
        <v>10</v>
      </c>
      <c r="AR1462">
        <v>10</v>
      </c>
      <c r="AS1462">
        <v>10</v>
      </c>
      <c r="AT1462">
        <v>10</v>
      </c>
      <c r="AU1462">
        <v>10</v>
      </c>
      <c r="AV1462">
        <v>10</v>
      </c>
      <c r="AW1462">
        <v>10</v>
      </c>
      <c r="AX1462">
        <v>10</v>
      </c>
      <c r="AY1462">
        <v>30</v>
      </c>
      <c r="AZ1462">
        <v>40</v>
      </c>
      <c r="BA1462">
        <v>10</v>
      </c>
      <c r="BB1462">
        <v>10</v>
      </c>
      <c r="BC1462">
        <v>10</v>
      </c>
      <c r="BD1462">
        <v>10</v>
      </c>
      <c r="BE1462">
        <v>10</v>
      </c>
      <c r="BF1462">
        <v>10</v>
      </c>
      <c r="BG1462">
        <v>10</v>
      </c>
      <c r="BH1462">
        <v>10</v>
      </c>
      <c r="BI1462" s="9">
        <f>AVERAGE(keyword_stats[[#This Row],[Searches: Apr 2015]:[Searches: Mar 2016]])</f>
        <v>0.83333333333333337</v>
      </c>
      <c r="BJ1462" s="9">
        <f>AVERAGE(keyword_stats[[#This Row],[Searches: Apr 2016]:[Searches: Mar 2017]])</f>
        <v>8.3333333333333339</v>
      </c>
      <c r="BK1462" s="9">
        <f>AVERAGE(keyword_stats[[#This Row],[Searches: Apr 2017]:[Searches: Mar 2018]])</f>
        <v>11.666666666666666</v>
      </c>
      <c r="BL1462" s="9">
        <f>AVERAGE(keyword_stats[[#This Row],[Searches: Apr 2018]:[Searches: Mar 2019]])</f>
        <v>14.166666666666666</v>
      </c>
      <c r="BM1462" s="9">
        <f>SUM(keyword_stats[[#This Row],[Searches: Apr 2018]:[Searches: Mar 2019]])</f>
        <v>170</v>
      </c>
      <c r="BN1462" s="9">
        <f>keyword_stats[[#This Row],[R1]]-keyword_stats[[#This Row],[R4]]</f>
        <v>13.333333333333332</v>
      </c>
      <c r="BO1462" s="9" t="str">
        <f>INDEX('keyword-forecasts'!G:K,MATCH(keyword_stats[[#This Row],[Keyword]],'keyword-forecasts'!K:K,0),1)</f>
        <v>Jednoczęściowy Strój Kapielowy</v>
      </c>
    </row>
    <row r="1463" spans="1:67" x14ac:dyDescent="0.25">
      <c r="A1463" t="s">
        <v>1573</v>
      </c>
      <c r="B1463" t="s">
        <v>15</v>
      </c>
      <c r="D1463" s="8">
        <v>10</v>
      </c>
      <c r="E1463" t="s">
        <v>17</v>
      </c>
      <c r="F1463">
        <v>100</v>
      </c>
      <c r="M1463">
        <v>10</v>
      </c>
      <c r="N1463">
        <v>10</v>
      </c>
      <c r="O1463">
        <v>10</v>
      </c>
      <c r="P1463">
        <v>10</v>
      </c>
      <c r="Q1463">
        <v>10</v>
      </c>
      <c r="R1463">
        <v>0</v>
      </c>
      <c r="S1463">
        <v>0</v>
      </c>
      <c r="T1463">
        <v>0</v>
      </c>
      <c r="U1463">
        <v>0</v>
      </c>
      <c r="V1463">
        <v>10</v>
      </c>
      <c r="W1463">
        <v>10</v>
      </c>
      <c r="X1463">
        <v>10</v>
      </c>
      <c r="Y1463">
        <v>10</v>
      </c>
      <c r="Z1463">
        <v>10</v>
      </c>
      <c r="AA1463">
        <v>10</v>
      </c>
      <c r="AB1463">
        <v>10</v>
      </c>
      <c r="AC1463">
        <v>10</v>
      </c>
      <c r="AD1463">
        <v>0</v>
      </c>
      <c r="AE1463">
        <v>0</v>
      </c>
      <c r="AF1463">
        <v>0</v>
      </c>
      <c r="AG1463">
        <v>0</v>
      </c>
      <c r="AH1463">
        <v>10</v>
      </c>
      <c r="AI1463">
        <v>10</v>
      </c>
      <c r="AJ1463">
        <v>10</v>
      </c>
      <c r="AK1463">
        <v>10</v>
      </c>
      <c r="AL1463">
        <v>10</v>
      </c>
      <c r="AM1463">
        <v>10</v>
      </c>
      <c r="AN1463">
        <v>10</v>
      </c>
      <c r="AO1463">
        <v>10</v>
      </c>
      <c r="AP1463">
        <v>10</v>
      </c>
      <c r="AQ1463">
        <v>0</v>
      </c>
      <c r="AR1463">
        <v>0</v>
      </c>
      <c r="AS1463">
        <v>10</v>
      </c>
      <c r="AT1463">
        <v>10</v>
      </c>
      <c r="AU1463">
        <v>10</v>
      </c>
      <c r="AV1463">
        <v>10</v>
      </c>
      <c r="AW1463">
        <v>10</v>
      </c>
      <c r="AX1463">
        <v>10</v>
      </c>
      <c r="AY1463">
        <v>30</v>
      </c>
      <c r="AZ1463">
        <v>30</v>
      </c>
      <c r="BA1463">
        <v>10</v>
      </c>
      <c r="BB1463">
        <v>0</v>
      </c>
      <c r="BC1463">
        <v>0</v>
      </c>
      <c r="BD1463">
        <v>10</v>
      </c>
      <c r="BE1463">
        <v>0</v>
      </c>
      <c r="BF1463">
        <v>10</v>
      </c>
      <c r="BG1463">
        <v>0</v>
      </c>
      <c r="BH1463">
        <v>10</v>
      </c>
      <c r="BI1463" s="9">
        <f>AVERAGE(keyword_stats[[#This Row],[Searches: Apr 2015]:[Searches: Mar 2016]])</f>
        <v>6.666666666666667</v>
      </c>
      <c r="BJ1463" s="9">
        <f>AVERAGE(keyword_stats[[#This Row],[Searches: Apr 2016]:[Searches: Mar 2017]])</f>
        <v>6.666666666666667</v>
      </c>
      <c r="BK1463" s="9">
        <f>AVERAGE(keyword_stats[[#This Row],[Searches: Apr 2017]:[Searches: Mar 2018]])</f>
        <v>8.3333333333333339</v>
      </c>
      <c r="BL1463" s="9">
        <f>AVERAGE(keyword_stats[[#This Row],[Searches: Apr 2018]:[Searches: Mar 2019]])</f>
        <v>10</v>
      </c>
      <c r="BM1463" s="9">
        <f>SUM(keyword_stats[[#This Row],[Searches: Apr 2018]:[Searches: Mar 2019]])</f>
        <v>120</v>
      </c>
      <c r="BN1463" s="9">
        <f>keyword_stats[[#This Row],[R1]]-keyword_stats[[#This Row],[R4]]</f>
        <v>3.333333333333333</v>
      </c>
      <c r="BO1463" s="9" t="str">
        <f>INDEX('keyword-forecasts'!G:K,MATCH(keyword_stats[[#This Row],[Keyword]],'keyword-forecasts'!K:K,0),1)</f>
        <v>Tanie Stroje</v>
      </c>
    </row>
    <row r="1464" spans="1:67" x14ac:dyDescent="0.25">
      <c r="A1464" t="s">
        <v>1574</v>
      </c>
      <c r="B1464" t="s">
        <v>15</v>
      </c>
      <c r="D1464" s="8">
        <v>10</v>
      </c>
      <c r="E1464" t="s">
        <v>17</v>
      </c>
      <c r="F1464">
        <v>100</v>
      </c>
      <c r="G1464">
        <v>0.52</v>
      </c>
      <c r="H1464">
        <v>1.24</v>
      </c>
      <c r="M1464">
        <v>10</v>
      </c>
      <c r="N1464">
        <v>10</v>
      </c>
      <c r="O1464">
        <v>10</v>
      </c>
      <c r="P1464">
        <v>20</v>
      </c>
      <c r="Q1464">
        <v>10</v>
      </c>
      <c r="R1464">
        <v>0</v>
      </c>
      <c r="S1464">
        <v>10</v>
      </c>
      <c r="T1464">
        <v>10</v>
      </c>
      <c r="U1464">
        <v>10</v>
      </c>
      <c r="V1464">
        <v>10</v>
      </c>
      <c r="W1464">
        <v>10</v>
      </c>
      <c r="X1464">
        <v>10</v>
      </c>
      <c r="Y1464">
        <v>10</v>
      </c>
      <c r="Z1464">
        <v>10</v>
      </c>
      <c r="AA1464">
        <v>20</v>
      </c>
      <c r="AB1464">
        <v>20</v>
      </c>
      <c r="AC1464">
        <v>10</v>
      </c>
      <c r="AD1464">
        <v>10</v>
      </c>
      <c r="AE1464">
        <v>10</v>
      </c>
      <c r="AF1464">
        <v>10</v>
      </c>
      <c r="AG1464">
        <v>10</v>
      </c>
      <c r="AH1464">
        <v>10</v>
      </c>
      <c r="AI1464">
        <v>10</v>
      </c>
      <c r="AJ1464">
        <v>10</v>
      </c>
      <c r="AK1464">
        <v>10</v>
      </c>
      <c r="AL1464">
        <v>10</v>
      </c>
      <c r="AM1464">
        <v>10</v>
      </c>
      <c r="AN1464">
        <v>20</v>
      </c>
      <c r="AO1464">
        <v>20</v>
      </c>
      <c r="AP1464">
        <v>10</v>
      </c>
      <c r="AQ1464">
        <v>10</v>
      </c>
      <c r="AR1464">
        <v>10</v>
      </c>
      <c r="AS1464">
        <v>10</v>
      </c>
      <c r="AT1464">
        <v>10</v>
      </c>
      <c r="AU1464">
        <v>20</v>
      </c>
      <c r="AV1464">
        <v>10</v>
      </c>
      <c r="AW1464">
        <v>10</v>
      </c>
      <c r="AX1464">
        <v>20</v>
      </c>
      <c r="AY1464">
        <v>20</v>
      </c>
      <c r="AZ1464">
        <v>40</v>
      </c>
      <c r="BA1464">
        <v>10</v>
      </c>
      <c r="BB1464">
        <v>10</v>
      </c>
      <c r="BC1464">
        <v>10</v>
      </c>
      <c r="BD1464">
        <v>10</v>
      </c>
      <c r="BE1464">
        <v>10</v>
      </c>
      <c r="BF1464">
        <v>10</v>
      </c>
      <c r="BG1464">
        <v>10</v>
      </c>
      <c r="BH1464">
        <v>10</v>
      </c>
      <c r="BI1464" s="9">
        <f>AVERAGE(keyword_stats[[#This Row],[Searches: Apr 2015]:[Searches: Mar 2016]])</f>
        <v>10</v>
      </c>
      <c r="BJ1464" s="9">
        <f>AVERAGE(keyword_stats[[#This Row],[Searches: Apr 2016]:[Searches: Mar 2017]])</f>
        <v>11.666666666666666</v>
      </c>
      <c r="BK1464" s="9">
        <f>AVERAGE(keyword_stats[[#This Row],[Searches: Apr 2017]:[Searches: Mar 2018]])</f>
        <v>12.5</v>
      </c>
      <c r="BL1464" s="9">
        <f>AVERAGE(keyword_stats[[#This Row],[Searches: Apr 2018]:[Searches: Mar 2019]])</f>
        <v>14.166666666666666</v>
      </c>
      <c r="BM1464" s="9">
        <f>SUM(keyword_stats[[#This Row],[Searches: Apr 2018]:[Searches: Mar 2019]])</f>
        <v>170</v>
      </c>
      <c r="BN1464" s="9">
        <f>keyword_stats[[#This Row],[R1]]-keyword_stats[[#This Row],[R4]]</f>
        <v>4.1666666666666661</v>
      </c>
      <c r="BO1464" s="9" t="str">
        <f>INDEX('keyword-forecasts'!G:K,MATCH(keyword_stats[[#This Row],[Keyword]],'keyword-forecasts'!K:K,0),1)</f>
        <v>Tanie Stroje</v>
      </c>
    </row>
    <row r="1465" spans="1:67" x14ac:dyDescent="0.25">
      <c r="A1465" t="s">
        <v>1575</v>
      </c>
      <c r="B1465" t="s">
        <v>15</v>
      </c>
      <c r="D1465" s="8">
        <v>30</v>
      </c>
      <c r="E1465" t="s">
        <v>17</v>
      </c>
      <c r="F1465">
        <v>100</v>
      </c>
      <c r="G1465">
        <v>0.18</v>
      </c>
      <c r="H1465">
        <v>0.62</v>
      </c>
      <c r="M1465">
        <v>20</v>
      </c>
      <c r="N1465">
        <v>10</v>
      </c>
      <c r="O1465">
        <v>20</v>
      </c>
      <c r="P1465">
        <v>20</v>
      </c>
      <c r="Q1465">
        <v>10</v>
      </c>
      <c r="R1465">
        <v>10</v>
      </c>
      <c r="S1465">
        <v>20</v>
      </c>
      <c r="T1465">
        <v>10</v>
      </c>
      <c r="U1465">
        <v>10</v>
      </c>
      <c r="V1465">
        <v>20</v>
      </c>
      <c r="W1465">
        <v>20</v>
      </c>
      <c r="X1465">
        <v>10</v>
      </c>
      <c r="Y1465">
        <v>40</v>
      </c>
      <c r="Z1465">
        <v>20</v>
      </c>
      <c r="AA1465">
        <v>20</v>
      </c>
      <c r="AB1465">
        <v>20</v>
      </c>
      <c r="AC1465">
        <v>10</v>
      </c>
      <c r="AD1465">
        <v>10</v>
      </c>
      <c r="AE1465">
        <v>30</v>
      </c>
      <c r="AF1465">
        <v>10</v>
      </c>
      <c r="AG1465">
        <v>20</v>
      </c>
      <c r="AH1465">
        <v>30</v>
      </c>
      <c r="AI1465">
        <v>30</v>
      </c>
      <c r="AJ1465">
        <v>30</v>
      </c>
      <c r="AK1465">
        <v>40</v>
      </c>
      <c r="AL1465">
        <v>40</v>
      </c>
      <c r="AM1465">
        <v>20</v>
      </c>
      <c r="AN1465">
        <v>20</v>
      </c>
      <c r="AO1465">
        <v>20</v>
      </c>
      <c r="AP1465">
        <v>10</v>
      </c>
      <c r="AQ1465">
        <v>30</v>
      </c>
      <c r="AR1465">
        <v>20</v>
      </c>
      <c r="AS1465">
        <v>50</v>
      </c>
      <c r="AT1465">
        <v>40</v>
      </c>
      <c r="AU1465">
        <v>20</v>
      </c>
      <c r="AV1465">
        <v>20</v>
      </c>
      <c r="AW1465">
        <v>20</v>
      </c>
      <c r="AX1465">
        <v>50</v>
      </c>
      <c r="AY1465">
        <v>20</v>
      </c>
      <c r="AZ1465">
        <v>20</v>
      </c>
      <c r="BA1465">
        <v>20</v>
      </c>
      <c r="BB1465">
        <v>10</v>
      </c>
      <c r="BC1465">
        <v>30</v>
      </c>
      <c r="BD1465">
        <v>30</v>
      </c>
      <c r="BE1465">
        <v>40</v>
      </c>
      <c r="BF1465">
        <v>40</v>
      </c>
      <c r="BG1465">
        <v>20</v>
      </c>
      <c r="BH1465">
        <v>20</v>
      </c>
      <c r="BI1465" s="9">
        <f>AVERAGE(keyword_stats[[#This Row],[Searches: Apr 2015]:[Searches: Mar 2016]])</f>
        <v>15</v>
      </c>
      <c r="BJ1465" s="9">
        <f>AVERAGE(keyword_stats[[#This Row],[Searches: Apr 2016]:[Searches: Mar 2017]])</f>
        <v>22.5</v>
      </c>
      <c r="BK1465" s="9">
        <f>AVERAGE(keyword_stats[[#This Row],[Searches: Apr 2017]:[Searches: Mar 2018]])</f>
        <v>27.5</v>
      </c>
      <c r="BL1465" s="9">
        <f>AVERAGE(keyword_stats[[#This Row],[Searches: Apr 2018]:[Searches: Mar 2019]])</f>
        <v>26.666666666666668</v>
      </c>
      <c r="BM1465" s="9">
        <f>SUM(keyword_stats[[#This Row],[Searches: Apr 2018]:[Searches: Mar 2019]])</f>
        <v>320</v>
      </c>
      <c r="BN1465" s="9">
        <f>keyword_stats[[#This Row],[R1]]-keyword_stats[[#This Row],[R4]]</f>
        <v>11.666666666666668</v>
      </c>
      <c r="BO1465" s="9" t="str">
        <f>INDEX('keyword-forecasts'!G:K,MATCH(keyword_stats[[#This Row],[Keyword]],'keyword-forecasts'!K:K,0),1)</f>
        <v>Tanie Kostiumy</v>
      </c>
    </row>
    <row r="1466" spans="1:67" x14ac:dyDescent="0.25">
      <c r="A1466" t="s">
        <v>1576</v>
      </c>
      <c r="B1466" t="s">
        <v>15</v>
      </c>
      <c r="D1466" s="8">
        <v>260</v>
      </c>
      <c r="E1466" t="s">
        <v>17</v>
      </c>
      <c r="F1466">
        <v>100</v>
      </c>
      <c r="G1466">
        <v>0.35</v>
      </c>
      <c r="H1466">
        <v>1.1299999999999999</v>
      </c>
      <c r="M1466">
        <v>170</v>
      </c>
      <c r="N1466">
        <v>210</v>
      </c>
      <c r="O1466">
        <v>480</v>
      </c>
      <c r="P1466">
        <v>590</v>
      </c>
      <c r="Q1466">
        <v>260</v>
      </c>
      <c r="R1466">
        <v>70</v>
      </c>
      <c r="S1466">
        <v>70</v>
      </c>
      <c r="T1466">
        <v>50</v>
      </c>
      <c r="U1466">
        <v>40</v>
      </c>
      <c r="V1466">
        <v>110</v>
      </c>
      <c r="W1466">
        <v>140</v>
      </c>
      <c r="X1466">
        <v>590</v>
      </c>
      <c r="Y1466">
        <v>210</v>
      </c>
      <c r="Z1466">
        <v>320</v>
      </c>
      <c r="AA1466">
        <v>590</v>
      </c>
      <c r="AB1466">
        <v>590</v>
      </c>
      <c r="AC1466">
        <v>210</v>
      </c>
      <c r="AD1466">
        <v>170</v>
      </c>
      <c r="AE1466">
        <v>210</v>
      </c>
      <c r="AF1466">
        <v>170</v>
      </c>
      <c r="AG1466">
        <v>140</v>
      </c>
      <c r="AH1466">
        <v>170</v>
      </c>
      <c r="AI1466">
        <v>170</v>
      </c>
      <c r="AJ1466">
        <v>170</v>
      </c>
      <c r="AK1466">
        <v>170</v>
      </c>
      <c r="AL1466">
        <v>260</v>
      </c>
      <c r="AM1466">
        <v>590</v>
      </c>
      <c r="AN1466">
        <v>720</v>
      </c>
      <c r="AO1466">
        <v>390</v>
      </c>
      <c r="AP1466">
        <v>70</v>
      </c>
      <c r="AQ1466">
        <v>110</v>
      </c>
      <c r="AR1466">
        <v>70</v>
      </c>
      <c r="AS1466">
        <v>50</v>
      </c>
      <c r="AT1466">
        <v>110</v>
      </c>
      <c r="AU1466">
        <v>170</v>
      </c>
      <c r="AV1466">
        <v>140</v>
      </c>
      <c r="AW1466">
        <v>320</v>
      </c>
      <c r="AX1466">
        <v>390</v>
      </c>
      <c r="AY1466">
        <v>590</v>
      </c>
      <c r="AZ1466">
        <v>720</v>
      </c>
      <c r="BA1466">
        <v>480</v>
      </c>
      <c r="BB1466">
        <v>110</v>
      </c>
      <c r="BC1466">
        <v>50</v>
      </c>
      <c r="BD1466">
        <v>70</v>
      </c>
      <c r="BE1466">
        <v>50</v>
      </c>
      <c r="BF1466">
        <v>210</v>
      </c>
      <c r="BG1466">
        <v>170</v>
      </c>
      <c r="BH1466">
        <v>210</v>
      </c>
      <c r="BI1466" s="9">
        <f>AVERAGE(keyword_stats[[#This Row],[Searches: Apr 2015]:[Searches: Mar 2016]])</f>
        <v>231.66666666666666</v>
      </c>
      <c r="BJ1466" s="9">
        <f>AVERAGE(keyword_stats[[#This Row],[Searches: Apr 2016]:[Searches: Mar 2017]])</f>
        <v>260</v>
      </c>
      <c r="BK1466" s="9">
        <f>AVERAGE(keyword_stats[[#This Row],[Searches: Apr 2017]:[Searches: Mar 2018]])</f>
        <v>237.5</v>
      </c>
      <c r="BL1466" s="9">
        <f>AVERAGE(keyword_stats[[#This Row],[Searches: Apr 2018]:[Searches: Mar 2019]])</f>
        <v>280.83333333333331</v>
      </c>
      <c r="BM1466" s="9">
        <f>SUM(keyword_stats[[#This Row],[Searches: Apr 2018]:[Searches: Mar 2019]])</f>
        <v>3370</v>
      </c>
      <c r="BN1466" s="9">
        <f>keyword_stats[[#This Row],[R1]]-keyword_stats[[#This Row],[R4]]</f>
        <v>49.166666666666657</v>
      </c>
      <c r="BO1466" s="9" t="str">
        <f>INDEX('keyword-forecasts'!G:K,MATCH(keyword_stats[[#This Row],[Keyword]],'keyword-forecasts'!K:K,0),1)</f>
        <v>Tanie Kostiumy</v>
      </c>
    </row>
    <row r="1467" spans="1:67" x14ac:dyDescent="0.25">
      <c r="A1467" t="s">
        <v>1577</v>
      </c>
      <c r="B1467" t="s">
        <v>15</v>
      </c>
      <c r="D1467" s="8">
        <v>40</v>
      </c>
      <c r="E1467" t="s">
        <v>17</v>
      </c>
      <c r="F1467">
        <v>100</v>
      </c>
      <c r="G1467">
        <v>0.39</v>
      </c>
      <c r="H1467">
        <v>1.34</v>
      </c>
      <c r="M1467">
        <v>10</v>
      </c>
      <c r="N1467">
        <v>30</v>
      </c>
      <c r="O1467">
        <v>90</v>
      </c>
      <c r="P1467">
        <v>110</v>
      </c>
      <c r="Q1467">
        <v>30</v>
      </c>
      <c r="R1467">
        <v>10</v>
      </c>
      <c r="S1467">
        <v>0</v>
      </c>
      <c r="T1467">
        <v>10</v>
      </c>
      <c r="U1467">
        <v>10</v>
      </c>
      <c r="V1467">
        <v>10</v>
      </c>
      <c r="W1467">
        <v>20</v>
      </c>
      <c r="X1467">
        <v>10</v>
      </c>
      <c r="Y1467">
        <v>20</v>
      </c>
      <c r="Z1467">
        <v>50</v>
      </c>
      <c r="AA1467">
        <v>210</v>
      </c>
      <c r="AB1467">
        <v>110</v>
      </c>
      <c r="AC1467">
        <v>10</v>
      </c>
      <c r="AD1467">
        <v>10</v>
      </c>
      <c r="AE1467">
        <v>10</v>
      </c>
      <c r="AF1467">
        <v>10</v>
      </c>
      <c r="AG1467">
        <v>0</v>
      </c>
      <c r="AH1467">
        <v>10</v>
      </c>
      <c r="AI1467">
        <v>10</v>
      </c>
      <c r="AJ1467">
        <v>30</v>
      </c>
      <c r="AK1467">
        <v>20</v>
      </c>
      <c r="AL1467">
        <v>50</v>
      </c>
      <c r="AM1467">
        <v>30</v>
      </c>
      <c r="AN1467">
        <v>10</v>
      </c>
      <c r="AO1467">
        <v>10</v>
      </c>
      <c r="AP1467">
        <v>10</v>
      </c>
      <c r="AQ1467">
        <v>10</v>
      </c>
      <c r="AR1467">
        <v>0</v>
      </c>
      <c r="AS1467">
        <v>0</v>
      </c>
      <c r="AT1467">
        <v>10</v>
      </c>
      <c r="AU1467">
        <v>10</v>
      </c>
      <c r="AV1467">
        <v>10</v>
      </c>
      <c r="AW1467">
        <v>20</v>
      </c>
      <c r="AX1467">
        <v>90</v>
      </c>
      <c r="AY1467">
        <v>140</v>
      </c>
      <c r="AZ1467">
        <v>110</v>
      </c>
      <c r="BA1467">
        <v>30</v>
      </c>
      <c r="BB1467">
        <v>10</v>
      </c>
      <c r="BC1467">
        <v>10</v>
      </c>
      <c r="BD1467">
        <v>10</v>
      </c>
      <c r="BE1467">
        <v>10</v>
      </c>
      <c r="BF1467">
        <v>20</v>
      </c>
      <c r="BG1467">
        <v>20</v>
      </c>
      <c r="BH1467">
        <v>10</v>
      </c>
      <c r="BI1467" s="9">
        <f>AVERAGE(keyword_stats[[#This Row],[Searches: Apr 2015]:[Searches: Mar 2016]])</f>
        <v>28.333333333333332</v>
      </c>
      <c r="BJ1467" s="9">
        <f>AVERAGE(keyword_stats[[#This Row],[Searches: Apr 2016]:[Searches: Mar 2017]])</f>
        <v>40</v>
      </c>
      <c r="BK1467" s="9">
        <f>AVERAGE(keyword_stats[[#This Row],[Searches: Apr 2017]:[Searches: Mar 2018]])</f>
        <v>14.166666666666666</v>
      </c>
      <c r="BL1467" s="9">
        <f>AVERAGE(keyword_stats[[#This Row],[Searches: Apr 2018]:[Searches: Mar 2019]])</f>
        <v>40</v>
      </c>
      <c r="BM1467" s="9">
        <f>SUM(keyword_stats[[#This Row],[Searches: Apr 2018]:[Searches: Mar 2019]])</f>
        <v>480</v>
      </c>
      <c r="BN1467" s="9">
        <f>keyword_stats[[#This Row],[R1]]-keyword_stats[[#This Row],[R4]]</f>
        <v>11.666666666666668</v>
      </c>
      <c r="BO1467" s="9" t="str">
        <f>INDEX('keyword-forecasts'!G:K,MATCH(keyword_stats[[#This Row],[Keyword]],'keyword-forecasts'!K:K,0),1)</f>
        <v>Tanie Kostiumy</v>
      </c>
    </row>
    <row r="1468" spans="1:67" x14ac:dyDescent="0.25">
      <c r="A1468" t="s">
        <v>1578</v>
      </c>
      <c r="B1468" t="s">
        <v>15</v>
      </c>
      <c r="D1468" s="8">
        <v>40</v>
      </c>
      <c r="E1468" t="s">
        <v>17</v>
      </c>
      <c r="F1468">
        <v>100</v>
      </c>
      <c r="G1468">
        <v>0.57999999999999996</v>
      </c>
      <c r="H1468">
        <v>1.58</v>
      </c>
      <c r="M1468">
        <v>10</v>
      </c>
      <c r="N1468">
        <v>30</v>
      </c>
      <c r="O1468">
        <v>90</v>
      </c>
      <c r="P1468">
        <v>90</v>
      </c>
      <c r="Q1468">
        <v>50</v>
      </c>
      <c r="R1468">
        <v>30</v>
      </c>
      <c r="S1468">
        <v>10</v>
      </c>
      <c r="T1468">
        <v>10</v>
      </c>
      <c r="U1468">
        <v>10</v>
      </c>
      <c r="V1468">
        <v>10</v>
      </c>
      <c r="W1468">
        <v>30</v>
      </c>
      <c r="X1468">
        <v>30</v>
      </c>
      <c r="Y1468">
        <v>30</v>
      </c>
      <c r="Z1468">
        <v>50</v>
      </c>
      <c r="AA1468">
        <v>90</v>
      </c>
      <c r="AB1468">
        <v>90</v>
      </c>
      <c r="AC1468">
        <v>20</v>
      </c>
      <c r="AD1468">
        <v>10</v>
      </c>
      <c r="AE1468">
        <v>10</v>
      </c>
      <c r="AF1468">
        <v>10</v>
      </c>
      <c r="AG1468">
        <v>10</v>
      </c>
      <c r="AH1468">
        <v>20</v>
      </c>
      <c r="AI1468">
        <v>20</v>
      </c>
      <c r="AJ1468">
        <v>40</v>
      </c>
      <c r="AK1468">
        <v>70</v>
      </c>
      <c r="AL1468">
        <v>40</v>
      </c>
      <c r="AM1468">
        <v>30</v>
      </c>
      <c r="AN1468">
        <v>20</v>
      </c>
      <c r="AO1468">
        <v>10</v>
      </c>
      <c r="AP1468">
        <v>10</v>
      </c>
      <c r="AQ1468">
        <v>20</v>
      </c>
      <c r="AR1468">
        <v>50</v>
      </c>
      <c r="AS1468">
        <v>10</v>
      </c>
      <c r="AT1468">
        <v>10</v>
      </c>
      <c r="AU1468">
        <v>30</v>
      </c>
      <c r="AV1468">
        <v>40</v>
      </c>
      <c r="AW1468">
        <v>50</v>
      </c>
      <c r="AX1468">
        <v>70</v>
      </c>
      <c r="AY1468">
        <v>50</v>
      </c>
      <c r="AZ1468">
        <v>90</v>
      </c>
      <c r="BA1468">
        <v>30</v>
      </c>
      <c r="BB1468">
        <v>10</v>
      </c>
      <c r="BC1468">
        <v>10</v>
      </c>
      <c r="BD1468">
        <v>30</v>
      </c>
      <c r="BE1468">
        <v>30</v>
      </c>
      <c r="BF1468">
        <v>40</v>
      </c>
      <c r="BG1468">
        <v>30</v>
      </c>
      <c r="BH1468">
        <v>20</v>
      </c>
      <c r="BI1468" s="9">
        <f>AVERAGE(keyword_stats[[#This Row],[Searches: Apr 2015]:[Searches: Mar 2016]])</f>
        <v>33.333333333333336</v>
      </c>
      <c r="BJ1468" s="9">
        <f>AVERAGE(keyword_stats[[#This Row],[Searches: Apr 2016]:[Searches: Mar 2017]])</f>
        <v>33.333333333333336</v>
      </c>
      <c r="BK1468" s="9">
        <f>AVERAGE(keyword_stats[[#This Row],[Searches: Apr 2017]:[Searches: Mar 2018]])</f>
        <v>28.333333333333332</v>
      </c>
      <c r="BL1468" s="9">
        <f>AVERAGE(keyword_stats[[#This Row],[Searches: Apr 2018]:[Searches: Mar 2019]])</f>
        <v>38.333333333333336</v>
      </c>
      <c r="BM1468" s="9">
        <f>SUM(keyword_stats[[#This Row],[Searches: Apr 2018]:[Searches: Mar 2019]])</f>
        <v>460</v>
      </c>
      <c r="BN1468" s="9">
        <f>keyword_stats[[#This Row],[R1]]-keyword_stats[[#This Row],[R4]]</f>
        <v>5</v>
      </c>
      <c r="BO1468" s="9" t="str">
        <f>INDEX('keyword-forecasts'!G:K,MATCH(keyword_stats[[#This Row],[Keyword]],'keyword-forecasts'!K:K,0),1)</f>
        <v>Tanie Kostiumy</v>
      </c>
    </row>
    <row r="1469" spans="1:67" x14ac:dyDescent="0.25">
      <c r="A1469" t="s">
        <v>1579</v>
      </c>
      <c r="B1469" t="s">
        <v>15</v>
      </c>
      <c r="D1469" s="8">
        <v>10</v>
      </c>
      <c r="M1469">
        <v>10</v>
      </c>
      <c r="N1469">
        <v>10</v>
      </c>
      <c r="O1469">
        <v>10</v>
      </c>
      <c r="P1469">
        <v>10</v>
      </c>
      <c r="Q1469">
        <v>0</v>
      </c>
      <c r="R1469">
        <v>0</v>
      </c>
      <c r="S1469">
        <v>10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10</v>
      </c>
      <c r="Z1469">
        <v>10</v>
      </c>
      <c r="AA1469">
        <v>10</v>
      </c>
      <c r="AB1469">
        <v>10</v>
      </c>
      <c r="AC1469">
        <v>0</v>
      </c>
      <c r="AD1469">
        <v>10</v>
      </c>
      <c r="AE1469">
        <v>10</v>
      </c>
      <c r="AF1469">
        <v>0</v>
      </c>
      <c r="AG1469">
        <v>10</v>
      </c>
      <c r="AH1469">
        <v>0</v>
      </c>
      <c r="AI1469">
        <v>10</v>
      </c>
      <c r="AJ1469">
        <v>10</v>
      </c>
      <c r="AK1469">
        <v>10</v>
      </c>
      <c r="AL1469">
        <v>10</v>
      </c>
      <c r="AM1469">
        <v>0</v>
      </c>
      <c r="AN1469">
        <v>10</v>
      </c>
      <c r="AO1469">
        <v>10</v>
      </c>
      <c r="AP1469">
        <v>0</v>
      </c>
      <c r="AQ1469">
        <v>0</v>
      </c>
      <c r="AR1469">
        <v>0</v>
      </c>
      <c r="AS1469">
        <v>10</v>
      </c>
      <c r="AT1469">
        <v>0</v>
      </c>
      <c r="AU1469">
        <v>0</v>
      </c>
      <c r="AV1469">
        <v>0</v>
      </c>
      <c r="AW1469">
        <v>0</v>
      </c>
      <c r="AX1469">
        <v>10</v>
      </c>
      <c r="AY1469">
        <v>10</v>
      </c>
      <c r="AZ1469">
        <v>10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v>0</v>
      </c>
      <c r="BH1469">
        <v>0</v>
      </c>
      <c r="BI1469" s="9">
        <f>AVERAGE(keyword_stats[[#This Row],[Searches: Apr 2015]:[Searches: Mar 2016]])</f>
        <v>4.166666666666667</v>
      </c>
      <c r="BJ1469" s="9">
        <f>AVERAGE(keyword_stats[[#This Row],[Searches: Apr 2016]:[Searches: Mar 2017]])</f>
        <v>7.5</v>
      </c>
      <c r="BK1469" s="9">
        <f>AVERAGE(keyword_stats[[#This Row],[Searches: Apr 2017]:[Searches: Mar 2018]])</f>
        <v>4.166666666666667</v>
      </c>
      <c r="BL1469" s="9">
        <f>AVERAGE(keyword_stats[[#This Row],[Searches: Apr 2018]:[Searches: Mar 2019]])</f>
        <v>2.5</v>
      </c>
      <c r="BM1469" s="9">
        <f>SUM(keyword_stats[[#This Row],[Searches: Apr 2018]:[Searches: Mar 2019]])</f>
        <v>30</v>
      </c>
      <c r="BN1469" s="9">
        <f>keyword_stats[[#This Row],[R1]]-keyword_stats[[#This Row],[R4]]</f>
        <v>-1.666666666666667</v>
      </c>
      <c r="BO1469" s="9" t="str">
        <f>INDEX('keyword-forecasts'!G:K,MATCH(keyword_stats[[#This Row],[Keyword]],'keyword-forecasts'!K:K,0),1)</f>
        <v>Tanie Kostiumy</v>
      </c>
    </row>
    <row r="1470" spans="1:67" x14ac:dyDescent="0.25">
      <c r="A1470" t="s">
        <v>1581</v>
      </c>
      <c r="B1470" t="s">
        <v>15</v>
      </c>
      <c r="D1470" s="8">
        <v>10</v>
      </c>
      <c r="E1470" t="s">
        <v>17</v>
      </c>
      <c r="F1470">
        <v>100</v>
      </c>
      <c r="M1470">
        <v>10</v>
      </c>
      <c r="N1470">
        <v>10</v>
      </c>
      <c r="O1470">
        <v>10</v>
      </c>
      <c r="P1470">
        <v>30</v>
      </c>
      <c r="Q1470">
        <v>10</v>
      </c>
      <c r="R1470">
        <v>10</v>
      </c>
      <c r="S1470">
        <v>0</v>
      </c>
      <c r="T1470">
        <v>10</v>
      </c>
      <c r="U1470">
        <v>0</v>
      </c>
      <c r="V1470">
        <v>10</v>
      </c>
      <c r="W1470">
        <v>10</v>
      </c>
      <c r="X1470">
        <v>10</v>
      </c>
      <c r="Y1470">
        <v>10</v>
      </c>
      <c r="Z1470">
        <v>10</v>
      </c>
      <c r="AA1470">
        <v>20</v>
      </c>
      <c r="AB1470">
        <v>20</v>
      </c>
      <c r="AC1470">
        <v>20</v>
      </c>
      <c r="AD1470">
        <v>10</v>
      </c>
      <c r="AE1470">
        <v>10</v>
      </c>
      <c r="AF1470">
        <v>10</v>
      </c>
      <c r="AG1470">
        <v>0</v>
      </c>
      <c r="AH1470">
        <v>0</v>
      </c>
      <c r="AI1470">
        <v>10</v>
      </c>
      <c r="AJ1470">
        <v>10</v>
      </c>
      <c r="AK1470">
        <v>0</v>
      </c>
      <c r="AL1470">
        <v>10</v>
      </c>
      <c r="AM1470">
        <v>30</v>
      </c>
      <c r="AN1470">
        <v>20</v>
      </c>
      <c r="AO1470">
        <v>20</v>
      </c>
      <c r="AP1470">
        <v>10</v>
      </c>
      <c r="AQ1470">
        <v>0</v>
      </c>
      <c r="AR1470">
        <v>10</v>
      </c>
      <c r="AS1470">
        <v>0</v>
      </c>
      <c r="AT1470">
        <v>0</v>
      </c>
      <c r="AU1470">
        <v>0</v>
      </c>
      <c r="AV1470">
        <v>0</v>
      </c>
      <c r="AW1470">
        <v>10</v>
      </c>
      <c r="AX1470">
        <v>0</v>
      </c>
      <c r="AY1470">
        <v>10</v>
      </c>
      <c r="AZ1470">
        <v>20</v>
      </c>
      <c r="BA1470">
        <v>10</v>
      </c>
      <c r="BB1470">
        <v>0</v>
      </c>
      <c r="BC1470">
        <v>0</v>
      </c>
      <c r="BD1470">
        <v>0</v>
      </c>
      <c r="BE1470">
        <v>10</v>
      </c>
      <c r="BF1470">
        <v>0</v>
      </c>
      <c r="BG1470">
        <v>10</v>
      </c>
      <c r="BH1470">
        <v>10</v>
      </c>
      <c r="BI1470" s="9">
        <f>AVERAGE(keyword_stats[[#This Row],[Searches: Apr 2015]:[Searches: Mar 2016]])</f>
        <v>10</v>
      </c>
      <c r="BJ1470" s="9">
        <f>AVERAGE(keyword_stats[[#This Row],[Searches: Apr 2016]:[Searches: Mar 2017]])</f>
        <v>10.833333333333334</v>
      </c>
      <c r="BK1470" s="9">
        <f>AVERAGE(keyword_stats[[#This Row],[Searches: Apr 2017]:[Searches: Mar 2018]])</f>
        <v>8.3333333333333339</v>
      </c>
      <c r="BL1470" s="9">
        <f>AVERAGE(keyword_stats[[#This Row],[Searches: Apr 2018]:[Searches: Mar 2019]])</f>
        <v>6.666666666666667</v>
      </c>
      <c r="BM1470" s="9">
        <f>SUM(keyword_stats[[#This Row],[Searches: Apr 2018]:[Searches: Mar 2019]])</f>
        <v>80</v>
      </c>
      <c r="BN1470" s="9">
        <f>keyword_stats[[#This Row],[R1]]-keyword_stats[[#This Row],[R4]]</f>
        <v>-3.333333333333333</v>
      </c>
      <c r="BO1470" s="9" t="str">
        <f>INDEX('keyword-forecasts'!G:K,MATCH(keyword_stats[[#This Row],[Keyword]],'keyword-forecasts'!K:K,0),1)</f>
        <v>Tanie Kostiumy</v>
      </c>
    </row>
    <row r="1471" spans="1:67" x14ac:dyDescent="0.25">
      <c r="A1471" t="s">
        <v>1580</v>
      </c>
      <c r="B1471" t="s">
        <v>15</v>
      </c>
      <c r="D1471" s="8">
        <v>10</v>
      </c>
      <c r="M1471">
        <v>10</v>
      </c>
      <c r="N1471">
        <v>10</v>
      </c>
      <c r="O1471">
        <v>10</v>
      </c>
      <c r="P1471">
        <v>10</v>
      </c>
      <c r="Q1471">
        <v>10</v>
      </c>
      <c r="R1471">
        <v>10</v>
      </c>
      <c r="S1471">
        <v>0</v>
      </c>
      <c r="T1471">
        <v>10</v>
      </c>
      <c r="U1471">
        <v>0</v>
      </c>
      <c r="V1471">
        <v>10</v>
      </c>
      <c r="W1471">
        <v>10</v>
      </c>
      <c r="X1471">
        <v>0</v>
      </c>
      <c r="Y1471">
        <v>10</v>
      </c>
      <c r="Z1471">
        <v>0</v>
      </c>
      <c r="AA1471">
        <v>10</v>
      </c>
      <c r="AB1471">
        <v>10</v>
      </c>
      <c r="AC1471">
        <v>10</v>
      </c>
      <c r="AD1471">
        <v>10</v>
      </c>
      <c r="AE1471">
        <v>10</v>
      </c>
      <c r="AF1471">
        <v>0</v>
      </c>
      <c r="AG1471">
        <v>0</v>
      </c>
      <c r="AH1471">
        <v>10</v>
      </c>
      <c r="AI1471">
        <v>0</v>
      </c>
      <c r="AJ1471">
        <v>10</v>
      </c>
      <c r="AK1471">
        <v>10</v>
      </c>
      <c r="AL1471">
        <v>10</v>
      </c>
      <c r="AM1471">
        <v>10</v>
      </c>
      <c r="AN1471">
        <v>10</v>
      </c>
      <c r="AO1471">
        <v>10</v>
      </c>
      <c r="AP1471">
        <v>10</v>
      </c>
      <c r="AQ1471">
        <v>10</v>
      </c>
      <c r="AR1471">
        <v>0</v>
      </c>
      <c r="AS1471">
        <v>10</v>
      </c>
      <c r="AT1471">
        <v>0</v>
      </c>
      <c r="AU1471">
        <v>0</v>
      </c>
      <c r="AV1471">
        <v>0</v>
      </c>
      <c r="AW1471">
        <v>10</v>
      </c>
      <c r="AX1471">
        <v>10</v>
      </c>
      <c r="AY1471">
        <v>10</v>
      </c>
      <c r="AZ1471">
        <v>10</v>
      </c>
      <c r="BA1471">
        <v>10</v>
      </c>
      <c r="BB1471">
        <v>10</v>
      </c>
      <c r="BC1471">
        <v>10</v>
      </c>
      <c r="BD1471">
        <v>10</v>
      </c>
      <c r="BE1471">
        <v>0</v>
      </c>
      <c r="BF1471">
        <v>0</v>
      </c>
      <c r="BG1471">
        <v>0</v>
      </c>
      <c r="BH1471">
        <v>0</v>
      </c>
      <c r="BI1471" s="9">
        <f>AVERAGE(keyword_stats[[#This Row],[Searches: Apr 2015]:[Searches: Mar 2016]])</f>
        <v>7.5</v>
      </c>
      <c r="BJ1471" s="9">
        <f>AVERAGE(keyword_stats[[#This Row],[Searches: Apr 2016]:[Searches: Mar 2017]])</f>
        <v>6.666666666666667</v>
      </c>
      <c r="BK1471" s="9">
        <f>AVERAGE(keyword_stats[[#This Row],[Searches: Apr 2017]:[Searches: Mar 2018]])</f>
        <v>6.666666666666667</v>
      </c>
      <c r="BL1471" s="9">
        <f>AVERAGE(keyword_stats[[#This Row],[Searches: Apr 2018]:[Searches: Mar 2019]])</f>
        <v>6.666666666666667</v>
      </c>
      <c r="BM1471" s="9">
        <f>SUM(keyword_stats[[#This Row],[Searches: Apr 2018]:[Searches: Mar 2019]])</f>
        <v>80</v>
      </c>
      <c r="BN1471" s="9">
        <f>keyword_stats[[#This Row],[R1]]-keyword_stats[[#This Row],[R4]]</f>
        <v>-0.83333333333333304</v>
      </c>
      <c r="BO1471" s="9" t="str">
        <f>INDEX('keyword-forecasts'!G:K,MATCH(keyword_stats[[#This Row],[Keyword]],'keyword-forecasts'!K:K,0),1)</f>
        <v>Tanie Kostiumy</v>
      </c>
    </row>
    <row r="1472" spans="1:67" x14ac:dyDescent="0.25">
      <c r="A1472" t="s">
        <v>1582</v>
      </c>
      <c r="B1472" t="s">
        <v>15</v>
      </c>
      <c r="D1472" s="8">
        <v>10</v>
      </c>
      <c r="E1472" t="s">
        <v>17</v>
      </c>
      <c r="F1472">
        <v>100</v>
      </c>
      <c r="G1472">
        <v>0.5</v>
      </c>
      <c r="H1472">
        <v>1.22</v>
      </c>
      <c r="M1472">
        <v>10</v>
      </c>
      <c r="N1472">
        <v>10</v>
      </c>
      <c r="O1472">
        <v>30</v>
      </c>
      <c r="P1472">
        <v>40</v>
      </c>
      <c r="Q1472">
        <v>10</v>
      </c>
      <c r="R1472">
        <v>10</v>
      </c>
      <c r="S1472">
        <v>10</v>
      </c>
      <c r="T1472">
        <v>10</v>
      </c>
      <c r="U1472">
        <v>10</v>
      </c>
      <c r="V1472">
        <v>10</v>
      </c>
      <c r="W1472">
        <v>10</v>
      </c>
      <c r="X1472">
        <v>10</v>
      </c>
      <c r="Y1472">
        <v>10</v>
      </c>
      <c r="Z1472">
        <v>10</v>
      </c>
      <c r="AA1472">
        <v>10</v>
      </c>
      <c r="AB1472">
        <v>20</v>
      </c>
      <c r="AC1472">
        <v>10</v>
      </c>
      <c r="AD1472">
        <v>10</v>
      </c>
      <c r="AE1472">
        <v>10</v>
      </c>
      <c r="AF1472">
        <v>0</v>
      </c>
      <c r="AG1472">
        <v>10</v>
      </c>
      <c r="AH1472">
        <v>10</v>
      </c>
      <c r="AI1472">
        <v>10</v>
      </c>
      <c r="AJ1472">
        <v>10</v>
      </c>
      <c r="AK1472">
        <v>10</v>
      </c>
      <c r="AL1472">
        <v>10</v>
      </c>
      <c r="AM1472">
        <v>20</v>
      </c>
      <c r="AN1472">
        <v>20</v>
      </c>
      <c r="AO1472">
        <v>10</v>
      </c>
      <c r="AP1472">
        <v>10</v>
      </c>
      <c r="AQ1472">
        <v>10</v>
      </c>
      <c r="AR1472">
        <v>10</v>
      </c>
      <c r="AS1472">
        <v>0</v>
      </c>
      <c r="AT1472">
        <v>10</v>
      </c>
      <c r="AU1472">
        <v>10</v>
      </c>
      <c r="AV1472">
        <v>10</v>
      </c>
      <c r="AW1472">
        <v>10</v>
      </c>
      <c r="AX1472">
        <v>10</v>
      </c>
      <c r="AY1472">
        <v>20</v>
      </c>
      <c r="AZ1472">
        <v>10</v>
      </c>
      <c r="BA1472">
        <v>10</v>
      </c>
      <c r="BB1472">
        <v>0</v>
      </c>
      <c r="BC1472">
        <v>10</v>
      </c>
      <c r="BD1472">
        <v>10</v>
      </c>
      <c r="BE1472">
        <v>10</v>
      </c>
      <c r="BF1472">
        <v>10</v>
      </c>
      <c r="BG1472">
        <v>10</v>
      </c>
      <c r="BH1472">
        <v>10</v>
      </c>
      <c r="BI1472" s="9">
        <f>AVERAGE(keyword_stats[[#This Row],[Searches: Apr 2015]:[Searches: Mar 2016]])</f>
        <v>14.166666666666666</v>
      </c>
      <c r="BJ1472" s="9">
        <f>AVERAGE(keyword_stats[[#This Row],[Searches: Apr 2016]:[Searches: Mar 2017]])</f>
        <v>10</v>
      </c>
      <c r="BK1472" s="9">
        <f>AVERAGE(keyword_stats[[#This Row],[Searches: Apr 2017]:[Searches: Mar 2018]])</f>
        <v>10.833333333333334</v>
      </c>
      <c r="BL1472" s="9">
        <f>AVERAGE(keyword_stats[[#This Row],[Searches: Apr 2018]:[Searches: Mar 2019]])</f>
        <v>10</v>
      </c>
      <c r="BM1472" s="9">
        <f>SUM(keyword_stats[[#This Row],[Searches: Apr 2018]:[Searches: Mar 2019]])</f>
        <v>120</v>
      </c>
      <c r="BN1472" s="9">
        <f>keyword_stats[[#This Row],[R1]]-keyword_stats[[#This Row],[R4]]</f>
        <v>-4.1666666666666661</v>
      </c>
      <c r="BO1472" s="9" t="str">
        <f>INDEX('keyword-forecasts'!G:K,MATCH(keyword_stats[[#This Row],[Keyword]],'keyword-forecasts'!K:K,0),1)</f>
        <v>Tanie Stroje</v>
      </c>
    </row>
    <row r="1473" spans="1:67" x14ac:dyDescent="0.25">
      <c r="A1473" t="s">
        <v>1583</v>
      </c>
      <c r="B1473" t="s">
        <v>15</v>
      </c>
      <c r="D1473" s="8">
        <v>10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30</v>
      </c>
      <c r="AE1473">
        <v>30</v>
      </c>
      <c r="AF1473">
        <v>30</v>
      </c>
      <c r="AG1473">
        <v>30</v>
      </c>
      <c r="AH1473">
        <v>40</v>
      </c>
      <c r="AI1473">
        <v>30</v>
      </c>
      <c r="AJ1473">
        <v>30</v>
      </c>
      <c r="AK1473">
        <v>40</v>
      </c>
      <c r="AL1473">
        <v>40</v>
      </c>
      <c r="AM1473">
        <v>30</v>
      </c>
      <c r="AN1473">
        <v>30</v>
      </c>
      <c r="AO1473">
        <v>20</v>
      </c>
      <c r="AP1473">
        <v>10</v>
      </c>
      <c r="AQ1473">
        <v>10</v>
      </c>
      <c r="AR1473">
        <v>10</v>
      </c>
      <c r="AS1473">
        <v>0</v>
      </c>
      <c r="AT1473">
        <v>0</v>
      </c>
      <c r="AU1473">
        <v>10</v>
      </c>
      <c r="AV1473">
        <v>10</v>
      </c>
      <c r="AW1473">
        <v>0</v>
      </c>
      <c r="AX1473">
        <v>0</v>
      </c>
      <c r="AY1473">
        <v>10</v>
      </c>
      <c r="AZ1473">
        <v>10</v>
      </c>
      <c r="BA1473">
        <v>10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v>0</v>
      </c>
      <c r="BH1473">
        <v>0</v>
      </c>
      <c r="BI1473" s="9">
        <f>AVERAGE(keyword_stats[[#This Row],[Searches: Apr 2015]:[Searches: Mar 2016]])</f>
        <v>0</v>
      </c>
      <c r="BJ1473" s="9">
        <f>AVERAGE(keyword_stats[[#This Row],[Searches: Apr 2016]:[Searches: Mar 2017]])</f>
        <v>18.333333333333332</v>
      </c>
      <c r="BK1473" s="9">
        <f>AVERAGE(keyword_stats[[#This Row],[Searches: Apr 2017]:[Searches: Mar 2018]])</f>
        <v>17.5</v>
      </c>
      <c r="BL1473" s="9">
        <f>AVERAGE(keyword_stats[[#This Row],[Searches: Apr 2018]:[Searches: Mar 2019]])</f>
        <v>2.5</v>
      </c>
      <c r="BM1473" s="9">
        <f>SUM(keyword_stats[[#This Row],[Searches: Apr 2018]:[Searches: Mar 2019]])</f>
        <v>30</v>
      </c>
      <c r="BN1473" s="9">
        <f>keyword_stats[[#This Row],[R1]]-keyword_stats[[#This Row],[R4]]</f>
        <v>2.5</v>
      </c>
      <c r="BO1473" s="9" t="str">
        <f>INDEX('keyword-forecasts'!G:K,MATCH(keyword_stats[[#This Row],[Keyword]],'keyword-forecasts'!K:K,0),1)</f>
        <v>Tanie Stroje</v>
      </c>
    </row>
    <row r="1474" spans="1:67" x14ac:dyDescent="0.25">
      <c r="A1474" t="s">
        <v>1584</v>
      </c>
      <c r="B1474" t="s">
        <v>15</v>
      </c>
      <c r="D1474" s="8">
        <v>1300</v>
      </c>
      <c r="E1474" t="s">
        <v>17</v>
      </c>
      <c r="F1474">
        <v>100</v>
      </c>
      <c r="G1474">
        <v>0.31</v>
      </c>
      <c r="H1474">
        <v>1.21</v>
      </c>
      <c r="M1474">
        <v>1000</v>
      </c>
      <c r="N1474">
        <v>1600</v>
      </c>
      <c r="O1474">
        <v>2900</v>
      </c>
      <c r="P1474">
        <v>2900</v>
      </c>
      <c r="Q1474">
        <v>1300</v>
      </c>
      <c r="R1474">
        <v>320</v>
      </c>
      <c r="S1474">
        <v>210</v>
      </c>
      <c r="T1474">
        <v>210</v>
      </c>
      <c r="U1474">
        <v>170</v>
      </c>
      <c r="V1474">
        <v>480</v>
      </c>
      <c r="W1474">
        <v>590</v>
      </c>
      <c r="X1474">
        <v>590</v>
      </c>
      <c r="Y1474">
        <v>880</v>
      </c>
      <c r="Z1474">
        <v>1600</v>
      </c>
      <c r="AA1474">
        <v>2900</v>
      </c>
      <c r="AB1474">
        <v>2900</v>
      </c>
      <c r="AC1474">
        <v>880</v>
      </c>
      <c r="AD1474">
        <v>390</v>
      </c>
      <c r="AE1474">
        <v>320</v>
      </c>
      <c r="AF1474">
        <v>320</v>
      </c>
      <c r="AG1474">
        <v>260</v>
      </c>
      <c r="AH1474">
        <v>590</v>
      </c>
      <c r="AI1474">
        <v>590</v>
      </c>
      <c r="AJ1474">
        <v>1000</v>
      </c>
      <c r="AK1474">
        <v>1300</v>
      </c>
      <c r="AL1474">
        <v>1900</v>
      </c>
      <c r="AM1474">
        <v>3600</v>
      </c>
      <c r="AN1474">
        <v>3600</v>
      </c>
      <c r="AO1474">
        <v>1600</v>
      </c>
      <c r="AP1474">
        <v>260</v>
      </c>
      <c r="AQ1474">
        <v>170</v>
      </c>
      <c r="AR1474">
        <v>210</v>
      </c>
      <c r="AS1474">
        <v>210</v>
      </c>
      <c r="AT1474">
        <v>720</v>
      </c>
      <c r="AU1474">
        <v>720</v>
      </c>
      <c r="AV1474">
        <v>880</v>
      </c>
      <c r="AW1474">
        <v>1300</v>
      </c>
      <c r="AX1474">
        <v>2400</v>
      </c>
      <c r="AY1474">
        <v>3600</v>
      </c>
      <c r="AZ1474">
        <v>3600</v>
      </c>
      <c r="BA1474">
        <v>1900</v>
      </c>
      <c r="BB1474">
        <v>480</v>
      </c>
      <c r="BC1474">
        <v>320</v>
      </c>
      <c r="BD1474">
        <v>390</v>
      </c>
      <c r="BE1474">
        <v>320</v>
      </c>
      <c r="BF1474">
        <v>880</v>
      </c>
      <c r="BG1474">
        <v>1000</v>
      </c>
      <c r="BH1474">
        <v>1000</v>
      </c>
      <c r="BI1474" s="9">
        <f>AVERAGE(keyword_stats[[#This Row],[Searches: Apr 2015]:[Searches: Mar 2016]])</f>
        <v>1022.5</v>
      </c>
      <c r="BJ1474" s="9">
        <f>AVERAGE(keyword_stats[[#This Row],[Searches: Apr 2016]:[Searches: Mar 2017]])</f>
        <v>1052.5</v>
      </c>
      <c r="BK1474" s="9">
        <f>AVERAGE(keyword_stats[[#This Row],[Searches: Apr 2017]:[Searches: Mar 2018]])</f>
        <v>1264.1666666666667</v>
      </c>
      <c r="BL1474" s="9">
        <f>AVERAGE(keyword_stats[[#This Row],[Searches: Apr 2018]:[Searches: Mar 2019]])</f>
        <v>1432.5</v>
      </c>
      <c r="BM1474" s="9">
        <f>SUM(keyword_stats[[#This Row],[Searches: Apr 2018]:[Searches: Mar 2019]])</f>
        <v>17190</v>
      </c>
      <c r="BN1474" s="9">
        <f>keyword_stats[[#This Row],[R1]]-keyword_stats[[#This Row],[R4]]</f>
        <v>410</v>
      </c>
      <c r="BO1474" s="9" t="str">
        <f>INDEX('keyword-forecasts'!G:K,MATCH(keyword_stats[[#This Row],[Keyword]],'keyword-forecasts'!K:K,0),1)</f>
        <v>Tanie Stroje</v>
      </c>
    </row>
    <row r="1475" spans="1:67" x14ac:dyDescent="0.25">
      <c r="A1475" t="s">
        <v>1585</v>
      </c>
      <c r="B1475" t="s">
        <v>15</v>
      </c>
      <c r="D1475" s="8">
        <v>10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10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10</v>
      </c>
      <c r="AC1475">
        <v>10</v>
      </c>
      <c r="AD1475">
        <v>10</v>
      </c>
      <c r="AE1475">
        <v>0</v>
      </c>
      <c r="AF1475">
        <v>10</v>
      </c>
      <c r="AG1475">
        <v>0</v>
      </c>
      <c r="AH1475">
        <v>0</v>
      </c>
      <c r="AI1475">
        <v>0</v>
      </c>
      <c r="AJ1475">
        <v>0</v>
      </c>
      <c r="AK1475">
        <v>10</v>
      </c>
      <c r="AL1475">
        <v>10</v>
      </c>
      <c r="AM1475">
        <v>10</v>
      </c>
      <c r="AN1475">
        <v>10</v>
      </c>
      <c r="AO1475">
        <v>10</v>
      </c>
      <c r="AP1475">
        <v>0</v>
      </c>
      <c r="AQ1475">
        <v>10</v>
      </c>
      <c r="AR1475">
        <v>0</v>
      </c>
      <c r="AS1475">
        <v>0</v>
      </c>
      <c r="AT1475">
        <v>10</v>
      </c>
      <c r="AU1475">
        <v>0</v>
      </c>
      <c r="AV1475">
        <v>0</v>
      </c>
      <c r="AW1475">
        <v>10</v>
      </c>
      <c r="AX1475">
        <v>10</v>
      </c>
      <c r="AY1475">
        <v>0</v>
      </c>
      <c r="AZ1475">
        <v>10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v>0</v>
      </c>
      <c r="BH1475">
        <v>0</v>
      </c>
      <c r="BI1475" s="9">
        <f>AVERAGE(keyword_stats[[#This Row],[Searches: Apr 2015]:[Searches: Mar 2016]])</f>
        <v>0.83333333333333337</v>
      </c>
      <c r="BJ1475" s="9">
        <f>AVERAGE(keyword_stats[[#This Row],[Searches: Apr 2016]:[Searches: Mar 2017]])</f>
        <v>3.3333333333333335</v>
      </c>
      <c r="BK1475" s="9">
        <f>AVERAGE(keyword_stats[[#This Row],[Searches: Apr 2017]:[Searches: Mar 2018]])</f>
        <v>5.833333333333333</v>
      </c>
      <c r="BL1475" s="9">
        <f>AVERAGE(keyword_stats[[#This Row],[Searches: Apr 2018]:[Searches: Mar 2019]])</f>
        <v>2.5</v>
      </c>
      <c r="BM1475" s="9">
        <f>SUM(keyword_stats[[#This Row],[Searches: Apr 2018]:[Searches: Mar 2019]])</f>
        <v>30</v>
      </c>
      <c r="BN1475" s="9">
        <f>keyword_stats[[#This Row],[R1]]-keyword_stats[[#This Row],[R4]]</f>
        <v>1.6666666666666665</v>
      </c>
      <c r="BO1475" s="9" t="str">
        <f>INDEX('keyword-forecasts'!G:K,MATCH(keyword_stats[[#This Row],[Keyword]],'keyword-forecasts'!K:K,0),1)</f>
        <v>Tanie Stroje</v>
      </c>
    </row>
    <row r="1476" spans="1:67" x14ac:dyDescent="0.25">
      <c r="A1476" t="s">
        <v>1586</v>
      </c>
      <c r="B1476" t="s">
        <v>15</v>
      </c>
      <c r="D1476" s="8">
        <v>20</v>
      </c>
      <c r="E1476" t="s">
        <v>17</v>
      </c>
      <c r="F1476">
        <v>100</v>
      </c>
      <c r="G1476">
        <v>0.39</v>
      </c>
      <c r="H1476">
        <v>0.88</v>
      </c>
      <c r="M1476">
        <v>10</v>
      </c>
      <c r="N1476">
        <v>10</v>
      </c>
      <c r="O1476">
        <v>20</v>
      </c>
      <c r="P1476">
        <v>30</v>
      </c>
      <c r="Q1476">
        <v>10</v>
      </c>
      <c r="R1476">
        <v>0</v>
      </c>
      <c r="S1476">
        <v>10</v>
      </c>
      <c r="T1476">
        <v>10</v>
      </c>
      <c r="U1476">
        <v>10</v>
      </c>
      <c r="V1476">
        <v>10</v>
      </c>
      <c r="W1476">
        <v>10</v>
      </c>
      <c r="X1476">
        <v>10</v>
      </c>
      <c r="Y1476">
        <v>10</v>
      </c>
      <c r="Z1476">
        <v>10</v>
      </c>
      <c r="AA1476">
        <v>10</v>
      </c>
      <c r="AB1476">
        <v>10</v>
      </c>
      <c r="AC1476">
        <v>10</v>
      </c>
      <c r="AD1476">
        <v>0</v>
      </c>
      <c r="AE1476">
        <v>0</v>
      </c>
      <c r="AF1476">
        <v>0</v>
      </c>
      <c r="AG1476">
        <v>10</v>
      </c>
      <c r="AH1476">
        <v>0</v>
      </c>
      <c r="AI1476">
        <v>10</v>
      </c>
      <c r="AJ1476">
        <v>10</v>
      </c>
      <c r="AK1476">
        <v>10</v>
      </c>
      <c r="AL1476">
        <v>10</v>
      </c>
      <c r="AM1476">
        <v>10</v>
      </c>
      <c r="AN1476">
        <v>10</v>
      </c>
      <c r="AO1476">
        <v>10</v>
      </c>
      <c r="AP1476">
        <v>10</v>
      </c>
      <c r="AQ1476">
        <v>10</v>
      </c>
      <c r="AR1476">
        <v>0</v>
      </c>
      <c r="AS1476">
        <v>10</v>
      </c>
      <c r="AT1476">
        <v>10</v>
      </c>
      <c r="AU1476">
        <v>10</v>
      </c>
      <c r="AV1476">
        <v>10</v>
      </c>
      <c r="AW1476">
        <v>10</v>
      </c>
      <c r="AX1476">
        <v>10</v>
      </c>
      <c r="AY1476">
        <v>40</v>
      </c>
      <c r="AZ1476">
        <v>50</v>
      </c>
      <c r="BA1476">
        <v>30</v>
      </c>
      <c r="BB1476">
        <v>10</v>
      </c>
      <c r="BC1476">
        <v>10</v>
      </c>
      <c r="BD1476">
        <v>10</v>
      </c>
      <c r="BE1476">
        <v>10</v>
      </c>
      <c r="BF1476">
        <v>10</v>
      </c>
      <c r="BG1476">
        <v>10</v>
      </c>
      <c r="BH1476">
        <v>20</v>
      </c>
      <c r="BI1476" s="9">
        <f>AVERAGE(keyword_stats[[#This Row],[Searches: Apr 2015]:[Searches: Mar 2016]])</f>
        <v>11.666666666666666</v>
      </c>
      <c r="BJ1476" s="9">
        <f>AVERAGE(keyword_stats[[#This Row],[Searches: Apr 2016]:[Searches: Mar 2017]])</f>
        <v>6.666666666666667</v>
      </c>
      <c r="BK1476" s="9">
        <f>AVERAGE(keyword_stats[[#This Row],[Searches: Apr 2017]:[Searches: Mar 2018]])</f>
        <v>9.1666666666666661</v>
      </c>
      <c r="BL1476" s="9">
        <f>AVERAGE(keyword_stats[[#This Row],[Searches: Apr 2018]:[Searches: Mar 2019]])</f>
        <v>18.333333333333332</v>
      </c>
      <c r="BM1476" s="9">
        <f>SUM(keyword_stats[[#This Row],[Searches: Apr 2018]:[Searches: Mar 2019]])</f>
        <v>220</v>
      </c>
      <c r="BN1476" s="9">
        <f>keyword_stats[[#This Row],[R1]]-keyword_stats[[#This Row],[R4]]</f>
        <v>6.6666666666666661</v>
      </c>
      <c r="BO1476" s="9" t="str">
        <f>INDEX('keyword-forecasts'!G:K,MATCH(keyword_stats[[#This Row],[Keyword]],'keyword-forecasts'!K:K,0),1)</f>
        <v>Tanie Stroje</v>
      </c>
    </row>
    <row r="1477" spans="1:67" x14ac:dyDescent="0.25">
      <c r="A1477" t="s">
        <v>1587</v>
      </c>
      <c r="B1477" t="s">
        <v>15</v>
      </c>
      <c r="D1477" s="8">
        <v>170</v>
      </c>
      <c r="E1477" t="s">
        <v>17</v>
      </c>
      <c r="F1477">
        <v>100</v>
      </c>
      <c r="G1477">
        <v>0.31</v>
      </c>
      <c r="H1477">
        <v>1.17</v>
      </c>
      <c r="M1477">
        <v>70</v>
      </c>
      <c r="N1477">
        <v>140</v>
      </c>
      <c r="O1477">
        <v>320</v>
      </c>
      <c r="P1477">
        <v>590</v>
      </c>
      <c r="Q1477">
        <v>140</v>
      </c>
      <c r="R1477">
        <v>20</v>
      </c>
      <c r="S1477">
        <v>10</v>
      </c>
      <c r="T1477">
        <v>10</v>
      </c>
      <c r="U1477">
        <v>10</v>
      </c>
      <c r="V1477">
        <v>20</v>
      </c>
      <c r="W1477">
        <v>70</v>
      </c>
      <c r="X1477">
        <v>40</v>
      </c>
      <c r="Y1477">
        <v>70</v>
      </c>
      <c r="Z1477">
        <v>210</v>
      </c>
      <c r="AA1477">
        <v>320</v>
      </c>
      <c r="AB1477">
        <v>210</v>
      </c>
      <c r="AC1477">
        <v>140</v>
      </c>
      <c r="AD1477">
        <v>50</v>
      </c>
      <c r="AE1477">
        <v>20</v>
      </c>
      <c r="AF1477">
        <v>20</v>
      </c>
      <c r="AG1477">
        <v>20</v>
      </c>
      <c r="AH1477">
        <v>20</v>
      </c>
      <c r="AI1477">
        <v>40</v>
      </c>
      <c r="AJ1477">
        <v>70</v>
      </c>
      <c r="AK1477">
        <v>50</v>
      </c>
      <c r="AL1477">
        <v>90</v>
      </c>
      <c r="AM1477">
        <v>260</v>
      </c>
      <c r="AN1477">
        <v>210</v>
      </c>
      <c r="AO1477">
        <v>110</v>
      </c>
      <c r="AP1477">
        <v>10</v>
      </c>
      <c r="AQ1477">
        <v>40</v>
      </c>
      <c r="AR1477">
        <v>10</v>
      </c>
      <c r="AS1477">
        <v>10</v>
      </c>
      <c r="AT1477">
        <v>50</v>
      </c>
      <c r="AU1477">
        <v>50</v>
      </c>
      <c r="AV1477">
        <v>70</v>
      </c>
      <c r="AW1477">
        <v>70</v>
      </c>
      <c r="AX1477">
        <v>170</v>
      </c>
      <c r="AY1477">
        <v>480</v>
      </c>
      <c r="AZ1477">
        <v>720</v>
      </c>
      <c r="BA1477">
        <v>390</v>
      </c>
      <c r="BB1477">
        <v>20</v>
      </c>
      <c r="BC1477">
        <v>10</v>
      </c>
      <c r="BD1477">
        <v>10</v>
      </c>
      <c r="BE1477">
        <v>20</v>
      </c>
      <c r="BF1477">
        <v>30</v>
      </c>
      <c r="BG1477">
        <v>40</v>
      </c>
      <c r="BH1477">
        <v>50</v>
      </c>
      <c r="BI1477" s="9">
        <f>AVERAGE(keyword_stats[[#This Row],[Searches: Apr 2015]:[Searches: Mar 2016]])</f>
        <v>120</v>
      </c>
      <c r="BJ1477" s="9">
        <f>AVERAGE(keyword_stats[[#This Row],[Searches: Apr 2016]:[Searches: Mar 2017]])</f>
        <v>99.166666666666671</v>
      </c>
      <c r="BK1477" s="9">
        <f>AVERAGE(keyword_stats[[#This Row],[Searches: Apr 2017]:[Searches: Mar 2018]])</f>
        <v>80</v>
      </c>
      <c r="BL1477" s="9">
        <f>AVERAGE(keyword_stats[[#This Row],[Searches: Apr 2018]:[Searches: Mar 2019]])</f>
        <v>167.5</v>
      </c>
      <c r="BM1477" s="9">
        <f>SUM(keyword_stats[[#This Row],[Searches: Apr 2018]:[Searches: Mar 2019]])</f>
        <v>2010</v>
      </c>
      <c r="BN1477" s="9">
        <f>keyword_stats[[#This Row],[R1]]-keyword_stats[[#This Row],[R4]]</f>
        <v>47.5</v>
      </c>
      <c r="BO1477" s="9" t="str">
        <f>INDEX('keyword-forecasts'!G:K,MATCH(keyword_stats[[#This Row],[Keyword]],'keyword-forecasts'!K:K,0),1)</f>
        <v>Tanie Stroje</v>
      </c>
    </row>
    <row r="1478" spans="1:67" x14ac:dyDescent="0.25">
      <c r="A1478" t="s">
        <v>1588</v>
      </c>
      <c r="B1478" t="s">
        <v>15</v>
      </c>
      <c r="D1478" s="8">
        <v>10</v>
      </c>
      <c r="M1478">
        <v>10</v>
      </c>
      <c r="N1478">
        <v>10</v>
      </c>
      <c r="O1478">
        <v>20</v>
      </c>
      <c r="P1478">
        <v>20</v>
      </c>
      <c r="Q1478">
        <v>10</v>
      </c>
      <c r="R1478">
        <v>10</v>
      </c>
      <c r="S1478">
        <v>10</v>
      </c>
      <c r="T1478">
        <v>0</v>
      </c>
      <c r="U1478">
        <v>0</v>
      </c>
      <c r="V1478">
        <v>10</v>
      </c>
      <c r="W1478">
        <v>10</v>
      </c>
      <c r="X1478">
        <v>10</v>
      </c>
      <c r="Y1478">
        <v>10</v>
      </c>
      <c r="Z1478">
        <v>10</v>
      </c>
      <c r="AA1478">
        <v>20</v>
      </c>
      <c r="AB1478">
        <v>30</v>
      </c>
      <c r="AC1478">
        <v>10</v>
      </c>
      <c r="AD1478">
        <v>0</v>
      </c>
      <c r="AE1478">
        <v>10</v>
      </c>
      <c r="AF1478">
        <v>0</v>
      </c>
      <c r="AG1478">
        <v>0</v>
      </c>
      <c r="AH1478">
        <v>0</v>
      </c>
      <c r="AI1478">
        <v>10</v>
      </c>
      <c r="AJ1478">
        <v>10</v>
      </c>
      <c r="AK1478">
        <v>0</v>
      </c>
      <c r="AL1478">
        <v>10</v>
      </c>
      <c r="AM1478">
        <v>10</v>
      </c>
      <c r="AN1478">
        <v>10</v>
      </c>
      <c r="AO1478">
        <v>0</v>
      </c>
      <c r="AP1478">
        <v>10</v>
      </c>
      <c r="AQ1478">
        <v>0</v>
      </c>
      <c r="AR1478">
        <v>0</v>
      </c>
      <c r="AS1478">
        <v>0</v>
      </c>
      <c r="AT1478">
        <v>0</v>
      </c>
      <c r="AU1478">
        <v>10</v>
      </c>
      <c r="AV1478">
        <v>10</v>
      </c>
      <c r="AW1478">
        <v>10</v>
      </c>
      <c r="AX1478">
        <v>10</v>
      </c>
      <c r="AY1478">
        <v>10</v>
      </c>
      <c r="AZ1478">
        <v>10</v>
      </c>
      <c r="BA1478">
        <v>10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v>0</v>
      </c>
      <c r="BH1478">
        <v>0</v>
      </c>
      <c r="BI1478" s="9">
        <f>AVERAGE(keyword_stats[[#This Row],[Searches: Apr 2015]:[Searches: Mar 2016]])</f>
        <v>10</v>
      </c>
      <c r="BJ1478" s="9">
        <f>AVERAGE(keyword_stats[[#This Row],[Searches: Apr 2016]:[Searches: Mar 2017]])</f>
        <v>9.1666666666666661</v>
      </c>
      <c r="BK1478" s="9">
        <f>AVERAGE(keyword_stats[[#This Row],[Searches: Apr 2017]:[Searches: Mar 2018]])</f>
        <v>5</v>
      </c>
      <c r="BL1478" s="9">
        <f>AVERAGE(keyword_stats[[#This Row],[Searches: Apr 2018]:[Searches: Mar 2019]])</f>
        <v>4.166666666666667</v>
      </c>
      <c r="BM1478" s="9">
        <f>SUM(keyword_stats[[#This Row],[Searches: Apr 2018]:[Searches: Mar 2019]])</f>
        <v>50</v>
      </c>
      <c r="BN1478" s="9">
        <f>keyword_stats[[#This Row],[R1]]-keyword_stats[[#This Row],[R4]]</f>
        <v>-5.833333333333333</v>
      </c>
      <c r="BO1478" s="9" t="str">
        <f>INDEX('keyword-forecasts'!G:K,MATCH(keyword_stats[[#This Row],[Keyword]],'keyword-forecasts'!K:K,0),1)</f>
        <v>Młodzieżowe</v>
      </c>
    </row>
    <row r="1479" spans="1:67" x14ac:dyDescent="0.25">
      <c r="A1479" t="s">
        <v>1589</v>
      </c>
      <c r="B1479" t="s">
        <v>15</v>
      </c>
      <c r="D1479" s="8">
        <v>10</v>
      </c>
      <c r="M1479">
        <v>10</v>
      </c>
      <c r="N1479">
        <v>10</v>
      </c>
      <c r="O1479">
        <v>20</v>
      </c>
      <c r="P1479">
        <v>40</v>
      </c>
      <c r="Q1479">
        <v>10</v>
      </c>
      <c r="R1479">
        <v>0</v>
      </c>
      <c r="S1479">
        <v>10</v>
      </c>
      <c r="T1479">
        <v>0</v>
      </c>
      <c r="U1479">
        <v>0</v>
      </c>
      <c r="V1479">
        <v>10</v>
      </c>
      <c r="W1479">
        <v>10</v>
      </c>
      <c r="X1479">
        <v>10</v>
      </c>
      <c r="Y1479">
        <v>10</v>
      </c>
      <c r="Z1479">
        <v>10</v>
      </c>
      <c r="AA1479">
        <v>20</v>
      </c>
      <c r="AB1479">
        <v>30</v>
      </c>
      <c r="AC1479">
        <v>10</v>
      </c>
      <c r="AD1479">
        <v>10</v>
      </c>
      <c r="AE1479">
        <v>0</v>
      </c>
      <c r="AF1479">
        <v>10</v>
      </c>
      <c r="AG1479">
        <v>10</v>
      </c>
      <c r="AH1479">
        <v>10</v>
      </c>
      <c r="AI1479">
        <v>10</v>
      </c>
      <c r="AJ1479">
        <v>10</v>
      </c>
      <c r="AK1479">
        <v>0</v>
      </c>
      <c r="AL1479">
        <v>10</v>
      </c>
      <c r="AM1479">
        <v>10</v>
      </c>
      <c r="AN1479">
        <v>10</v>
      </c>
      <c r="AO1479">
        <v>10</v>
      </c>
      <c r="AP1479">
        <v>10</v>
      </c>
      <c r="AQ1479">
        <v>10</v>
      </c>
      <c r="AR1479">
        <v>0</v>
      </c>
      <c r="AS1479">
        <v>0</v>
      </c>
      <c r="AT1479">
        <v>10</v>
      </c>
      <c r="AU1479">
        <v>10</v>
      </c>
      <c r="AV1479">
        <v>10</v>
      </c>
      <c r="AW1479">
        <v>10</v>
      </c>
      <c r="AX1479">
        <v>10</v>
      </c>
      <c r="AY1479">
        <v>10</v>
      </c>
      <c r="AZ1479">
        <v>10</v>
      </c>
      <c r="BA1479">
        <v>10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v>10</v>
      </c>
      <c r="BH1479">
        <v>0</v>
      </c>
      <c r="BI1479" s="9">
        <f>AVERAGE(keyword_stats[[#This Row],[Searches: Apr 2015]:[Searches: Mar 2016]])</f>
        <v>10.833333333333334</v>
      </c>
      <c r="BJ1479" s="9">
        <f>AVERAGE(keyword_stats[[#This Row],[Searches: Apr 2016]:[Searches: Mar 2017]])</f>
        <v>11.666666666666666</v>
      </c>
      <c r="BK1479" s="9">
        <f>AVERAGE(keyword_stats[[#This Row],[Searches: Apr 2017]:[Searches: Mar 2018]])</f>
        <v>7.5</v>
      </c>
      <c r="BL1479" s="9">
        <f>AVERAGE(keyword_stats[[#This Row],[Searches: Apr 2018]:[Searches: Mar 2019]])</f>
        <v>5</v>
      </c>
      <c r="BM1479" s="9">
        <f>SUM(keyword_stats[[#This Row],[Searches: Apr 2018]:[Searches: Mar 2019]])</f>
        <v>60</v>
      </c>
      <c r="BN1479" s="9">
        <f>keyword_stats[[#This Row],[R1]]-keyword_stats[[#This Row],[R4]]</f>
        <v>-5.8333333333333339</v>
      </c>
      <c r="BO1479" s="9" t="str">
        <f>INDEX('keyword-forecasts'!G:K,MATCH(keyword_stats[[#This Row],[Keyword]],'keyword-forecasts'!K:K,0),1)</f>
        <v>Tanie Stroje</v>
      </c>
    </row>
    <row r="1480" spans="1:67" x14ac:dyDescent="0.25">
      <c r="A1480" t="s">
        <v>1590</v>
      </c>
      <c r="B1480" t="s">
        <v>15</v>
      </c>
      <c r="D1480" s="8">
        <v>170</v>
      </c>
      <c r="E1480" t="s">
        <v>17</v>
      </c>
      <c r="F1480">
        <v>100</v>
      </c>
      <c r="G1480">
        <v>0.35</v>
      </c>
      <c r="H1480">
        <v>1.46</v>
      </c>
      <c r="M1480">
        <v>70</v>
      </c>
      <c r="N1480">
        <v>110</v>
      </c>
      <c r="O1480">
        <v>170</v>
      </c>
      <c r="P1480">
        <v>210</v>
      </c>
      <c r="Q1480">
        <v>70</v>
      </c>
      <c r="R1480">
        <v>20</v>
      </c>
      <c r="S1480">
        <v>20</v>
      </c>
      <c r="T1480">
        <v>30</v>
      </c>
      <c r="U1480">
        <v>10</v>
      </c>
      <c r="V1480">
        <v>50</v>
      </c>
      <c r="W1480">
        <v>90</v>
      </c>
      <c r="X1480">
        <v>40</v>
      </c>
      <c r="Y1480">
        <v>50</v>
      </c>
      <c r="Z1480">
        <v>110</v>
      </c>
      <c r="AA1480">
        <v>260</v>
      </c>
      <c r="AB1480">
        <v>320</v>
      </c>
      <c r="AC1480">
        <v>90</v>
      </c>
      <c r="AD1480">
        <v>40</v>
      </c>
      <c r="AE1480">
        <v>50</v>
      </c>
      <c r="AF1480">
        <v>50</v>
      </c>
      <c r="AG1480">
        <v>20</v>
      </c>
      <c r="AH1480">
        <v>90</v>
      </c>
      <c r="AI1480">
        <v>70</v>
      </c>
      <c r="AJ1480">
        <v>90</v>
      </c>
      <c r="AK1480">
        <v>50</v>
      </c>
      <c r="AL1480">
        <v>110</v>
      </c>
      <c r="AM1480">
        <v>210</v>
      </c>
      <c r="AN1480">
        <v>320</v>
      </c>
      <c r="AO1480">
        <v>140</v>
      </c>
      <c r="AP1480">
        <v>70</v>
      </c>
      <c r="AQ1480">
        <v>90</v>
      </c>
      <c r="AR1480">
        <v>50</v>
      </c>
      <c r="AS1480">
        <v>30</v>
      </c>
      <c r="AT1480">
        <v>70</v>
      </c>
      <c r="AU1480">
        <v>70</v>
      </c>
      <c r="AV1480">
        <v>90</v>
      </c>
      <c r="AW1480">
        <v>170</v>
      </c>
      <c r="AX1480">
        <v>260</v>
      </c>
      <c r="AY1480">
        <v>390</v>
      </c>
      <c r="AZ1480">
        <v>590</v>
      </c>
      <c r="BA1480">
        <v>140</v>
      </c>
      <c r="BB1480">
        <v>50</v>
      </c>
      <c r="BC1480">
        <v>70</v>
      </c>
      <c r="BD1480">
        <v>90</v>
      </c>
      <c r="BE1480">
        <v>50</v>
      </c>
      <c r="BF1480">
        <v>170</v>
      </c>
      <c r="BG1480">
        <v>90</v>
      </c>
      <c r="BH1480">
        <v>110</v>
      </c>
      <c r="BI1480" s="9">
        <f>AVERAGE(keyword_stats[[#This Row],[Searches: Apr 2015]:[Searches: Mar 2016]])</f>
        <v>74.166666666666671</v>
      </c>
      <c r="BJ1480" s="9">
        <f>AVERAGE(keyword_stats[[#This Row],[Searches: Apr 2016]:[Searches: Mar 2017]])</f>
        <v>103.33333333333333</v>
      </c>
      <c r="BK1480" s="9">
        <f>AVERAGE(keyword_stats[[#This Row],[Searches: Apr 2017]:[Searches: Mar 2018]])</f>
        <v>108.33333333333333</v>
      </c>
      <c r="BL1480" s="9">
        <f>AVERAGE(keyword_stats[[#This Row],[Searches: Apr 2018]:[Searches: Mar 2019]])</f>
        <v>181.66666666666666</v>
      </c>
      <c r="BM1480" s="9">
        <f>SUM(keyword_stats[[#This Row],[Searches: Apr 2018]:[Searches: Mar 2019]])</f>
        <v>2180</v>
      </c>
      <c r="BN1480" s="9">
        <f>keyword_stats[[#This Row],[R1]]-keyword_stats[[#This Row],[R4]]</f>
        <v>107.49999999999999</v>
      </c>
      <c r="BO1480" s="9" t="str">
        <f>INDEX('keyword-forecasts'!G:K,MATCH(keyword_stats[[#This Row],[Keyword]],'keyword-forecasts'!K:K,0),1)</f>
        <v>Tanie Stroje</v>
      </c>
    </row>
    <row r="1481" spans="1:67" x14ac:dyDescent="0.25">
      <c r="A1481" t="s">
        <v>1591</v>
      </c>
      <c r="B1481" t="s">
        <v>15</v>
      </c>
      <c r="D1481" s="8">
        <v>10</v>
      </c>
      <c r="M1481">
        <v>10</v>
      </c>
      <c r="N1481">
        <v>10</v>
      </c>
      <c r="O1481">
        <v>40</v>
      </c>
      <c r="P1481">
        <v>20</v>
      </c>
      <c r="Q1481">
        <v>10</v>
      </c>
      <c r="R1481">
        <v>10</v>
      </c>
      <c r="S1481">
        <v>10</v>
      </c>
      <c r="T1481">
        <v>10</v>
      </c>
      <c r="U1481">
        <v>10</v>
      </c>
      <c r="V1481">
        <v>10</v>
      </c>
      <c r="W1481">
        <v>10</v>
      </c>
      <c r="X1481">
        <v>10</v>
      </c>
      <c r="Y1481">
        <v>10</v>
      </c>
      <c r="Z1481">
        <v>10</v>
      </c>
      <c r="AA1481">
        <v>30</v>
      </c>
      <c r="AB1481">
        <v>20</v>
      </c>
      <c r="AC1481">
        <v>10</v>
      </c>
      <c r="AD1481">
        <v>10</v>
      </c>
      <c r="AE1481">
        <v>10</v>
      </c>
      <c r="AF1481">
        <v>10</v>
      </c>
      <c r="AG1481">
        <v>10</v>
      </c>
      <c r="AH1481">
        <v>10</v>
      </c>
      <c r="AI1481">
        <v>10</v>
      </c>
      <c r="AJ1481">
        <v>10</v>
      </c>
      <c r="AK1481">
        <v>10</v>
      </c>
      <c r="AL1481">
        <v>10</v>
      </c>
      <c r="AM1481">
        <v>10</v>
      </c>
      <c r="AN1481">
        <v>10</v>
      </c>
      <c r="AO1481">
        <v>10</v>
      </c>
      <c r="AP1481">
        <v>0</v>
      </c>
      <c r="AQ1481">
        <v>10</v>
      </c>
      <c r="AR1481">
        <v>10</v>
      </c>
      <c r="AS1481">
        <v>10</v>
      </c>
      <c r="AT1481">
        <v>10</v>
      </c>
      <c r="AU1481">
        <v>10</v>
      </c>
      <c r="AV1481">
        <v>10</v>
      </c>
      <c r="AW1481">
        <v>10</v>
      </c>
      <c r="AX1481">
        <v>10</v>
      </c>
      <c r="AY1481">
        <v>10</v>
      </c>
      <c r="AZ1481">
        <v>10</v>
      </c>
      <c r="BA1481">
        <v>30</v>
      </c>
      <c r="BB1481">
        <v>10</v>
      </c>
      <c r="BC1481">
        <v>10</v>
      </c>
      <c r="BD1481">
        <v>10</v>
      </c>
      <c r="BE1481">
        <v>0</v>
      </c>
      <c r="BF1481">
        <v>10</v>
      </c>
      <c r="BG1481">
        <v>10</v>
      </c>
      <c r="BH1481">
        <v>0</v>
      </c>
      <c r="BI1481" s="9">
        <f>AVERAGE(keyword_stats[[#This Row],[Searches: Apr 2015]:[Searches: Mar 2016]])</f>
        <v>13.333333333333334</v>
      </c>
      <c r="BJ1481" s="9">
        <f>AVERAGE(keyword_stats[[#This Row],[Searches: Apr 2016]:[Searches: Mar 2017]])</f>
        <v>12.5</v>
      </c>
      <c r="BK1481" s="9">
        <f>AVERAGE(keyword_stats[[#This Row],[Searches: Apr 2017]:[Searches: Mar 2018]])</f>
        <v>9.1666666666666661</v>
      </c>
      <c r="BL1481" s="9">
        <f>AVERAGE(keyword_stats[[#This Row],[Searches: Apr 2018]:[Searches: Mar 2019]])</f>
        <v>10</v>
      </c>
      <c r="BM1481" s="9">
        <f>SUM(keyword_stats[[#This Row],[Searches: Apr 2018]:[Searches: Mar 2019]])</f>
        <v>120</v>
      </c>
      <c r="BN1481" s="9">
        <f>keyword_stats[[#This Row],[R1]]-keyword_stats[[#This Row],[R4]]</f>
        <v>-3.3333333333333339</v>
      </c>
      <c r="BO1481" s="9" t="str">
        <f>INDEX('keyword-forecasts'!G:K,MATCH(keyword_stats[[#This Row],[Keyword]],'keyword-forecasts'!K:K,0),1)</f>
        <v>Tanie Stroje</v>
      </c>
    </row>
    <row r="1482" spans="1:67" x14ac:dyDescent="0.25">
      <c r="A1482" t="s">
        <v>1599</v>
      </c>
      <c r="B1482" t="s">
        <v>15</v>
      </c>
      <c r="D1482" s="8">
        <v>10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10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20</v>
      </c>
      <c r="AC1482">
        <v>10</v>
      </c>
      <c r="AD1482">
        <v>10</v>
      </c>
      <c r="AE1482">
        <v>0</v>
      </c>
      <c r="AF1482">
        <v>10</v>
      </c>
      <c r="AG1482">
        <v>0</v>
      </c>
      <c r="AH1482">
        <v>10</v>
      </c>
      <c r="AI1482">
        <v>10</v>
      </c>
      <c r="AJ1482">
        <v>10</v>
      </c>
      <c r="AK1482">
        <v>0</v>
      </c>
      <c r="AL1482">
        <v>10</v>
      </c>
      <c r="AM1482">
        <v>10</v>
      </c>
      <c r="AN1482">
        <v>10</v>
      </c>
      <c r="AO1482">
        <v>10</v>
      </c>
      <c r="AP1482">
        <v>0</v>
      </c>
      <c r="AQ1482">
        <v>10</v>
      </c>
      <c r="AR1482">
        <v>0</v>
      </c>
      <c r="AS1482">
        <v>10</v>
      </c>
      <c r="AT1482">
        <v>0</v>
      </c>
      <c r="AU1482">
        <v>10</v>
      </c>
      <c r="AV1482">
        <v>0</v>
      </c>
      <c r="AW1482">
        <v>10</v>
      </c>
      <c r="AX1482">
        <v>0</v>
      </c>
      <c r="AY1482">
        <v>10</v>
      </c>
      <c r="AZ1482">
        <v>10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v>0</v>
      </c>
      <c r="BH1482">
        <v>0</v>
      </c>
      <c r="BI1482" s="9">
        <f>AVERAGE(keyword_stats[[#This Row],[Searches: Apr 2015]:[Searches: Mar 2016]])</f>
        <v>0.83333333333333337</v>
      </c>
      <c r="BJ1482" s="9">
        <f>AVERAGE(keyword_stats[[#This Row],[Searches: Apr 2016]:[Searches: Mar 2017]])</f>
        <v>6.666666666666667</v>
      </c>
      <c r="BK1482" s="9">
        <f>AVERAGE(keyword_stats[[#This Row],[Searches: Apr 2017]:[Searches: Mar 2018]])</f>
        <v>5.833333333333333</v>
      </c>
      <c r="BL1482" s="9">
        <f>AVERAGE(keyword_stats[[#This Row],[Searches: Apr 2018]:[Searches: Mar 2019]])</f>
        <v>2.5</v>
      </c>
      <c r="BM1482" s="9">
        <f>SUM(keyword_stats[[#This Row],[Searches: Apr 2018]:[Searches: Mar 2019]])</f>
        <v>30</v>
      </c>
      <c r="BN1482" s="9">
        <f>keyword_stats[[#This Row],[R1]]-keyword_stats[[#This Row],[R4]]</f>
        <v>1.6666666666666665</v>
      </c>
      <c r="BO1482" s="9" t="str">
        <f>INDEX('keyword-forecasts'!G:K,MATCH(keyword_stats[[#This Row],[Keyword]],'keyword-forecasts'!K:K,0),1)</f>
        <v>Tanie Stroje</v>
      </c>
    </row>
    <row r="1483" spans="1:67" x14ac:dyDescent="0.25">
      <c r="A1483" t="s">
        <v>1592</v>
      </c>
      <c r="B1483" t="s">
        <v>15</v>
      </c>
      <c r="D1483" s="8">
        <v>10</v>
      </c>
      <c r="E1483" t="s">
        <v>17</v>
      </c>
      <c r="F1483">
        <v>100</v>
      </c>
      <c r="M1483">
        <v>0</v>
      </c>
      <c r="N1483">
        <v>10</v>
      </c>
      <c r="O1483">
        <v>10</v>
      </c>
      <c r="P1483">
        <v>20</v>
      </c>
      <c r="Q1483">
        <v>10</v>
      </c>
      <c r="R1483">
        <v>10</v>
      </c>
      <c r="S1483">
        <v>0</v>
      </c>
      <c r="T1483">
        <v>10</v>
      </c>
      <c r="U1483">
        <v>10</v>
      </c>
      <c r="V1483">
        <v>0</v>
      </c>
      <c r="W1483">
        <v>10</v>
      </c>
      <c r="X1483">
        <v>10</v>
      </c>
      <c r="Y1483">
        <v>10</v>
      </c>
      <c r="Z1483">
        <v>10</v>
      </c>
      <c r="AA1483">
        <v>10</v>
      </c>
      <c r="AB1483">
        <v>10</v>
      </c>
      <c r="AC1483">
        <v>10</v>
      </c>
      <c r="AD1483">
        <v>10</v>
      </c>
      <c r="AE1483">
        <v>10</v>
      </c>
      <c r="AF1483">
        <v>10</v>
      </c>
      <c r="AG1483">
        <v>10</v>
      </c>
      <c r="AH1483">
        <v>10</v>
      </c>
      <c r="AI1483">
        <v>0</v>
      </c>
      <c r="AJ1483">
        <v>0</v>
      </c>
      <c r="AK1483">
        <v>0</v>
      </c>
      <c r="AL1483">
        <v>10</v>
      </c>
      <c r="AM1483">
        <v>10</v>
      </c>
      <c r="AN1483">
        <v>10</v>
      </c>
      <c r="AO1483">
        <v>10</v>
      </c>
      <c r="AP1483">
        <v>0</v>
      </c>
      <c r="AQ1483">
        <v>0</v>
      </c>
      <c r="AR1483">
        <v>10</v>
      </c>
      <c r="AS1483">
        <v>10</v>
      </c>
      <c r="AT1483">
        <v>10</v>
      </c>
      <c r="AU1483">
        <v>10</v>
      </c>
      <c r="AV1483">
        <v>0</v>
      </c>
      <c r="AW1483">
        <v>10</v>
      </c>
      <c r="AX1483">
        <v>10</v>
      </c>
      <c r="AY1483">
        <v>10</v>
      </c>
      <c r="AZ1483">
        <v>10</v>
      </c>
      <c r="BA1483">
        <v>10</v>
      </c>
      <c r="BB1483">
        <v>10</v>
      </c>
      <c r="BC1483">
        <v>10</v>
      </c>
      <c r="BD1483">
        <v>0</v>
      </c>
      <c r="BE1483">
        <v>0</v>
      </c>
      <c r="BF1483">
        <v>10</v>
      </c>
      <c r="BG1483">
        <v>10</v>
      </c>
      <c r="BH1483">
        <v>10</v>
      </c>
      <c r="BI1483" s="9">
        <f>AVERAGE(keyword_stats[[#This Row],[Searches: Apr 2015]:[Searches: Mar 2016]])</f>
        <v>8.3333333333333339</v>
      </c>
      <c r="BJ1483" s="9">
        <f>AVERAGE(keyword_stats[[#This Row],[Searches: Apr 2016]:[Searches: Mar 2017]])</f>
        <v>8.3333333333333339</v>
      </c>
      <c r="BK1483" s="9">
        <f>AVERAGE(keyword_stats[[#This Row],[Searches: Apr 2017]:[Searches: Mar 2018]])</f>
        <v>6.666666666666667</v>
      </c>
      <c r="BL1483" s="9">
        <f>AVERAGE(keyword_stats[[#This Row],[Searches: Apr 2018]:[Searches: Mar 2019]])</f>
        <v>8.3333333333333339</v>
      </c>
      <c r="BM1483" s="9">
        <f>SUM(keyword_stats[[#This Row],[Searches: Apr 2018]:[Searches: Mar 2019]])</f>
        <v>100</v>
      </c>
      <c r="BN1483" s="9">
        <f>keyword_stats[[#This Row],[R1]]-keyword_stats[[#This Row],[R4]]</f>
        <v>0</v>
      </c>
      <c r="BO1483" s="9" t="str">
        <f>INDEX('keyword-forecasts'!G:K,MATCH(keyword_stats[[#This Row],[Keyword]],'keyword-forecasts'!K:K,0),1)</f>
        <v>Tanie Stroje</v>
      </c>
    </row>
    <row r="1484" spans="1:67" x14ac:dyDescent="0.25">
      <c r="A1484" t="s">
        <v>1593</v>
      </c>
      <c r="B1484" t="s">
        <v>15</v>
      </c>
      <c r="D1484" s="8">
        <v>10</v>
      </c>
      <c r="E1484" t="s">
        <v>18</v>
      </c>
      <c r="F1484">
        <v>0</v>
      </c>
      <c r="M1484">
        <v>40</v>
      </c>
      <c r="N1484">
        <v>30</v>
      </c>
      <c r="O1484">
        <v>50</v>
      </c>
      <c r="P1484">
        <v>90</v>
      </c>
      <c r="Q1484">
        <v>40</v>
      </c>
      <c r="R1484">
        <v>10</v>
      </c>
      <c r="S1484">
        <v>10</v>
      </c>
      <c r="T1484">
        <v>10</v>
      </c>
      <c r="U1484">
        <v>10</v>
      </c>
      <c r="V1484">
        <v>10</v>
      </c>
      <c r="W1484">
        <v>10</v>
      </c>
      <c r="X1484">
        <v>10</v>
      </c>
      <c r="Y1484">
        <v>10</v>
      </c>
      <c r="Z1484">
        <v>20</v>
      </c>
      <c r="AA1484">
        <v>40</v>
      </c>
      <c r="AB1484">
        <v>50</v>
      </c>
      <c r="AC1484">
        <v>20</v>
      </c>
      <c r="AD1484">
        <v>10</v>
      </c>
      <c r="AE1484">
        <v>0</v>
      </c>
      <c r="AF1484">
        <v>0</v>
      </c>
      <c r="AG1484">
        <v>10</v>
      </c>
      <c r="AH1484">
        <v>10</v>
      </c>
      <c r="AI1484">
        <v>10</v>
      </c>
      <c r="AJ1484">
        <v>0</v>
      </c>
      <c r="AK1484">
        <v>0</v>
      </c>
      <c r="AL1484">
        <v>10</v>
      </c>
      <c r="AM1484">
        <v>10</v>
      </c>
      <c r="AN1484">
        <v>10</v>
      </c>
      <c r="AO1484">
        <v>10</v>
      </c>
      <c r="AP1484">
        <v>10</v>
      </c>
      <c r="AQ1484">
        <v>0</v>
      </c>
      <c r="AR1484">
        <v>10</v>
      </c>
      <c r="AS1484">
        <v>0</v>
      </c>
      <c r="AT1484">
        <v>10</v>
      </c>
      <c r="AU1484">
        <v>0</v>
      </c>
      <c r="AV1484">
        <v>10</v>
      </c>
      <c r="AW1484">
        <v>10</v>
      </c>
      <c r="AX1484">
        <v>10</v>
      </c>
      <c r="AY1484">
        <v>0</v>
      </c>
      <c r="AZ1484">
        <v>10</v>
      </c>
      <c r="BA1484">
        <v>0</v>
      </c>
      <c r="BB1484">
        <v>0</v>
      </c>
      <c r="BC1484">
        <v>0</v>
      </c>
      <c r="BD1484">
        <v>10</v>
      </c>
      <c r="BE1484">
        <v>10</v>
      </c>
      <c r="BF1484">
        <v>10</v>
      </c>
      <c r="BG1484">
        <v>0</v>
      </c>
      <c r="BH1484">
        <v>10</v>
      </c>
      <c r="BI1484" s="9">
        <f>AVERAGE(keyword_stats[[#This Row],[Searches: Apr 2015]:[Searches: Mar 2016]])</f>
        <v>26.666666666666668</v>
      </c>
      <c r="BJ1484" s="9">
        <f>AVERAGE(keyword_stats[[#This Row],[Searches: Apr 2016]:[Searches: Mar 2017]])</f>
        <v>15</v>
      </c>
      <c r="BK1484" s="9">
        <f>AVERAGE(keyword_stats[[#This Row],[Searches: Apr 2017]:[Searches: Mar 2018]])</f>
        <v>6.666666666666667</v>
      </c>
      <c r="BL1484" s="9">
        <f>AVERAGE(keyword_stats[[#This Row],[Searches: Apr 2018]:[Searches: Mar 2019]])</f>
        <v>5.833333333333333</v>
      </c>
      <c r="BM1484" s="9">
        <f>SUM(keyword_stats[[#This Row],[Searches: Apr 2018]:[Searches: Mar 2019]])</f>
        <v>70</v>
      </c>
      <c r="BN1484" s="9">
        <f>keyword_stats[[#This Row],[R1]]-keyword_stats[[#This Row],[R4]]</f>
        <v>-20.833333333333336</v>
      </c>
      <c r="BO1484" s="9" t="str">
        <f>INDEX('keyword-forecasts'!G:K,MATCH(keyword_stats[[#This Row],[Keyword]],'keyword-forecasts'!K:K,0),1)</f>
        <v>Tanie Stroje</v>
      </c>
    </row>
    <row r="1485" spans="1:67" x14ac:dyDescent="0.25">
      <c r="A1485" t="s">
        <v>1594</v>
      </c>
      <c r="B1485" t="s">
        <v>15</v>
      </c>
      <c r="D1485" s="8">
        <v>40</v>
      </c>
      <c r="E1485" t="s">
        <v>17</v>
      </c>
      <c r="F1485">
        <v>100</v>
      </c>
      <c r="G1485">
        <v>0.24</v>
      </c>
      <c r="H1485">
        <v>0.76</v>
      </c>
      <c r="M1485">
        <v>70</v>
      </c>
      <c r="N1485">
        <v>70</v>
      </c>
      <c r="O1485">
        <v>170</v>
      </c>
      <c r="P1485">
        <v>210</v>
      </c>
      <c r="Q1485">
        <v>50</v>
      </c>
      <c r="R1485">
        <v>10</v>
      </c>
      <c r="S1485">
        <v>10</v>
      </c>
      <c r="T1485">
        <v>10</v>
      </c>
      <c r="U1485">
        <v>10</v>
      </c>
      <c r="V1485">
        <v>30</v>
      </c>
      <c r="W1485">
        <v>30</v>
      </c>
      <c r="X1485">
        <v>30</v>
      </c>
      <c r="Y1485">
        <v>50</v>
      </c>
      <c r="Z1485">
        <v>110</v>
      </c>
      <c r="AA1485">
        <v>320</v>
      </c>
      <c r="AB1485">
        <v>260</v>
      </c>
      <c r="AC1485">
        <v>90</v>
      </c>
      <c r="AD1485">
        <v>20</v>
      </c>
      <c r="AE1485">
        <v>10</v>
      </c>
      <c r="AF1485">
        <v>10</v>
      </c>
      <c r="AG1485">
        <v>10</v>
      </c>
      <c r="AH1485">
        <v>10</v>
      </c>
      <c r="AI1485">
        <v>30</v>
      </c>
      <c r="AJ1485">
        <v>20</v>
      </c>
      <c r="AK1485">
        <v>30</v>
      </c>
      <c r="AL1485">
        <v>40</v>
      </c>
      <c r="AM1485">
        <v>210</v>
      </c>
      <c r="AN1485">
        <v>140</v>
      </c>
      <c r="AO1485">
        <v>40</v>
      </c>
      <c r="AP1485">
        <v>10</v>
      </c>
      <c r="AQ1485">
        <v>10</v>
      </c>
      <c r="AR1485">
        <v>10</v>
      </c>
      <c r="AS1485">
        <v>10</v>
      </c>
      <c r="AT1485">
        <v>10</v>
      </c>
      <c r="AU1485">
        <v>10</v>
      </c>
      <c r="AV1485">
        <v>10</v>
      </c>
      <c r="AW1485">
        <v>20</v>
      </c>
      <c r="AX1485">
        <v>40</v>
      </c>
      <c r="AY1485">
        <v>90</v>
      </c>
      <c r="AZ1485">
        <v>90</v>
      </c>
      <c r="BA1485">
        <v>40</v>
      </c>
      <c r="BB1485">
        <v>10</v>
      </c>
      <c r="BC1485">
        <v>20</v>
      </c>
      <c r="BD1485">
        <v>20</v>
      </c>
      <c r="BE1485">
        <v>30</v>
      </c>
      <c r="BF1485">
        <v>40</v>
      </c>
      <c r="BG1485">
        <v>40</v>
      </c>
      <c r="BH1485">
        <v>40</v>
      </c>
      <c r="BI1485" s="9">
        <f>AVERAGE(keyword_stats[[#This Row],[Searches: Apr 2015]:[Searches: Mar 2016]])</f>
        <v>58.333333333333336</v>
      </c>
      <c r="BJ1485" s="9">
        <f>AVERAGE(keyword_stats[[#This Row],[Searches: Apr 2016]:[Searches: Mar 2017]])</f>
        <v>78.333333333333329</v>
      </c>
      <c r="BK1485" s="9">
        <f>AVERAGE(keyword_stats[[#This Row],[Searches: Apr 2017]:[Searches: Mar 2018]])</f>
        <v>44.166666666666664</v>
      </c>
      <c r="BL1485" s="9">
        <f>AVERAGE(keyword_stats[[#This Row],[Searches: Apr 2018]:[Searches: Mar 2019]])</f>
        <v>40</v>
      </c>
      <c r="BM1485" s="9">
        <f>SUM(keyword_stats[[#This Row],[Searches: Apr 2018]:[Searches: Mar 2019]])</f>
        <v>480</v>
      </c>
      <c r="BN1485" s="9">
        <f>keyword_stats[[#This Row],[R1]]-keyword_stats[[#This Row],[R4]]</f>
        <v>-18.333333333333336</v>
      </c>
      <c r="BO1485" s="9" t="str">
        <f>INDEX('keyword-forecasts'!G:K,MATCH(keyword_stats[[#This Row],[Keyword]],'keyword-forecasts'!K:K,0),1)</f>
        <v>Tanie Stroje</v>
      </c>
    </row>
    <row r="1486" spans="1:67" x14ac:dyDescent="0.25">
      <c r="A1486" t="s">
        <v>1595</v>
      </c>
      <c r="B1486" t="s">
        <v>15</v>
      </c>
      <c r="D1486" s="8">
        <v>10</v>
      </c>
      <c r="M1486">
        <v>20</v>
      </c>
      <c r="N1486">
        <v>20</v>
      </c>
      <c r="O1486">
        <v>70</v>
      </c>
      <c r="P1486">
        <v>90</v>
      </c>
      <c r="Q1486">
        <v>140</v>
      </c>
      <c r="R1486">
        <v>20</v>
      </c>
      <c r="S1486">
        <v>10</v>
      </c>
      <c r="T1486">
        <v>10</v>
      </c>
      <c r="U1486">
        <v>10</v>
      </c>
      <c r="V1486">
        <v>10</v>
      </c>
      <c r="W1486">
        <v>30</v>
      </c>
      <c r="X1486">
        <v>10</v>
      </c>
      <c r="Y1486">
        <v>40</v>
      </c>
      <c r="Z1486">
        <v>40</v>
      </c>
      <c r="AA1486">
        <v>70</v>
      </c>
      <c r="AB1486">
        <v>90</v>
      </c>
      <c r="AC1486">
        <v>50</v>
      </c>
      <c r="AD1486">
        <v>10</v>
      </c>
      <c r="AE1486">
        <v>10</v>
      </c>
      <c r="AF1486">
        <v>10</v>
      </c>
      <c r="AG1486">
        <v>10</v>
      </c>
      <c r="AH1486">
        <v>10</v>
      </c>
      <c r="AI1486">
        <v>30</v>
      </c>
      <c r="AJ1486">
        <v>20</v>
      </c>
      <c r="AK1486">
        <v>30</v>
      </c>
      <c r="AL1486">
        <v>70</v>
      </c>
      <c r="AM1486">
        <v>110</v>
      </c>
      <c r="AN1486">
        <v>70</v>
      </c>
      <c r="AO1486">
        <v>50</v>
      </c>
      <c r="AP1486">
        <v>10</v>
      </c>
      <c r="AQ1486">
        <v>20</v>
      </c>
      <c r="AR1486">
        <v>10</v>
      </c>
      <c r="AS1486">
        <v>10</v>
      </c>
      <c r="AT1486">
        <v>10</v>
      </c>
      <c r="AU1486">
        <v>10</v>
      </c>
      <c r="AV1486">
        <v>10</v>
      </c>
      <c r="AW1486">
        <v>10</v>
      </c>
      <c r="AX1486">
        <v>10</v>
      </c>
      <c r="AY1486">
        <v>10</v>
      </c>
      <c r="AZ1486">
        <v>10</v>
      </c>
      <c r="BA1486">
        <v>10</v>
      </c>
      <c r="BB1486">
        <v>0</v>
      </c>
      <c r="BC1486">
        <v>0</v>
      </c>
      <c r="BD1486">
        <v>10</v>
      </c>
      <c r="BE1486">
        <v>0</v>
      </c>
      <c r="BF1486">
        <v>10</v>
      </c>
      <c r="BG1486">
        <v>10</v>
      </c>
      <c r="BH1486">
        <v>0</v>
      </c>
      <c r="BI1486" s="9">
        <f>AVERAGE(keyword_stats[[#This Row],[Searches: Apr 2015]:[Searches: Mar 2016]])</f>
        <v>36.666666666666664</v>
      </c>
      <c r="BJ1486" s="9">
        <f>AVERAGE(keyword_stats[[#This Row],[Searches: Apr 2016]:[Searches: Mar 2017]])</f>
        <v>32.5</v>
      </c>
      <c r="BK1486" s="9">
        <f>AVERAGE(keyword_stats[[#This Row],[Searches: Apr 2017]:[Searches: Mar 2018]])</f>
        <v>34.166666666666664</v>
      </c>
      <c r="BL1486" s="9">
        <f>AVERAGE(keyword_stats[[#This Row],[Searches: Apr 2018]:[Searches: Mar 2019]])</f>
        <v>6.666666666666667</v>
      </c>
      <c r="BM1486" s="9">
        <f>SUM(keyword_stats[[#This Row],[Searches: Apr 2018]:[Searches: Mar 2019]])</f>
        <v>80</v>
      </c>
      <c r="BN1486" s="9">
        <f>keyword_stats[[#This Row],[R1]]-keyword_stats[[#This Row],[R4]]</f>
        <v>-29.999999999999996</v>
      </c>
      <c r="BO1486" s="9" t="str">
        <f>INDEX('keyword-forecasts'!G:K,MATCH(keyword_stats[[#This Row],[Keyword]],'keyword-forecasts'!K:K,0),1)</f>
        <v>Internetowy Stroje</v>
      </c>
    </row>
    <row r="1487" spans="1:67" x14ac:dyDescent="0.25">
      <c r="A1487" t="s">
        <v>1596</v>
      </c>
      <c r="B1487" t="s">
        <v>15</v>
      </c>
      <c r="D1487" s="8">
        <v>10</v>
      </c>
      <c r="E1487" t="s">
        <v>17</v>
      </c>
      <c r="F1487">
        <v>100</v>
      </c>
      <c r="M1487">
        <v>0</v>
      </c>
      <c r="N1487">
        <v>10</v>
      </c>
      <c r="O1487">
        <v>10</v>
      </c>
      <c r="P1487">
        <v>10</v>
      </c>
      <c r="Q1487">
        <v>10</v>
      </c>
      <c r="R1487">
        <v>10</v>
      </c>
      <c r="S1487">
        <v>10</v>
      </c>
      <c r="T1487">
        <v>0</v>
      </c>
      <c r="U1487">
        <v>10</v>
      </c>
      <c r="V1487">
        <v>10</v>
      </c>
      <c r="W1487">
        <v>0</v>
      </c>
      <c r="X1487">
        <v>10</v>
      </c>
      <c r="Y1487">
        <v>10</v>
      </c>
      <c r="Z1487">
        <v>10</v>
      </c>
      <c r="AA1487">
        <v>30</v>
      </c>
      <c r="AB1487">
        <v>10</v>
      </c>
      <c r="AC1487">
        <v>10</v>
      </c>
      <c r="AD1487">
        <v>10</v>
      </c>
      <c r="AE1487">
        <v>0</v>
      </c>
      <c r="AF1487">
        <v>0</v>
      </c>
      <c r="AG1487">
        <v>10</v>
      </c>
      <c r="AH1487">
        <v>10</v>
      </c>
      <c r="AI1487">
        <v>10</v>
      </c>
      <c r="AJ1487">
        <v>10</v>
      </c>
      <c r="AK1487">
        <v>10</v>
      </c>
      <c r="AL1487">
        <v>10</v>
      </c>
      <c r="AM1487">
        <v>10</v>
      </c>
      <c r="AN1487">
        <v>20</v>
      </c>
      <c r="AO1487">
        <v>10</v>
      </c>
      <c r="AP1487">
        <v>10</v>
      </c>
      <c r="AQ1487">
        <v>10</v>
      </c>
      <c r="AR1487">
        <v>0</v>
      </c>
      <c r="AS1487">
        <v>10</v>
      </c>
      <c r="AT1487">
        <v>10</v>
      </c>
      <c r="AU1487">
        <v>10</v>
      </c>
      <c r="AV1487">
        <v>10</v>
      </c>
      <c r="AW1487">
        <v>0</v>
      </c>
      <c r="AX1487">
        <v>10</v>
      </c>
      <c r="AY1487">
        <v>10</v>
      </c>
      <c r="AZ1487">
        <v>10</v>
      </c>
      <c r="BA1487">
        <v>10</v>
      </c>
      <c r="BB1487">
        <v>0</v>
      </c>
      <c r="BC1487">
        <v>10</v>
      </c>
      <c r="BD1487">
        <v>0</v>
      </c>
      <c r="BE1487">
        <v>0</v>
      </c>
      <c r="BF1487">
        <v>0</v>
      </c>
      <c r="BG1487">
        <v>0</v>
      </c>
      <c r="BH1487">
        <v>10</v>
      </c>
      <c r="BI1487" s="9">
        <f>AVERAGE(keyword_stats[[#This Row],[Searches: Apr 2015]:[Searches: Mar 2016]])</f>
        <v>7.5</v>
      </c>
      <c r="BJ1487" s="9">
        <f>AVERAGE(keyword_stats[[#This Row],[Searches: Apr 2016]:[Searches: Mar 2017]])</f>
        <v>10</v>
      </c>
      <c r="BK1487" s="9">
        <f>AVERAGE(keyword_stats[[#This Row],[Searches: Apr 2017]:[Searches: Mar 2018]])</f>
        <v>10</v>
      </c>
      <c r="BL1487" s="9">
        <f>AVERAGE(keyword_stats[[#This Row],[Searches: Apr 2018]:[Searches: Mar 2019]])</f>
        <v>5</v>
      </c>
      <c r="BM1487" s="9">
        <f>SUM(keyword_stats[[#This Row],[Searches: Apr 2018]:[Searches: Mar 2019]])</f>
        <v>60</v>
      </c>
      <c r="BN1487" s="9">
        <f>keyword_stats[[#This Row],[R1]]-keyword_stats[[#This Row],[R4]]</f>
        <v>-2.5</v>
      </c>
      <c r="BO1487" s="9" t="str">
        <f>INDEX('keyword-forecasts'!G:K,MATCH(keyword_stats[[#This Row],[Keyword]],'keyword-forecasts'!K:K,0),1)</f>
        <v>Kąpielowe Warszawa</v>
      </c>
    </row>
    <row r="1488" spans="1:67" x14ac:dyDescent="0.25">
      <c r="A1488" t="s">
        <v>1597</v>
      </c>
      <c r="B1488" t="s">
        <v>15</v>
      </c>
      <c r="D1488" s="8">
        <v>10</v>
      </c>
      <c r="E1488" t="s">
        <v>17</v>
      </c>
      <c r="F1488">
        <v>100</v>
      </c>
      <c r="M1488">
        <v>10</v>
      </c>
      <c r="N1488">
        <v>10</v>
      </c>
      <c r="O1488">
        <v>10</v>
      </c>
      <c r="P1488">
        <v>20</v>
      </c>
      <c r="Q1488">
        <v>10</v>
      </c>
      <c r="R1488">
        <v>10</v>
      </c>
      <c r="S1488">
        <v>10</v>
      </c>
      <c r="T1488">
        <v>10</v>
      </c>
      <c r="U1488">
        <v>0</v>
      </c>
      <c r="V1488">
        <v>0</v>
      </c>
      <c r="W1488">
        <v>10</v>
      </c>
      <c r="X1488">
        <v>0</v>
      </c>
      <c r="Y1488">
        <v>10</v>
      </c>
      <c r="Z1488">
        <v>10</v>
      </c>
      <c r="AA1488">
        <v>20</v>
      </c>
      <c r="AB1488">
        <v>10</v>
      </c>
      <c r="AC1488">
        <v>10</v>
      </c>
      <c r="AD1488">
        <v>10</v>
      </c>
      <c r="AE1488">
        <v>10</v>
      </c>
      <c r="AF1488">
        <v>10</v>
      </c>
      <c r="AG1488">
        <v>10</v>
      </c>
      <c r="AH1488">
        <v>0</v>
      </c>
      <c r="AI1488">
        <v>10</v>
      </c>
      <c r="AJ1488">
        <v>10</v>
      </c>
      <c r="AK1488">
        <v>10</v>
      </c>
      <c r="AL1488">
        <v>10</v>
      </c>
      <c r="AM1488">
        <v>10</v>
      </c>
      <c r="AN1488">
        <v>10</v>
      </c>
      <c r="AO1488">
        <v>10</v>
      </c>
      <c r="AP1488">
        <v>10</v>
      </c>
      <c r="AQ1488">
        <v>10</v>
      </c>
      <c r="AR1488">
        <v>0</v>
      </c>
      <c r="AS1488">
        <v>10</v>
      </c>
      <c r="AT1488">
        <v>10</v>
      </c>
      <c r="AU1488">
        <v>10</v>
      </c>
      <c r="AV1488">
        <v>10</v>
      </c>
      <c r="AW1488">
        <v>10</v>
      </c>
      <c r="AX1488">
        <v>10</v>
      </c>
      <c r="AY1488">
        <v>10</v>
      </c>
      <c r="AZ1488">
        <v>10</v>
      </c>
      <c r="BA1488">
        <v>10</v>
      </c>
      <c r="BB1488">
        <v>0</v>
      </c>
      <c r="BC1488">
        <v>10</v>
      </c>
      <c r="BD1488">
        <v>10</v>
      </c>
      <c r="BE1488">
        <v>0</v>
      </c>
      <c r="BF1488">
        <v>10</v>
      </c>
      <c r="BG1488">
        <v>10</v>
      </c>
      <c r="BH1488">
        <v>10</v>
      </c>
      <c r="BI1488" s="9">
        <f>AVERAGE(keyword_stats[[#This Row],[Searches: Apr 2015]:[Searches: Mar 2016]])</f>
        <v>8.3333333333333339</v>
      </c>
      <c r="BJ1488" s="9">
        <f>AVERAGE(keyword_stats[[#This Row],[Searches: Apr 2016]:[Searches: Mar 2017]])</f>
        <v>10</v>
      </c>
      <c r="BK1488" s="9">
        <f>AVERAGE(keyword_stats[[#This Row],[Searches: Apr 2017]:[Searches: Mar 2018]])</f>
        <v>9.1666666666666661</v>
      </c>
      <c r="BL1488" s="9">
        <f>AVERAGE(keyword_stats[[#This Row],[Searches: Apr 2018]:[Searches: Mar 2019]])</f>
        <v>8.3333333333333339</v>
      </c>
      <c r="BM1488" s="9">
        <f>SUM(keyword_stats[[#This Row],[Searches: Apr 2018]:[Searches: Mar 2019]])</f>
        <v>100</v>
      </c>
      <c r="BN1488" s="9">
        <f>keyword_stats[[#This Row],[R1]]-keyword_stats[[#This Row],[R4]]</f>
        <v>0</v>
      </c>
      <c r="BO1488" s="9" t="str">
        <f>INDEX('keyword-forecasts'!G:K,MATCH(keyword_stats[[#This Row],[Keyword]],'keyword-forecasts'!K:K,0),1)</f>
        <v>Tanie Stroje</v>
      </c>
    </row>
    <row r="1489" spans="1:67" x14ac:dyDescent="0.25">
      <c r="A1489" t="s">
        <v>1598</v>
      </c>
      <c r="B1489" t="s">
        <v>15</v>
      </c>
      <c r="D1489" s="8">
        <v>320</v>
      </c>
      <c r="E1489" t="s">
        <v>17</v>
      </c>
      <c r="F1489">
        <v>100</v>
      </c>
      <c r="G1489">
        <v>0.23</v>
      </c>
      <c r="H1489">
        <v>1.04</v>
      </c>
      <c r="M1489">
        <v>50</v>
      </c>
      <c r="N1489">
        <v>70</v>
      </c>
      <c r="O1489">
        <v>140</v>
      </c>
      <c r="P1489">
        <v>170</v>
      </c>
      <c r="Q1489">
        <v>70</v>
      </c>
      <c r="R1489">
        <v>20</v>
      </c>
      <c r="S1489">
        <v>10</v>
      </c>
      <c r="T1489">
        <v>10</v>
      </c>
      <c r="U1489">
        <v>10</v>
      </c>
      <c r="V1489">
        <v>70</v>
      </c>
      <c r="W1489">
        <v>90</v>
      </c>
      <c r="X1489">
        <v>50</v>
      </c>
      <c r="Y1489">
        <v>70</v>
      </c>
      <c r="Z1489">
        <v>140</v>
      </c>
      <c r="AA1489">
        <v>260</v>
      </c>
      <c r="AB1489">
        <v>210</v>
      </c>
      <c r="AC1489">
        <v>110</v>
      </c>
      <c r="AD1489">
        <v>30</v>
      </c>
      <c r="AE1489">
        <v>30</v>
      </c>
      <c r="AF1489">
        <v>30</v>
      </c>
      <c r="AG1489">
        <v>20</v>
      </c>
      <c r="AH1489">
        <v>30</v>
      </c>
      <c r="AI1489">
        <v>70</v>
      </c>
      <c r="AJ1489">
        <v>90</v>
      </c>
      <c r="AK1489">
        <v>110</v>
      </c>
      <c r="AL1489">
        <v>260</v>
      </c>
      <c r="AM1489">
        <v>590</v>
      </c>
      <c r="AN1489">
        <v>880</v>
      </c>
      <c r="AO1489">
        <v>390</v>
      </c>
      <c r="AP1489">
        <v>70</v>
      </c>
      <c r="AQ1489">
        <v>70</v>
      </c>
      <c r="AR1489">
        <v>90</v>
      </c>
      <c r="AS1489">
        <v>70</v>
      </c>
      <c r="AT1489">
        <v>260</v>
      </c>
      <c r="AU1489">
        <v>320</v>
      </c>
      <c r="AV1489">
        <v>260</v>
      </c>
      <c r="AW1489">
        <v>260</v>
      </c>
      <c r="AX1489">
        <v>390</v>
      </c>
      <c r="AY1489">
        <v>720</v>
      </c>
      <c r="AZ1489">
        <v>880</v>
      </c>
      <c r="BA1489">
        <v>480</v>
      </c>
      <c r="BB1489">
        <v>140</v>
      </c>
      <c r="BC1489">
        <v>110</v>
      </c>
      <c r="BD1489">
        <v>70</v>
      </c>
      <c r="BE1489">
        <v>50</v>
      </c>
      <c r="BF1489">
        <v>170</v>
      </c>
      <c r="BG1489">
        <v>170</v>
      </c>
      <c r="BH1489">
        <v>140</v>
      </c>
      <c r="BI1489" s="9">
        <f>AVERAGE(keyword_stats[[#This Row],[Searches: Apr 2015]:[Searches: Mar 2016]])</f>
        <v>63.333333333333336</v>
      </c>
      <c r="BJ1489" s="9">
        <f>AVERAGE(keyword_stats[[#This Row],[Searches: Apr 2016]:[Searches: Mar 2017]])</f>
        <v>90.833333333333329</v>
      </c>
      <c r="BK1489" s="9">
        <f>AVERAGE(keyword_stats[[#This Row],[Searches: Apr 2017]:[Searches: Mar 2018]])</f>
        <v>280.83333333333331</v>
      </c>
      <c r="BL1489" s="9">
        <f>AVERAGE(keyword_stats[[#This Row],[Searches: Apr 2018]:[Searches: Mar 2019]])</f>
        <v>298.33333333333331</v>
      </c>
      <c r="BM1489" s="9">
        <f>SUM(keyword_stats[[#This Row],[Searches: Apr 2018]:[Searches: Mar 2019]])</f>
        <v>3580</v>
      </c>
      <c r="BN1489" s="9">
        <f>keyword_stats[[#This Row],[R1]]-keyword_stats[[#This Row],[R4]]</f>
        <v>234.99999999999997</v>
      </c>
      <c r="BO1489" s="9" t="str">
        <f>INDEX('keyword-forecasts'!G:K,MATCH(keyword_stats[[#This Row],[Keyword]],'keyword-forecasts'!K:K,0),1)</f>
        <v>Wyprzedaż Stroje</v>
      </c>
    </row>
    <row r="1490" spans="1:67" x14ac:dyDescent="0.25">
      <c r="A1490" t="s">
        <v>1600</v>
      </c>
      <c r="B1490" t="s">
        <v>15</v>
      </c>
      <c r="D1490" s="8">
        <v>110</v>
      </c>
      <c r="E1490" t="s">
        <v>17</v>
      </c>
      <c r="F1490">
        <v>100</v>
      </c>
      <c r="G1490">
        <v>0.35</v>
      </c>
      <c r="H1490">
        <v>1.32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30</v>
      </c>
      <c r="AC1490">
        <v>10</v>
      </c>
      <c r="AD1490">
        <v>10</v>
      </c>
      <c r="AE1490">
        <v>10</v>
      </c>
      <c r="AF1490">
        <v>10</v>
      </c>
      <c r="AG1490">
        <v>0</v>
      </c>
      <c r="AH1490">
        <v>0</v>
      </c>
      <c r="AI1490">
        <v>0</v>
      </c>
      <c r="AJ1490">
        <v>10</v>
      </c>
      <c r="AK1490">
        <v>10</v>
      </c>
      <c r="AL1490">
        <v>0</v>
      </c>
      <c r="AM1490">
        <v>40</v>
      </c>
      <c r="AN1490">
        <v>50</v>
      </c>
      <c r="AO1490">
        <v>10</v>
      </c>
      <c r="AP1490">
        <v>10</v>
      </c>
      <c r="AQ1490">
        <v>10</v>
      </c>
      <c r="AR1490">
        <v>10</v>
      </c>
      <c r="AS1490">
        <v>10</v>
      </c>
      <c r="AT1490">
        <v>30</v>
      </c>
      <c r="AU1490">
        <v>30</v>
      </c>
      <c r="AV1490">
        <v>70</v>
      </c>
      <c r="AW1490">
        <v>70</v>
      </c>
      <c r="AX1490">
        <v>140</v>
      </c>
      <c r="AY1490">
        <v>170</v>
      </c>
      <c r="AZ1490">
        <v>260</v>
      </c>
      <c r="BA1490">
        <v>90</v>
      </c>
      <c r="BB1490">
        <v>50</v>
      </c>
      <c r="BC1490">
        <v>10</v>
      </c>
      <c r="BD1490">
        <v>20</v>
      </c>
      <c r="BE1490">
        <v>30</v>
      </c>
      <c r="BF1490">
        <v>110</v>
      </c>
      <c r="BG1490">
        <v>110</v>
      </c>
      <c r="BH1490">
        <v>140</v>
      </c>
      <c r="BI1490" s="9">
        <f>AVERAGE(keyword_stats[[#This Row],[Searches: Apr 2015]:[Searches: Mar 2016]])</f>
        <v>0</v>
      </c>
      <c r="BJ1490" s="9">
        <f>AVERAGE(keyword_stats[[#This Row],[Searches: Apr 2016]:[Searches: Mar 2017]])</f>
        <v>6.666666666666667</v>
      </c>
      <c r="BK1490" s="9">
        <f>AVERAGE(keyword_stats[[#This Row],[Searches: Apr 2017]:[Searches: Mar 2018]])</f>
        <v>23.333333333333332</v>
      </c>
      <c r="BL1490" s="9">
        <f>AVERAGE(keyword_stats[[#This Row],[Searches: Apr 2018]:[Searches: Mar 2019]])</f>
        <v>100</v>
      </c>
      <c r="BM1490" s="9">
        <f>SUM(keyword_stats[[#This Row],[Searches: Apr 2018]:[Searches: Mar 2019]])</f>
        <v>1200</v>
      </c>
      <c r="BN1490" s="9">
        <f>keyword_stats[[#This Row],[R1]]-keyword_stats[[#This Row],[R4]]</f>
        <v>100</v>
      </c>
      <c r="BO1490" s="9" t="str">
        <f>INDEX('keyword-forecasts'!G:K,MATCH(keyword_stats[[#This Row],[Keyword]],'keyword-forecasts'!K:K,0),1)</f>
        <v>Sukienki Kąpielowe</v>
      </c>
    </row>
    <row r="1491" spans="1:67" x14ac:dyDescent="0.25">
      <c r="A1491" t="s">
        <v>1601</v>
      </c>
      <c r="B1491" t="s">
        <v>15</v>
      </c>
      <c r="D1491" s="8">
        <v>320</v>
      </c>
      <c r="E1491" t="s">
        <v>17</v>
      </c>
      <c r="F1491">
        <v>97</v>
      </c>
      <c r="G1491">
        <v>0.25</v>
      </c>
      <c r="H1491">
        <v>1.01</v>
      </c>
      <c r="M1491">
        <v>140</v>
      </c>
      <c r="N1491">
        <v>260</v>
      </c>
      <c r="O1491">
        <v>320</v>
      </c>
      <c r="P1491">
        <v>590</v>
      </c>
      <c r="Q1491">
        <v>320</v>
      </c>
      <c r="R1491">
        <v>50</v>
      </c>
      <c r="S1491">
        <v>40</v>
      </c>
      <c r="T1491">
        <v>50</v>
      </c>
      <c r="U1491">
        <v>30</v>
      </c>
      <c r="V1491">
        <v>70</v>
      </c>
      <c r="W1491">
        <v>110</v>
      </c>
      <c r="X1491">
        <v>90</v>
      </c>
      <c r="Y1491">
        <v>170</v>
      </c>
      <c r="Z1491">
        <v>390</v>
      </c>
      <c r="AA1491">
        <v>590</v>
      </c>
      <c r="AB1491">
        <v>590</v>
      </c>
      <c r="AC1491">
        <v>210</v>
      </c>
      <c r="AD1491">
        <v>70</v>
      </c>
      <c r="AE1491">
        <v>50</v>
      </c>
      <c r="AF1491">
        <v>30</v>
      </c>
      <c r="AG1491">
        <v>20</v>
      </c>
      <c r="AH1491">
        <v>50</v>
      </c>
      <c r="AI1491">
        <v>70</v>
      </c>
      <c r="AJ1491">
        <v>140</v>
      </c>
      <c r="AK1491">
        <v>170</v>
      </c>
      <c r="AL1491">
        <v>320</v>
      </c>
      <c r="AM1491">
        <v>480</v>
      </c>
      <c r="AN1491">
        <v>880</v>
      </c>
      <c r="AO1491">
        <v>390</v>
      </c>
      <c r="AP1491">
        <v>70</v>
      </c>
      <c r="AQ1491">
        <v>20</v>
      </c>
      <c r="AR1491">
        <v>30</v>
      </c>
      <c r="AS1491">
        <v>30</v>
      </c>
      <c r="AT1491">
        <v>50</v>
      </c>
      <c r="AU1491">
        <v>110</v>
      </c>
      <c r="AV1491">
        <v>140</v>
      </c>
      <c r="AW1491">
        <v>320</v>
      </c>
      <c r="AX1491">
        <v>590</v>
      </c>
      <c r="AY1491">
        <v>880</v>
      </c>
      <c r="AZ1491">
        <v>880</v>
      </c>
      <c r="BA1491">
        <v>480</v>
      </c>
      <c r="BB1491">
        <v>50</v>
      </c>
      <c r="BC1491">
        <v>30</v>
      </c>
      <c r="BD1491">
        <v>20</v>
      </c>
      <c r="BE1491">
        <v>10</v>
      </c>
      <c r="BF1491">
        <v>50</v>
      </c>
      <c r="BG1491">
        <v>110</v>
      </c>
      <c r="BH1491">
        <v>140</v>
      </c>
      <c r="BI1491" s="9">
        <f>AVERAGE(keyword_stats[[#This Row],[Searches: Apr 2015]:[Searches: Mar 2016]])</f>
        <v>172.5</v>
      </c>
      <c r="BJ1491" s="9">
        <f>AVERAGE(keyword_stats[[#This Row],[Searches: Apr 2016]:[Searches: Mar 2017]])</f>
        <v>198.33333333333334</v>
      </c>
      <c r="BK1491" s="9">
        <f>AVERAGE(keyword_stats[[#This Row],[Searches: Apr 2017]:[Searches: Mar 2018]])</f>
        <v>224.16666666666666</v>
      </c>
      <c r="BL1491" s="9">
        <f>AVERAGE(keyword_stats[[#This Row],[Searches: Apr 2018]:[Searches: Mar 2019]])</f>
        <v>296.66666666666669</v>
      </c>
      <c r="BM1491" s="9">
        <f>SUM(keyword_stats[[#This Row],[Searches: Apr 2018]:[Searches: Mar 2019]])</f>
        <v>3560</v>
      </c>
      <c r="BN1491" s="9">
        <f>keyword_stats[[#This Row],[R1]]-keyword_stats[[#This Row],[R4]]</f>
        <v>124.16666666666669</v>
      </c>
      <c r="BO1491" s="9" t="str">
        <f>INDEX('keyword-forecasts'!G:K,MATCH(keyword_stats[[#This Row],[Keyword]],'keyword-forecasts'!K:K,0),1)</f>
        <v>Stroje Kąpielowe</v>
      </c>
    </row>
    <row r="1492" spans="1:67" x14ac:dyDescent="0.25">
      <c r="A1492" t="s">
        <v>1602</v>
      </c>
      <c r="B1492" t="s">
        <v>15</v>
      </c>
      <c r="D1492" s="8">
        <v>140</v>
      </c>
      <c r="E1492" t="s">
        <v>17</v>
      </c>
      <c r="F1492">
        <v>100</v>
      </c>
      <c r="G1492">
        <v>0.39</v>
      </c>
      <c r="H1492">
        <v>1.48</v>
      </c>
      <c r="M1492">
        <v>40</v>
      </c>
      <c r="N1492">
        <v>50</v>
      </c>
      <c r="O1492">
        <v>110</v>
      </c>
      <c r="P1492">
        <v>140</v>
      </c>
      <c r="Q1492">
        <v>40</v>
      </c>
      <c r="R1492">
        <v>10</v>
      </c>
      <c r="S1492">
        <v>10</v>
      </c>
      <c r="T1492">
        <v>20</v>
      </c>
      <c r="U1492">
        <v>10</v>
      </c>
      <c r="V1492">
        <v>30</v>
      </c>
      <c r="W1492">
        <v>50</v>
      </c>
      <c r="X1492">
        <v>40</v>
      </c>
      <c r="Y1492">
        <v>50</v>
      </c>
      <c r="Z1492">
        <v>90</v>
      </c>
      <c r="AA1492">
        <v>210</v>
      </c>
      <c r="AB1492">
        <v>210</v>
      </c>
      <c r="AC1492">
        <v>90</v>
      </c>
      <c r="AD1492">
        <v>40</v>
      </c>
      <c r="AE1492">
        <v>20</v>
      </c>
      <c r="AF1492">
        <v>20</v>
      </c>
      <c r="AG1492">
        <v>10</v>
      </c>
      <c r="AH1492">
        <v>70</v>
      </c>
      <c r="AI1492">
        <v>70</v>
      </c>
      <c r="AJ1492">
        <v>70</v>
      </c>
      <c r="AK1492">
        <v>110</v>
      </c>
      <c r="AL1492">
        <v>170</v>
      </c>
      <c r="AM1492">
        <v>260</v>
      </c>
      <c r="AN1492">
        <v>210</v>
      </c>
      <c r="AO1492">
        <v>110</v>
      </c>
      <c r="AP1492">
        <v>50</v>
      </c>
      <c r="AQ1492">
        <v>20</v>
      </c>
      <c r="AR1492">
        <v>20</v>
      </c>
      <c r="AS1492">
        <v>20</v>
      </c>
      <c r="AT1492">
        <v>50</v>
      </c>
      <c r="AU1492">
        <v>50</v>
      </c>
      <c r="AV1492">
        <v>90</v>
      </c>
      <c r="AW1492">
        <v>140</v>
      </c>
      <c r="AX1492">
        <v>210</v>
      </c>
      <c r="AY1492">
        <v>320</v>
      </c>
      <c r="AZ1492">
        <v>390</v>
      </c>
      <c r="BA1492">
        <v>140</v>
      </c>
      <c r="BB1492">
        <v>30</v>
      </c>
      <c r="BC1492">
        <v>30</v>
      </c>
      <c r="BD1492">
        <v>30</v>
      </c>
      <c r="BE1492">
        <v>30</v>
      </c>
      <c r="BF1492">
        <v>110</v>
      </c>
      <c r="BG1492">
        <v>70</v>
      </c>
      <c r="BH1492">
        <v>110</v>
      </c>
      <c r="BI1492" s="9">
        <f>AVERAGE(keyword_stats[[#This Row],[Searches: Apr 2015]:[Searches: Mar 2016]])</f>
        <v>45.833333333333336</v>
      </c>
      <c r="BJ1492" s="9">
        <f>AVERAGE(keyword_stats[[#This Row],[Searches: Apr 2016]:[Searches: Mar 2017]])</f>
        <v>79.166666666666671</v>
      </c>
      <c r="BK1492" s="9">
        <f>AVERAGE(keyword_stats[[#This Row],[Searches: Apr 2017]:[Searches: Mar 2018]])</f>
        <v>96.666666666666671</v>
      </c>
      <c r="BL1492" s="9">
        <f>AVERAGE(keyword_stats[[#This Row],[Searches: Apr 2018]:[Searches: Mar 2019]])</f>
        <v>134.16666666666666</v>
      </c>
      <c r="BM1492" s="9">
        <f>SUM(keyword_stats[[#This Row],[Searches: Apr 2018]:[Searches: Mar 2019]])</f>
        <v>1610</v>
      </c>
      <c r="BN1492" s="9">
        <f>keyword_stats[[#This Row],[R1]]-keyword_stats[[#This Row],[R4]]</f>
        <v>88.333333333333314</v>
      </c>
      <c r="BO1492" s="9" t="str">
        <f>INDEX('keyword-forecasts'!G:K,MATCH(keyword_stats[[#This Row],[Keyword]],'keyword-forecasts'!K:K,0),1)</f>
        <v>Kąpielowy</v>
      </c>
    </row>
    <row r="1493" spans="1:67" x14ac:dyDescent="0.25">
      <c r="A1493" t="s">
        <v>1603</v>
      </c>
      <c r="B1493" t="s">
        <v>15</v>
      </c>
      <c r="D1493" s="8">
        <v>30</v>
      </c>
      <c r="E1493" t="s">
        <v>17</v>
      </c>
      <c r="F1493">
        <v>100</v>
      </c>
      <c r="G1493">
        <v>0.56999999999999995</v>
      </c>
      <c r="H1493">
        <v>1.7</v>
      </c>
      <c r="M1493">
        <v>10</v>
      </c>
      <c r="N1493">
        <v>20</v>
      </c>
      <c r="O1493">
        <v>30</v>
      </c>
      <c r="P1493">
        <v>40</v>
      </c>
      <c r="Q1493">
        <v>20</v>
      </c>
      <c r="R1493">
        <v>10</v>
      </c>
      <c r="S1493">
        <v>10</v>
      </c>
      <c r="T1493">
        <v>10</v>
      </c>
      <c r="U1493">
        <v>10</v>
      </c>
      <c r="V1493">
        <v>20</v>
      </c>
      <c r="W1493">
        <v>10</v>
      </c>
      <c r="X1493">
        <v>10</v>
      </c>
      <c r="Y1493">
        <v>20</v>
      </c>
      <c r="Z1493">
        <v>20</v>
      </c>
      <c r="AA1493">
        <v>50</v>
      </c>
      <c r="AB1493">
        <v>30</v>
      </c>
      <c r="AC1493">
        <v>10</v>
      </c>
      <c r="AD1493">
        <v>10</v>
      </c>
      <c r="AE1493">
        <v>10</v>
      </c>
      <c r="AF1493">
        <v>10</v>
      </c>
      <c r="AG1493">
        <v>10</v>
      </c>
      <c r="AH1493">
        <v>10</v>
      </c>
      <c r="AI1493">
        <v>20</v>
      </c>
      <c r="AJ1493">
        <v>10</v>
      </c>
      <c r="AK1493">
        <v>10</v>
      </c>
      <c r="AL1493">
        <v>50</v>
      </c>
      <c r="AM1493">
        <v>70</v>
      </c>
      <c r="AN1493">
        <v>70</v>
      </c>
      <c r="AO1493">
        <v>50</v>
      </c>
      <c r="AP1493">
        <v>10</v>
      </c>
      <c r="AQ1493">
        <v>10</v>
      </c>
      <c r="AR1493">
        <v>20</v>
      </c>
      <c r="AS1493">
        <v>10</v>
      </c>
      <c r="AT1493">
        <v>20</v>
      </c>
      <c r="AU1493">
        <v>20</v>
      </c>
      <c r="AV1493">
        <v>30</v>
      </c>
      <c r="AW1493">
        <v>30</v>
      </c>
      <c r="AX1493">
        <v>50</v>
      </c>
      <c r="AY1493">
        <v>90</v>
      </c>
      <c r="AZ1493">
        <v>110</v>
      </c>
      <c r="BA1493">
        <v>30</v>
      </c>
      <c r="BB1493">
        <v>10</v>
      </c>
      <c r="BC1493">
        <v>10</v>
      </c>
      <c r="BD1493">
        <v>10</v>
      </c>
      <c r="BE1493">
        <v>10</v>
      </c>
      <c r="BF1493">
        <v>10</v>
      </c>
      <c r="BG1493">
        <v>10</v>
      </c>
      <c r="BH1493">
        <v>10</v>
      </c>
      <c r="BI1493" s="9">
        <f>AVERAGE(keyword_stats[[#This Row],[Searches: Apr 2015]:[Searches: Mar 2016]])</f>
        <v>16.666666666666668</v>
      </c>
      <c r="BJ1493" s="9">
        <f>AVERAGE(keyword_stats[[#This Row],[Searches: Apr 2016]:[Searches: Mar 2017]])</f>
        <v>17.5</v>
      </c>
      <c r="BK1493" s="9">
        <f>AVERAGE(keyword_stats[[#This Row],[Searches: Apr 2017]:[Searches: Mar 2018]])</f>
        <v>30.833333333333332</v>
      </c>
      <c r="BL1493" s="9">
        <f>AVERAGE(keyword_stats[[#This Row],[Searches: Apr 2018]:[Searches: Mar 2019]])</f>
        <v>31.666666666666668</v>
      </c>
      <c r="BM1493" s="9">
        <f>SUM(keyword_stats[[#This Row],[Searches: Apr 2018]:[Searches: Mar 2019]])</f>
        <v>380</v>
      </c>
      <c r="BN1493" s="9">
        <f>keyword_stats[[#This Row],[R1]]-keyword_stats[[#This Row],[R4]]</f>
        <v>15</v>
      </c>
      <c r="BO1493" s="9" t="str">
        <f>INDEX('keyword-forecasts'!G:K,MATCH(keyword_stats[[#This Row],[Keyword]],'keyword-forecasts'!K:K,0),1)</f>
        <v>Niezgrupowane słowa kluczowe</v>
      </c>
    </row>
    <row r="1494" spans="1:67" x14ac:dyDescent="0.25">
      <c r="A1494" t="s">
        <v>1604</v>
      </c>
      <c r="B1494" t="s">
        <v>15</v>
      </c>
      <c r="D1494" s="8">
        <v>1600</v>
      </c>
      <c r="E1494" t="s">
        <v>17</v>
      </c>
      <c r="F1494">
        <v>97</v>
      </c>
      <c r="G1494">
        <v>0.22</v>
      </c>
      <c r="H1494">
        <v>0.77</v>
      </c>
      <c r="M1494">
        <v>1000</v>
      </c>
      <c r="N1494">
        <v>1300</v>
      </c>
      <c r="O1494">
        <v>1300</v>
      </c>
      <c r="P1494">
        <v>1900</v>
      </c>
      <c r="Q1494">
        <v>1300</v>
      </c>
      <c r="R1494">
        <v>1300</v>
      </c>
      <c r="S1494">
        <v>880</v>
      </c>
      <c r="T1494">
        <v>1300</v>
      </c>
      <c r="U1494">
        <v>1900</v>
      </c>
      <c r="V1494">
        <v>1900</v>
      </c>
      <c r="W1494">
        <v>1900</v>
      </c>
      <c r="X1494">
        <v>1900</v>
      </c>
      <c r="Y1494">
        <v>1900</v>
      </c>
      <c r="Z1494">
        <v>2400</v>
      </c>
      <c r="AA1494">
        <v>2400</v>
      </c>
      <c r="AB1494">
        <v>1600</v>
      </c>
      <c r="AC1494">
        <v>1300</v>
      </c>
      <c r="AD1494">
        <v>1000</v>
      </c>
      <c r="AE1494">
        <v>1000</v>
      </c>
      <c r="AF1494">
        <v>1600</v>
      </c>
      <c r="AG1494">
        <v>1900</v>
      </c>
      <c r="AH1494">
        <v>1600</v>
      </c>
      <c r="AI1494">
        <v>1300</v>
      </c>
      <c r="AJ1494">
        <v>1300</v>
      </c>
      <c r="AK1494">
        <v>1600</v>
      </c>
      <c r="AL1494">
        <v>1600</v>
      </c>
      <c r="AM1494">
        <v>1600</v>
      </c>
      <c r="AN1494">
        <v>1300</v>
      </c>
      <c r="AO1494">
        <v>1000</v>
      </c>
      <c r="AP1494">
        <v>880</v>
      </c>
      <c r="AQ1494">
        <v>720</v>
      </c>
      <c r="AR1494">
        <v>1300</v>
      </c>
      <c r="AS1494">
        <v>1900</v>
      </c>
      <c r="AT1494">
        <v>1600</v>
      </c>
      <c r="AU1494">
        <v>1300</v>
      </c>
      <c r="AV1494">
        <v>1000</v>
      </c>
      <c r="AW1494">
        <v>1000</v>
      </c>
      <c r="AX1494">
        <v>1300</v>
      </c>
      <c r="AY1494">
        <v>1600</v>
      </c>
      <c r="AZ1494">
        <v>2400</v>
      </c>
      <c r="BA1494">
        <v>1600</v>
      </c>
      <c r="BB1494">
        <v>1000</v>
      </c>
      <c r="BC1494">
        <v>1000</v>
      </c>
      <c r="BD1494">
        <v>1600</v>
      </c>
      <c r="BE1494">
        <v>1900</v>
      </c>
      <c r="BF1494">
        <v>1600</v>
      </c>
      <c r="BG1494">
        <v>1300</v>
      </c>
      <c r="BH1494">
        <v>1300</v>
      </c>
      <c r="BI1494" s="9">
        <f>AVERAGE(keyword_stats[[#This Row],[Searches: Apr 2015]:[Searches: Mar 2016]])</f>
        <v>1490</v>
      </c>
      <c r="BJ1494" s="9">
        <f>AVERAGE(keyword_stats[[#This Row],[Searches: Apr 2016]:[Searches: Mar 2017]])</f>
        <v>1608.3333333333333</v>
      </c>
      <c r="BK1494" s="9">
        <f>AVERAGE(keyword_stats[[#This Row],[Searches: Apr 2017]:[Searches: Mar 2018]])</f>
        <v>1316.6666666666667</v>
      </c>
      <c r="BL1494" s="9">
        <f>AVERAGE(keyword_stats[[#This Row],[Searches: Apr 2018]:[Searches: Mar 2019]])</f>
        <v>1466.6666666666667</v>
      </c>
      <c r="BM1494" s="9">
        <f>SUM(keyword_stats[[#This Row],[Searches: Apr 2018]:[Searches: Mar 2019]])</f>
        <v>17600</v>
      </c>
      <c r="BN1494" s="9">
        <f>keyword_stats[[#This Row],[R1]]-keyword_stats[[#This Row],[R4]]</f>
        <v>-23.333333333333258</v>
      </c>
      <c r="BO1494" s="9" t="str">
        <f>INDEX('keyword-forecasts'!G:K,MATCH(keyword_stats[[#This Row],[Keyword]],'keyword-forecasts'!K:K,0),1)</f>
        <v>Triumf</v>
      </c>
    </row>
    <row r="1495" spans="1:67" x14ac:dyDescent="0.25">
      <c r="A1495" t="s">
        <v>1605</v>
      </c>
      <c r="B1495" t="s">
        <v>15</v>
      </c>
      <c r="D1495" s="8">
        <v>50</v>
      </c>
      <c r="E1495" t="s">
        <v>17</v>
      </c>
      <c r="F1495">
        <v>100</v>
      </c>
      <c r="G1495">
        <v>0.41</v>
      </c>
      <c r="H1495">
        <v>0.99</v>
      </c>
      <c r="M1495">
        <v>110</v>
      </c>
      <c r="N1495">
        <v>110</v>
      </c>
      <c r="O1495">
        <v>90</v>
      </c>
      <c r="P1495">
        <v>140</v>
      </c>
      <c r="Q1495">
        <v>90</v>
      </c>
      <c r="R1495">
        <v>30</v>
      </c>
      <c r="S1495">
        <v>10</v>
      </c>
      <c r="T1495">
        <v>10</v>
      </c>
      <c r="U1495">
        <v>10</v>
      </c>
      <c r="V1495">
        <v>20</v>
      </c>
      <c r="W1495">
        <v>30</v>
      </c>
      <c r="X1495">
        <v>30</v>
      </c>
      <c r="Y1495">
        <v>30</v>
      </c>
      <c r="Z1495">
        <v>70</v>
      </c>
      <c r="AA1495">
        <v>140</v>
      </c>
      <c r="AB1495">
        <v>170</v>
      </c>
      <c r="AC1495">
        <v>110</v>
      </c>
      <c r="AD1495">
        <v>40</v>
      </c>
      <c r="AE1495">
        <v>20</v>
      </c>
      <c r="AF1495">
        <v>40</v>
      </c>
      <c r="AG1495">
        <v>10</v>
      </c>
      <c r="AH1495">
        <v>50</v>
      </c>
      <c r="AI1495">
        <v>70</v>
      </c>
      <c r="AJ1495">
        <v>90</v>
      </c>
      <c r="AK1495">
        <v>140</v>
      </c>
      <c r="AL1495">
        <v>210</v>
      </c>
      <c r="AM1495">
        <v>320</v>
      </c>
      <c r="AN1495">
        <v>90</v>
      </c>
      <c r="AO1495">
        <v>30</v>
      </c>
      <c r="AP1495">
        <v>20</v>
      </c>
      <c r="AQ1495">
        <v>10</v>
      </c>
      <c r="AR1495">
        <v>10</v>
      </c>
      <c r="AS1495">
        <v>10</v>
      </c>
      <c r="AT1495">
        <v>30</v>
      </c>
      <c r="AU1495">
        <v>30</v>
      </c>
      <c r="AV1495">
        <v>70</v>
      </c>
      <c r="AW1495">
        <v>140</v>
      </c>
      <c r="AX1495">
        <v>140</v>
      </c>
      <c r="AY1495">
        <v>90</v>
      </c>
      <c r="AZ1495">
        <v>140</v>
      </c>
      <c r="BA1495">
        <v>70</v>
      </c>
      <c r="BB1495">
        <v>10</v>
      </c>
      <c r="BC1495">
        <v>10</v>
      </c>
      <c r="BD1495">
        <v>30</v>
      </c>
      <c r="BE1495">
        <v>10</v>
      </c>
      <c r="BF1495">
        <v>10</v>
      </c>
      <c r="BG1495">
        <v>10</v>
      </c>
      <c r="BH1495">
        <v>40</v>
      </c>
      <c r="BI1495" s="9">
        <f>AVERAGE(keyword_stats[[#This Row],[Searches: Apr 2015]:[Searches: Mar 2016]])</f>
        <v>56.666666666666664</v>
      </c>
      <c r="BJ1495" s="9">
        <f>AVERAGE(keyword_stats[[#This Row],[Searches: Apr 2016]:[Searches: Mar 2017]])</f>
        <v>70</v>
      </c>
      <c r="BK1495" s="9">
        <f>AVERAGE(keyword_stats[[#This Row],[Searches: Apr 2017]:[Searches: Mar 2018]])</f>
        <v>80.833333333333329</v>
      </c>
      <c r="BL1495" s="9">
        <f>AVERAGE(keyword_stats[[#This Row],[Searches: Apr 2018]:[Searches: Mar 2019]])</f>
        <v>58.333333333333336</v>
      </c>
      <c r="BM1495" s="9">
        <f>SUM(keyword_stats[[#This Row],[Searches: Apr 2018]:[Searches: Mar 2019]])</f>
        <v>700</v>
      </c>
      <c r="BN1495" s="9">
        <f>keyword_stats[[#This Row],[R1]]-keyword_stats[[#This Row],[R4]]</f>
        <v>1.6666666666666714</v>
      </c>
      <c r="BO1495" s="9" t="str">
        <f>INDEX('keyword-forecasts'!G:K,MATCH(keyword_stats[[#This Row],[Keyword]],'keyword-forecasts'!K:K,0),1)</f>
        <v>Triumf</v>
      </c>
    </row>
    <row r="1496" spans="1:67" x14ac:dyDescent="0.25">
      <c r="A1496" t="s">
        <v>1606</v>
      </c>
      <c r="B1496" t="s">
        <v>15</v>
      </c>
      <c r="D1496" s="8">
        <v>260</v>
      </c>
      <c r="E1496" t="s">
        <v>17</v>
      </c>
      <c r="F1496">
        <v>100</v>
      </c>
      <c r="G1496">
        <v>0.28000000000000003</v>
      </c>
      <c r="H1496">
        <v>0.89</v>
      </c>
      <c r="M1496">
        <v>170</v>
      </c>
      <c r="N1496">
        <v>320</v>
      </c>
      <c r="O1496">
        <v>720</v>
      </c>
      <c r="P1496">
        <v>880</v>
      </c>
      <c r="Q1496">
        <v>480</v>
      </c>
      <c r="R1496">
        <v>70</v>
      </c>
      <c r="S1496">
        <v>50</v>
      </c>
      <c r="T1496">
        <v>70</v>
      </c>
      <c r="U1496">
        <v>40</v>
      </c>
      <c r="V1496">
        <v>140</v>
      </c>
      <c r="W1496">
        <v>170</v>
      </c>
      <c r="X1496">
        <v>170</v>
      </c>
      <c r="Y1496">
        <v>390</v>
      </c>
      <c r="Z1496">
        <v>590</v>
      </c>
      <c r="AA1496">
        <v>880</v>
      </c>
      <c r="AB1496">
        <v>720</v>
      </c>
      <c r="AC1496">
        <v>390</v>
      </c>
      <c r="AD1496">
        <v>140</v>
      </c>
      <c r="AE1496">
        <v>70</v>
      </c>
      <c r="AF1496">
        <v>110</v>
      </c>
      <c r="AG1496">
        <v>50</v>
      </c>
      <c r="AH1496">
        <v>140</v>
      </c>
      <c r="AI1496">
        <v>170</v>
      </c>
      <c r="AJ1496">
        <v>260</v>
      </c>
      <c r="AK1496">
        <v>320</v>
      </c>
      <c r="AL1496">
        <v>390</v>
      </c>
      <c r="AM1496">
        <v>320</v>
      </c>
      <c r="AN1496">
        <v>720</v>
      </c>
      <c r="AO1496">
        <v>590</v>
      </c>
      <c r="AP1496">
        <v>140</v>
      </c>
      <c r="AQ1496">
        <v>70</v>
      </c>
      <c r="AR1496">
        <v>70</v>
      </c>
      <c r="AS1496">
        <v>90</v>
      </c>
      <c r="AT1496">
        <v>210</v>
      </c>
      <c r="AU1496">
        <v>210</v>
      </c>
      <c r="AV1496">
        <v>210</v>
      </c>
      <c r="AW1496">
        <v>480</v>
      </c>
      <c r="AX1496">
        <v>590</v>
      </c>
      <c r="AY1496">
        <v>390</v>
      </c>
      <c r="AZ1496">
        <v>480</v>
      </c>
      <c r="BA1496">
        <v>260</v>
      </c>
      <c r="BB1496">
        <v>110</v>
      </c>
      <c r="BC1496">
        <v>110</v>
      </c>
      <c r="BD1496">
        <v>90</v>
      </c>
      <c r="BE1496">
        <v>70</v>
      </c>
      <c r="BF1496">
        <v>50</v>
      </c>
      <c r="BG1496">
        <v>140</v>
      </c>
      <c r="BH1496">
        <v>210</v>
      </c>
      <c r="BI1496" s="9">
        <f>AVERAGE(keyword_stats[[#This Row],[Searches: Apr 2015]:[Searches: Mar 2016]])</f>
        <v>273.33333333333331</v>
      </c>
      <c r="BJ1496" s="9">
        <f>AVERAGE(keyword_stats[[#This Row],[Searches: Apr 2016]:[Searches: Mar 2017]])</f>
        <v>325.83333333333331</v>
      </c>
      <c r="BK1496" s="9">
        <f>AVERAGE(keyword_stats[[#This Row],[Searches: Apr 2017]:[Searches: Mar 2018]])</f>
        <v>278.33333333333331</v>
      </c>
      <c r="BL1496" s="9">
        <f>AVERAGE(keyword_stats[[#This Row],[Searches: Apr 2018]:[Searches: Mar 2019]])</f>
        <v>248.33333333333334</v>
      </c>
      <c r="BM1496" s="9">
        <f>SUM(keyword_stats[[#This Row],[Searches: Apr 2018]:[Searches: Mar 2019]])</f>
        <v>2980</v>
      </c>
      <c r="BN1496" s="9">
        <f>keyword_stats[[#This Row],[R1]]-keyword_stats[[#This Row],[R4]]</f>
        <v>-24.999999999999972</v>
      </c>
      <c r="BO1496" s="9" t="str">
        <f>INDEX('keyword-forecasts'!G:K,MATCH(keyword_stats[[#This Row],[Keyword]],'keyword-forecasts'!K:K,0),1)</f>
        <v>Triumf</v>
      </c>
    </row>
    <row r="1497" spans="1:67" x14ac:dyDescent="0.25">
      <c r="A1497" t="s">
        <v>1607</v>
      </c>
      <c r="B1497" t="s">
        <v>15</v>
      </c>
      <c r="D1497" s="8">
        <v>210</v>
      </c>
      <c r="E1497" t="s">
        <v>17</v>
      </c>
      <c r="F1497">
        <v>100</v>
      </c>
      <c r="G1497">
        <v>0.45</v>
      </c>
      <c r="H1497">
        <v>3.12</v>
      </c>
      <c r="M1497">
        <v>260</v>
      </c>
      <c r="N1497">
        <v>320</v>
      </c>
      <c r="O1497">
        <v>320</v>
      </c>
      <c r="P1497">
        <v>320</v>
      </c>
      <c r="Q1497">
        <v>170</v>
      </c>
      <c r="R1497">
        <v>50</v>
      </c>
      <c r="S1497">
        <v>70</v>
      </c>
      <c r="T1497">
        <v>110</v>
      </c>
      <c r="U1497">
        <v>110</v>
      </c>
      <c r="V1497">
        <v>210</v>
      </c>
      <c r="W1497">
        <v>260</v>
      </c>
      <c r="X1497">
        <v>320</v>
      </c>
      <c r="Y1497">
        <v>320</v>
      </c>
      <c r="Z1497">
        <v>320</v>
      </c>
      <c r="AA1497">
        <v>590</v>
      </c>
      <c r="AB1497">
        <v>720</v>
      </c>
      <c r="AC1497">
        <v>390</v>
      </c>
      <c r="AD1497">
        <v>210</v>
      </c>
      <c r="AE1497">
        <v>140</v>
      </c>
      <c r="AF1497">
        <v>170</v>
      </c>
      <c r="AG1497">
        <v>110</v>
      </c>
      <c r="AH1497">
        <v>170</v>
      </c>
      <c r="AI1497">
        <v>170</v>
      </c>
      <c r="AJ1497">
        <v>170</v>
      </c>
      <c r="AK1497">
        <v>320</v>
      </c>
      <c r="AL1497">
        <v>480</v>
      </c>
      <c r="AM1497">
        <v>880</v>
      </c>
      <c r="AN1497">
        <v>590</v>
      </c>
      <c r="AO1497">
        <v>260</v>
      </c>
      <c r="AP1497">
        <v>50</v>
      </c>
      <c r="AQ1497">
        <v>50</v>
      </c>
      <c r="AR1497">
        <v>70</v>
      </c>
      <c r="AS1497">
        <v>70</v>
      </c>
      <c r="AT1497">
        <v>70</v>
      </c>
      <c r="AU1497">
        <v>110</v>
      </c>
      <c r="AV1497">
        <v>140</v>
      </c>
      <c r="AW1497">
        <v>390</v>
      </c>
      <c r="AX1497">
        <v>260</v>
      </c>
      <c r="AY1497">
        <v>210</v>
      </c>
      <c r="AZ1497">
        <v>320</v>
      </c>
      <c r="BA1497">
        <v>320</v>
      </c>
      <c r="BB1497">
        <v>70</v>
      </c>
      <c r="BC1497">
        <v>20</v>
      </c>
      <c r="BD1497">
        <v>30</v>
      </c>
      <c r="BE1497">
        <v>20</v>
      </c>
      <c r="BF1497">
        <v>170</v>
      </c>
      <c r="BG1497">
        <v>320</v>
      </c>
      <c r="BH1497">
        <v>210</v>
      </c>
      <c r="BI1497" s="9">
        <f>AVERAGE(keyword_stats[[#This Row],[Searches: Apr 2015]:[Searches: Mar 2016]])</f>
        <v>210</v>
      </c>
      <c r="BJ1497" s="9">
        <f>AVERAGE(keyword_stats[[#This Row],[Searches: Apr 2016]:[Searches: Mar 2017]])</f>
        <v>290</v>
      </c>
      <c r="BK1497" s="9">
        <f>AVERAGE(keyword_stats[[#This Row],[Searches: Apr 2017]:[Searches: Mar 2018]])</f>
        <v>257.5</v>
      </c>
      <c r="BL1497" s="9">
        <f>AVERAGE(keyword_stats[[#This Row],[Searches: Apr 2018]:[Searches: Mar 2019]])</f>
        <v>195</v>
      </c>
      <c r="BM1497" s="9">
        <f>SUM(keyword_stats[[#This Row],[Searches: Apr 2018]:[Searches: Mar 2019]])</f>
        <v>2340</v>
      </c>
      <c r="BN1497" s="9">
        <f>keyword_stats[[#This Row],[R1]]-keyword_stats[[#This Row],[R4]]</f>
        <v>-15</v>
      </c>
      <c r="BO1497" s="9" t="str">
        <f>INDEX('keyword-forecasts'!G:K,MATCH(keyword_stats[[#This Row],[Keyword]],'keyword-forecasts'!K:K,0),1)</f>
        <v>Triumph Kostiumy</v>
      </c>
    </row>
    <row r="1498" spans="1:67" x14ac:dyDescent="0.25">
      <c r="A1498" t="s">
        <v>1608</v>
      </c>
      <c r="B1498" t="s">
        <v>15</v>
      </c>
      <c r="D1498" s="8">
        <v>10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10</v>
      </c>
      <c r="X1498">
        <v>40</v>
      </c>
      <c r="Y1498">
        <v>210</v>
      </c>
      <c r="Z1498">
        <v>480</v>
      </c>
      <c r="AA1498">
        <v>590</v>
      </c>
      <c r="AB1498">
        <v>210</v>
      </c>
      <c r="AC1498">
        <v>30</v>
      </c>
      <c r="AD1498">
        <v>20</v>
      </c>
      <c r="AE1498">
        <v>10</v>
      </c>
      <c r="AF1498">
        <v>10</v>
      </c>
      <c r="AG1498">
        <v>10</v>
      </c>
      <c r="AH1498">
        <v>10</v>
      </c>
      <c r="AI1498">
        <v>10</v>
      </c>
      <c r="AJ1498">
        <v>10</v>
      </c>
      <c r="AK1498">
        <v>10</v>
      </c>
      <c r="AL1498">
        <v>30</v>
      </c>
      <c r="AM1498">
        <v>10</v>
      </c>
      <c r="AN1498">
        <v>10</v>
      </c>
      <c r="AO1498">
        <v>10</v>
      </c>
      <c r="AP1498">
        <v>0</v>
      </c>
      <c r="AQ1498">
        <v>10</v>
      </c>
      <c r="AR1498">
        <v>0</v>
      </c>
      <c r="AS1498">
        <v>10</v>
      </c>
      <c r="AT1498">
        <v>10</v>
      </c>
      <c r="AU1498">
        <v>0</v>
      </c>
      <c r="AV1498">
        <v>0</v>
      </c>
      <c r="AW1498">
        <v>0</v>
      </c>
      <c r="AX1498">
        <v>10</v>
      </c>
      <c r="AY1498">
        <v>10</v>
      </c>
      <c r="AZ1498">
        <v>0</v>
      </c>
      <c r="BA1498">
        <v>10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v>0</v>
      </c>
      <c r="BH1498">
        <v>0</v>
      </c>
      <c r="BI1498" s="9">
        <f>AVERAGE(keyword_stats[[#This Row],[Searches: Apr 2015]:[Searches: Mar 2016]])</f>
        <v>4.166666666666667</v>
      </c>
      <c r="BJ1498" s="9">
        <f>AVERAGE(keyword_stats[[#This Row],[Searches: Apr 2016]:[Searches: Mar 2017]])</f>
        <v>133.33333333333334</v>
      </c>
      <c r="BK1498" s="9">
        <f>AVERAGE(keyword_stats[[#This Row],[Searches: Apr 2017]:[Searches: Mar 2018]])</f>
        <v>8.3333333333333339</v>
      </c>
      <c r="BL1498" s="9">
        <f>AVERAGE(keyword_stats[[#This Row],[Searches: Apr 2018]:[Searches: Mar 2019]])</f>
        <v>2.5</v>
      </c>
      <c r="BM1498" s="9">
        <f>SUM(keyword_stats[[#This Row],[Searches: Apr 2018]:[Searches: Mar 2019]])</f>
        <v>30</v>
      </c>
      <c r="BN1498" s="9">
        <f>keyword_stats[[#This Row],[R1]]-keyword_stats[[#This Row],[R4]]</f>
        <v>-1.666666666666667</v>
      </c>
      <c r="BO1498" s="9" t="str">
        <f>INDEX('keyword-forecasts'!G:K,MATCH(keyword_stats[[#This Row],[Keyword]],'keyword-forecasts'!K:K,0),1)</f>
        <v>Triumph Kostiumy</v>
      </c>
    </row>
    <row r="1499" spans="1:67" x14ac:dyDescent="0.25">
      <c r="A1499" t="s">
        <v>1609</v>
      </c>
      <c r="B1499" t="s">
        <v>15</v>
      </c>
      <c r="D1499" s="8">
        <v>170</v>
      </c>
      <c r="E1499" t="s">
        <v>17</v>
      </c>
      <c r="F1499">
        <v>90</v>
      </c>
      <c r="G1499">
        <v>0.35</v>
      </c>
      <c r="H1499">
        <v>0.96</v>
      </c>
      <c r="M1499">
        <v>90</v>
      </c>
      <c r="N1499">
        <v>140</v>
      </c>
      <c r="O1499">
        <v>170</v>
      </c>
      <c r="P1499">
        <v>390</v>
      </c>
      <c r="Q1499">
        <v>210</v>
      </c>
      <c r="R1499">
        <v>40</v>
      </c>
      <c r="S1499">
        <v>30</v>
      </c>
      <c r="T1499">
        <v>10</v>
      </c>
      <c r="U1499">
        <v>10</v>
      </c>
      <c r="V1499">
        <v>30</v>
      </c>
      <c r="W1499">
        <v>30</v>
      </c>
      <c r="X1499">
        <v>30</v>
      </c>
      <c r="Y1499">
        <v>50</v>
      </c>
      <c r="Z1499">
        <v>110</v>
      </c>
      <c r="AA1499">
        <v>170</v>
      </c>
      <c r="AB1499">
        <v>140</v>
      </c>
      <c r="AC1499">
        <v>110</v>
      </c>
      <c r="AD1499">
        <v>40</v>
      </c>
      <c r="AE1499">
        <v>10</v>
      </c>
      <c r="AF1499">
        <v>10</v>
      </c>
      <c r="AG1499">
        <v>10</v>
      </c>
      <c r="AH1499">
        <v>20</v>
      </c>
      <c r="AI1499">
        <v>20</v>
      </c>
      <c r="AJ1499">
        <v>30</v>
      </c>
      <c r="AK1499">
        <v>50</v>
      </c>
      <c r="AL1499">
        <v>140</v>
      </c>
      <c r="AM1499">
        <v>210</v>
      </c>
      <c r="AN1499">
        <v>320</v>
      </c>
      <c r="AO1499">
        <v>170</v>
      </c>
      <c r="AP1499">
        <v>50</v>
      </c>
      <c r="AQ1499">
        <v>20</v>
      </c>
      <c r="AR1499">
        <v>40</v>
      </c>
      <c r="AS1499">
        <v>10</v>
      </c>
      <c r="AT1499">
        <v>30</v>
      </c>
      <c r="AU1499">
        <v>40</v>
      </c>
      <c r="AV1499">
        <v>30</v>
      </c>
      <c r="AW1499">
        <v>90</v>
      </c>
      <c r="AX1499">
        <v>320</v>
      </c>
      <c r="AY1499">
        <v>390</v>
      </c>
      <c r="AZ1499">
        <v>480</v>
      </c>
      <c r="BA1499">
        <v>390</v>
      </c>
      <c r="BB1499">
        <v>140</v>
      </c>
      <c r="BC1499">
        <v>50</v>
      </c>
      <c r="BD1499">
        <v>70</v>
      </c>
      <c r="BE1499">
        <v>40</v>
      </c>
      <c r="BF1499">
        <v>50</v>
      </c>
      <c r="BG1499">
        <v>30</v>
      </c>
      <c r="BH1499">
        <v>50</v>
      </c>
      <c r="BI1499" s="9">
        <f>AVERAGE(keyword_stats[[#This Row],[Searches: Apr 2015]:[Searches: Mar 2016]])</f>
        <v>98.333333333333329</v>
      </c>
      <c r="BJ1499" s="9">
        <f>AVERAGE(keyword_stats[[#This Row],[Searches: Apr 2016]:[Searches: Mar 2017]])</f>
        <v>60</v>
      </c>
      <c r="BK1499" s="9">
        <f>AVERAGE(keyword_stats[[#This Row],[Searches: Apr 2017]:[Searches: Mar 2018]])</f>
        <v>92.5</v>
      </c>
      <c r="BL1499" s="9">
        <f>AVERAGE(keyword_stats[[#This Row],[Searches: Apr 2018]:[Searches: Mar 2019]])</f>
        <v>175</v>
      </c>
      <c r="BM1499" s="9">
        <f>SUM(keyword_stats[[#This Row],[Searches: Apr 2018]:[Searches: Mar 2019]])</f>
        <v>2100</v>
      </c>
      <c r="BN1499" s="9">
        <f>keyword_stats[[#This Row],[R1]]-keyword_stats[[#This Row],[R4]]</f>
        <v>76.666666666666671</v>
      </c>
      <c r="BO1499" s="9" t="str">
        <f>INDEX('keyword-forecasts'!G:K,MATCH(keyword_stats[[#This Row],[Keyword]],'keyword-forecasts'!K:K,0),1)</f>
        <v>Triumph Stroje</v>
      </c>
    </row>
    <row r="1500" spans="1:67" x14ac:dyDescent="0.25">
      <c r="A1500" t="s">
        <v>1610</v>
      </c>
      <c r="B1500" t="s">
        <v>15</v>
      </c>
      <c r="D1500" s="8">
        <v>3600</v>
      </c>
      <c r="E1500" t="s">
        <v>17</v>
      </c>
      <c r="F1500">
        <v>100</v>
      </c>
      <c r="G1500">
        <v>0.3</v>
      </c>
      <c r="H1500">
        <v>1</v>
      </c>
      <c r="M1500">
        <v>1000</v>
      </c>
      <c r="N1500">
        <v>1900</v>
      </c>
      <c r="O1500">
        <v>3600</v>
      </c>
      <c r="P1500">
        <v>3600</v>
      </c>
      <c r="Q1500">
        <v>1600</v>
      </c>
      <c r="R1500">
        <v>390</v>
      </c>
      <c r="S1500">
        <v>210</v>
      </c>
      <c r="T1500">
        <v>320</v>
      </c>
      <c r="U1500">
        <v>390</v>
      </c>
      <c r="V1500">
        <v>880</v>
      </c>
      <c r="W1500">
        <v>880</v>
      </c>
      <c r="X1500">
        <v>1000</v>
      </c>
      <c r="Y1500">
        <v>1000</v>
      </c>
      <c r="Z1500">
        <v>1900</v>
      </c>
      <c r="AA1500">
        <v>2900</v>
      </c>
      <c r="AB1500">
        <v>3600</v>
      </c>
      <c r="AC1500">
        <v>1600</v>
      </c>
      <c r="AD1500">
        <v>720</v>
      </c>
      <c r="AE1500">
        <v>260</v>
      </c>
      <c r="AF1500">
        <v>390</v>
      </c>
      <c r="AG1500">
        <v>260</v>
      </c>
      <c r="AH1500">
        <v>590</v>
      </c>
      <c r="AI1500">
        <v>720</v>
      </c>
      <c r="AJ1500">
        <v>1000</v>
      </c>
      <c r="AK1500">
        <v>1600</v>
      </c>
      <c r="AL1500">
        <v>1900</v>
      </c>
      <c r="AM1500">
        <v>2400</v>
      </c>
      <c r="AN1500">
        <v>8100</v>
      </c>
      <c r="AO1500">
        <v>5400</v>
      </c>
      <c r="AP1500">
        <v>480</v>
      </c>
      <c r="AQ1500">
        <v>210</v>
      </c>
      <c r="AR1500">
        <v>210</v>
      </c>
      <c r="AS1500">
        <v>260</v>
      </c>
      <c r="AT1500">
        <v>880</v>
      </c>
      <c r="AU1500">
        <v>1000</v>
      </c>
      <c r="AV1500">
        <v>880</v>
      </c>
      <c r="AW1500">
        <v>880</v>
      </c>
      <c r="AX1500">
        <v>1600</v>
      </c>
      <c r="AY1500">
        <v>8100</v>
      </c>
      <c r="AZ1500">
        <v>14800</v>
      </c>
      <c r="BA1500">
        <v>6600</v>
      </c>
      <c r="BB1500">
        <v>480</v>
      </c>
      <c r="BC1500">
        <v>320</v>
      </c>
      <c r="BD1500">
        <v>480</v>
      </c>
      <c r="BE1500">
        <v>590</v>
      </c>
      <c r="BF1500">
        <v>1300</v>
      </c>
      <c r="BG1500">
        <v>1000</v>
      </c>
      <c r="BH1500">
        <v>880</v>
      </c>
      <c r="BI1500" s="9">
        <f>AVERAGE(keyword_stats[[#This Row],[Searches: Apr 2015]:[Searches: Mar 2016]])</f>
        <v>1314.1666666666667</v>
      </c>
      <c r="BJ1500" s="9">
        <f>AVERAGE(keyword_stats[[#This Row],[Searches: Apr 2016]:[Searches: Mar 2017]])</f>
        <v>1245</v>
      </c>
      <c r="BK1500" s="9">
        <f>AVERAGE(keyword_stats[[#This Row],[Searches: Apr 2017]:[Searches: Mar 2018]])</f>
        <v>1943.3333333333333</v>
      </c>
      <c r="BL1500" s="9">
        <f>AVERAGE(keyword_stats[[#This Row],[Searches: Apr 2018]:[Searches: Mar 2019]])</f>
        <v>3085.8333333333335</v>
      </c>
      <c r="BM1500" s="9">
        <f>SUM(keyword_stats[[#This Row],[Searches: Apr 2018]:[Searches: Mar 2019]])</f>
        <v>37030</v>
      </c>
      <c r="BN1500" s="9">
        <f>keyword_stats[[#This Row],[R1]]-keyword_stats[[#This Row],[R4]]</f>
        <v>1771.6666666666667</v>
      </c>
      <c r="BO1500" s="9" t="str">
        <f>INDEX('keyword-forecasts'!G:K,MATCH(keyword_stats[[#This Row],[Keyword]],'keyword-forecasts'!K:K,0),1)</f>
        <v>Triumph Stroje</v>
      </c>
    </row>
    <row r="1501" spans="1:67" x14ac:dyDescent="0.25">
      <c r="A1501" t="s">
        <v>1611</v>
      </c>
      <c r="B1501" t="s">
        <v>15</v>
      </c>
      <c r="D1501" s="8">
        <v>10</v>
      </c>
      <c r="M1501">
        <v>0</v>
      </c>
      <c r="N1501">
        <v>0</v>
      </c>
      <c r="O1501">
        <v>10</v>
      </c>
      <c r="P1501">
        <v>10</v>
      </c>
      <c r="Q1501">
        <v>0</v>
      </c>
      <c r="R1501">
        <v>0</v>
      </c>
      <c r="S1501">
        <v>0</v>
      </c>
      <c r="T1501">
        <v>0</v>
      </c>
      <c r="U1501">
        <v>10</v>
      </c>
      <c r="V1501">
        <v>0</v>
      </c>
      <c r="W1501">
        <v>50</v>
      </c>
      <c r="X1501">
        <v>390</v>
      </c>
      <c r="Y1501">
        <v>720</v>
      </c>
      <c r="Z1501">
        <v>1600</v>
      </c>
      <c r="AA1501">
        <v>1900</v>
      </c>
      <c r="AB1501">
        <v>720</v>
      </c>
      <c r="AC1501">
        <v>110</v>
      </c>
      <c r="AD1501">
        <v>20</v>
      </c>
      <c r="AE1501">
        <v>90</v>
      </c>
      <c r="AF1501">
        <v>140</v>
      </c>
      <c r="AG1501">
        <v>30</v>
      </c>
      <c r="AH1501">
        <v>30</v>
      </c>
      <c r="AI1501">
        <v>30</v>
      </c>
      <c r="AJ1501">
        <v>30</v>
      </c>
      <c r="AK1501">
        <v>70</v>
      </c>
      <c r="AL1501">
        <v>70</v>
      </c>
      <c r="AM1501">
        <v>110</v>
      </c>
      <c r="AN1501">
        <v>110</v>
      </c>
      <c r="AO1501">
        <v>40</v>
      </c>
      <c r="AP1501">
        <v>10</v>
      </c>
      <c r="AQ1501">
        <v>10</v>
      </c>
      <c r="AR1501">
        <v>10</v>
      </c>
      <c r="AS1501">
        <v>10</v>
      </c>
      <c r="AT1501">
        <v>20</v>
      </c>
      <c r="AU1501">
        <v>30</v>
      </c>
      <c r="AV1501">
        <v>10</v>
      </c>
      <c r="AW1501">
        <v>10</v>
      </c>
      <c r="AX1501">
        <v>50</v>
      </c>
      <c r="AY1501">
        <v>40</v>
      </c>
      <c r="AZ1501">
        <v>40</v>
      </c>
      <c r="BA1501">
        <v>10</v>
      </c>
      <c r="BB1501">
        <v>10</v>
      </c>
      <c r="BC1501">
        <v>10</v>
      </c>
      <c r="BD1501">
        <v>10</v>
      </c>
      <c r="BE1501">
        <v>0</v>
      </c>
      <c r="BF1501">
        <v>0</v>
      </c>
      <c r="BG1501">
        <v>0</v>
      </c>
      <c r="BH1501">
        <v>0</v>
      </c>
      <c r="BI1501" s="9">
        <f>AVERAGE(keyword_stats[[#This Row],[Searches: Apr 2015]:[Searches: Mar 2016]])</f>
        <v>39.166666666666664</v>
      </c>
      <c r="BJ1501" s="9">
        <f>AVERAGE(keyword_stats[[#This Row],[Searches: Apr 2016]:[Searches: Mar 2017]])</f>
        <v>451.66666666666669</v>
      </c>
      <c r="BK1501" s="9">
        <f>AVERAGE(keyword_stats[[#This Row],[Searches: Apr 2017]:[Searches: Mar 2018]])</f>
        <v>41.666666666666664</v>
      </c>
      <c r="BL1501" s="9">
        <f>AVERAGE(keyword_stats[[#This Row],[Searches: Apr 2018]:[Searches: Mar 2019]])</f>
        <v>15</v>
      </c>
      <c r="BM1501" s="9">
        <f>SUM(keyword_stats[[#This Row],[Searches: Apr 2018]:[Searches: Mar 2019]])</f>
        <v>180</v>
      </c>
      <c r="BN1501" s="9">
        <f>keyword_stats[[#This Row],[R1]]-keyword_stats[[#This Row],[R4]]</f>
        <v>-24.166666666666664</v>
      </c>
      <c r="BO1501" s="9" t="str">
        <f>INDEX('keyword-forecasts'!G:K,MATCH(keyword_stats[[#This Row],[Keyword]],'keyword-forecasts'!K:K,0),1)</f>
        <v>Triumph Stroje</v>
      </c>
    </row>
    <row r="1502" spans="1:67" x14ac:dyDescent="0.25">
      <c r="A1502" t="s">
        <v>1612</v>
      </c>
      <c r="B1502" t="s">
        <v>15</v>
      </c>
      <c r="D1502" s="8">
        <v>210</v>
      </c>
      <c r="E1502" t="s">
        <v>17</v>
      </c>
      <c r="F1502">
        <v>100</v>
      </c>
      <c r="G1502">
        <v>0.33</v>
      </c>
      <c r="H1502">
        <v>2.31</v>
      </c>
      <c r="M1502">
        <v>110</v>
      </c>
      <c r="N1502">
        <v>170</v>
      </c>
      <c r="O1502">
        <v>260</v>
      </c>
      <c r="P1502">
        <v>390</v>
      </c>
      <c r="Q1502">
        <v>260</v>
      </c>
      <c r="R1502">
        <v>50</v>
      </c>
      <c r="S1502">
        <v>30</v>
      </c>
      <c r="T1502">
        <v>40</v>
      </c>
      <c r="U1502">
        <v>40</v>
      </c>
      <c r="V1502">
        <v>90</v>
      </c>
      <c r="W1502">
        <v>140</v>
      </c>
      <c r="X1502">
        <v>140</v>
      </c>
      <c r="Y1502">
        <v>140</v>
      </c>
      <c r="Z1502">
        <v>140</v>
      </c>
      <c r="AA1502">
        <v>260</v>
      </c>
      <c r="AB1502">
        <v>260</v>
      </c>
      <c r="AC1502">
        <v>110</v>
      </c>
      <c r="AD1502">
        <v>40</v>
      </c>
      <c r="AE1502">
        <v>30</v>
      </c>
      <c r="AF1502">
        <v>40</v>
      </c>
      <c r="AG1502">
        <v>30</v>
      </c>
      <c r="AH1502">
        <v>110</v>
      </c>
      <c r="AI1502">
        <v>70</v>
      </c>
      <c r="AJ1502">
        <v>70</v>
      </c>
      <c r="AK1502">
        <v>110</v>
      </c>
      <c r="AL1502">
        <v>210</v>
      </c>
      <c r="AM1502">
        <v>320</v>
      </c>
      <c r="AN1502">
        <v>320</v>
      </c>
      <c r="AO1502">
        <v>170</v>
      </c>
      <c r="AP1502">
        <v>50</v>
      </c>
      <c r="AQ1502">
        <v>50</v>
      </c>
      <c r="AR1502">
        <v>90</v>
      </c>
      <c r="AS1502">
        <v>70</v>
      </c>
      <c r="AT1502">
        <v>140</v>
      </c>
      <c r="AU1502">
        <v>90</v>
      </c>
      <c r="AV1502">
        <v>90</v>
      </c>
      <c r="AW1502">
        <v>320</v>
      </c>
      <c r="AX1502">
        <v>590</v>
      </c>
      <c r="AY1502">
        <v>390</v>
      </c>
      <c r="AZ1502">
        <v>260</v>
      </c>
      <c r="BA1502">
        <v>210</v>
      </c>
      <c r="BB1502">
        <v>90</v>
      </c>
      <c r="BC1502">
        <v>50</v>
      </c>
      <c r="BD1502">
        <v>90</v>
      </c>
      <c r="BE1502">
        <v>110</v>
      </c>
      <c r="BF1502">
        <v>140</v>
      </c>
      <c r="BG1502">
        <v>170</v>
      </c>
      <c r="BH1502">
        <v>210</v>
      </c>
      <c r="BI1502" s="9">
        <f>AVERAGE(keyword_stats[[#This Row],[Searches: Apr 2015]:[Searches: Mar 2016]])</f>
        <v>143.33333333333334</v>
      </c>
      <c r="BJ1502" s="9">
        <f>AVERAGE(keyword_stats[[#This Row],[Searches: Apr 2016]:[Searches: Mar 2017]])</f>
        <v>108.33333333333333</v>
      </c>
      <c r="BK1502" s="9">
        <f>AVERAGE(keyword_stats[[#This Row],[Searches: Apr 2017]:[Searches: Mar 2018]])</f>
        <v>142.5</v>
      </c>
      <c r="BL1502" s="9">
        <f>AVERAGE(keyword_stats[[#This Row],[Searches: Apr 2018]:[Searches: Mar 2019]])</f>
        <v>219.16666666666666</v>
      </c>
      <c r="BM1502" s="9">
        <f>SUM(keyword_stats[[#This Row],[Searches: Apr 2018]:[Searches: Mar 2019]])</f>
        <v>2630</v>
      </c>
      <c r="BN1502" s="9">
        <f>keyword_stats[[#This Row],[R1]]-keyword_stats[[#This Row],[R4]]</f>
        <v>75.833333333333314</v>
      </c>
      <c r="BO1502" s="9" t="str">
        <f>INDEX('keyword-forecasts'!G:K,MATCH(keyword_stats[[#This Row],[Keyword]],'keyword-forecasts'!K:K,0),1)</f>
        <v>Strój Kąpielowy</v>
      </c>
    </row>
    <row r="1503" spans="1:67" x14ac:dyDescent="0.25">
      <c r="A1503" t="s">
        <v>1613</v>
      </c>
      <c r="B1503" t="s">
        <v>15</v>
      </c>
      <c r="D1503" s="8">
        <v>20</v>
      </c>
      <c r="E1503" t="s">
        <v>17</v>
      </c>
      <c r="F1503">
        <v>97</v>
      </c>
      <c r="M1503">
        <v>20</v>
      </c>
      <c r="N1503">
        <v>30</v>
      </c>
      <c r="O1503">
        <v>50</v>
      </c>
      <c r="P1503">
        <v>50</v>
      </c>
      <c r="Q1503">
        <v>40</v>
      </c>
      <c r="R1503">
        <v>10</v>
      </c>
      <c r="S1503">
        <v>10</v>
      </c>
      <c r="T1503">
        <v>10</v>
      </c>
      <c r="U1503">
        <v>10</v>
      </c>
      <c r="V1503">
        <v>10</v>
      </c>
      <c r="W1503">
        <v>10</v>
      </c>
      <c r="X1503">
        <v>10</v>
      </c>
      <c r="Y1503">
        <v>20</v>
      </c>
      <c r="Z1503">
        <v>30</v>
      </c>
      <c r="AA1503">
        <v>50</v>
      </c>
      <c r="AB1503">
        <v>40</v>
      </c>
      <c r="AC1503">
        <v>20</v>
      </c>
      <c r="AD1503">
        <v>10</v>
      </c>
      <c r="AE1503">
        <v>10</v>
      </c>
      <c r="AF1503">
        <v>10</v>
      </c>
      <c r="AG1503">
        <v>10</v>
      </c>
      <c r="AH1503">
        <v>10</v>
      </c>
      <c r="AI1503">
        <v>10</v>
      </c>
      <c r="AJ1503">
        <v>10</v>
      </c>
      <c r="AK1503">
        <v>20</v>
      </c>
      <c r="AL1503">
        <v>50</v>
      </c>
      <c r="AM1503">
        <v>50</v>
      </c>
      <c r="AN1503">
        <v>50</v>
      </c>
      <c r="AO1503">
        <v>30</v>
      </c>
      <c r="AP1503">
        <v>10</v>
      </c>
      <c r="AQ1503">
        <v>10</v>
      </c>
      <c r="AR1503">
        <v>10</v>
      </c>
      <c r="AS1503">
        <v>10</v>
      </c>
      <c r="AT1503">
        <v>10</v>
      </c>
      <c r="AU1503">
        <v>10</v>
      </c>
      <c r="AV1503">
        <v>10</v>
      </c>
      <c r="AW1503">
        <v>20</v>
      </c>
      <c r="AX1503">
        <v>40</v>
      </c>
      <c r="AY1503">
        <v>50</v>
      </c>
      <c r="AZ1503">
        <v>70</v>
      </c>
      <c r="BA1503">
        <v>40</v>
      </c>
      <c r="BB1503">
        <v>10</v>
      </c>
      <c r="BC1503">
        <v>10</v>
      </c>
      <c r="BD1503">
        <v>10</v>
      </c>
      <c r="BE1503">
        <v>10</v>
      </c>
      <c r="BF1503">
        <v>10</v>
      </c>
      <c r="BG1503">
        <v>10</v>
      </c>
      <c r="BH1503">
        <v>10</v>
      </c>
      <c r="BI1503" s="9">
        <f>AVERAGE(keyword_stats[[#This Row],[Searches: Apr 2015]:[Searches: Mar 2016]])</f>
        <v>21.666666666666668</v>
      </c>
      <c r="BJ1503" s="9">
        <f>AVERAGE(keyword_stats[[#This Row],[Searches: Apr 2016]:[Searches: Mar 2017]])</f>
        <v>19.166666666666668</v>
      </c>
      <c r="BK1503" s="9">
        <f>AVERAGE(keyword_stats[[#This Row],[Searches: Apr 2017]:[Searches: Mar 2018]])</f>
        <v>22.5</v>
      </c>
      <c r="BL1503" s="9">
        <f>AVERAGE(keyword_stats[[#This Row],[Searches: Apr 2018]:[Searches: Mar 2019]])</f>
        <v>24.166666666666668</v>
      </c>
      <c r="BM1503" s="9">
        <f>SUM(keyword_stats[[#This Row],[Searches: Apr 2018]:[Searches: Mar 2019]])</f>
        <v>290</v>
      </c>
      <c r="BN1503" s="9">
        <f>keyword_stats[[#This Row],[R1]]-keyword_stats[[#This Row],[R4]]</f>
        <v>2.5</v>
      </c>
      <c r="BO1503" s="9" t="str">
        <f>INDEX('keyword-forecasts'!G:K,MATCH(keyword_stats[[#This Row],[Keyword]],'keyword-forecasts'!K:K,0),1)</f>
        <v>Strój Kąpielowy</v>
      </c>
    </row>
    <row r="1504" spans="1:67" x14ac:dyDescent="0.25">
      <c r="A1504" t="s">
        <v>1614</v>
      </c>
      <c r="B1504" t="s">
        <v>15</v>
      </c>
      <c r="D1504" s="8">
        <v>70</v>
      </c>
      <c r="E1504" t="s">
        <v>16</v>
      </c>
      <c r="F1504">
        <v>60</v>
      </c>
      <c r="G1504">
        <v>0.12</v>
      </c>
      <c r="H1504">
        <v>0.62</v>
      </c>
      <c r="M1504">
        <v>10</v>
      </c>
      <c r="N1504">
        <v>10</v>
      </c>
      <c r="O1504">
        <v>10</v>
      </c>
      <c r="P1504">
        <v>10</v>
      </c>
      <c r="Q1504">
        <v>10</v>
      </c>
      <c r="R1504">
        <v>10</v>
      </c>
      <c r="S1504">
        <v>10</v>
      </c>
      <c r="T1504">
        <v>10</v>
      </c>
      <c r="U1504">
        <v>10</v>
      </c>
      <c r="V1504">
        <v>10</v>
      </c>
      <c r="W1504">
        <v>10</v>
      </c>
      <c r="X1504">
        <v>10</v>
      </c>
      <c r="Y1504">
        <v>20</v>
      </c>
      <c r="Z1504">
        <v>10</v>
      </c>
      <c r="AA1504">
        <v>10</v>
      </c>
      <c r="AB1504">
        <v>10</v>
      </c>
      <c r="AC1504">
        <v>20</v>
      </c>
      <c r="AD1504">
        <v>30</v>
      </c>
      <c r="AE1504">
        <v>10</v>
      </c>
      <c r="AF1504">
        <v>10</v>
      </c>
      <c r="AG1504">
        <v>30</v>
      </c>
      <c r="AH1504">
        <v>10</v>
      </c>
      <c r="AI1504">
        <v>20</v>
      </c>
      <c r="AJ1504">
        <v>20</v>
      </c>
      <c r="AK1504">
        <v>20</v>
      </c>
      <c r="AL1504">
        <v>20</v>
      </c>
      <c r="AM1504">
        <v>10</v>
      </c>
      <c r="AN1504">
        <v>10</v>
      </c>
      <c r="AO1504">
        <v>20</v>
      </c>
      <c r="AP1504">
        <v>20</v>
      </c>
      <c r="AQ1504">
        <v>10</v>
      </c>
      <c r="AR1504">
        <v>10</v>
      </c>
      <c r="AS1504">
        <v>10</v>
      </c>
      <c r="AT1504">
        <v>20</v>
      </c>
      <c r="AU1504">
        <v>10</v>
      </c>
      <c r="AV1504">
        <v>10</v>
      </c>
      <c r="AW1504">
        <v>10</v>
      </c>
      <c r="AX1504">
        <v>10</v>
      </c>
      <c r="AY1504">
        <v>10</v>
      </c>
      <c r="AZ1504">
        <v>10</v>
      </c>
      <c r="BA1504">
        <v>10</v>
      </c>
      <c r="BB1504">
        <v>140</v>
      </c>
      <c r="BC1504">
        <v>90</v>
      </c>
      <c r="BD1504">
        <v>110</v>
      </c>
      <c r="BE1504">
        <v>90</v>
      </c>
      <c r="BF1504">
        <v>110</v>
      </c>
      <c r="BG1504">
        <v>90</v>
      </c>
      <c r="BH1504">
        <v>90</v>
      </c>
      <c r="BI1504" s="9">
        <f>AVERAGE(keyword_stats[[#This Row],[Searches: Apr 2015]:[Searches: Mar 2016]])</f>
        <v>10</v>
      </c>
      <c r="BJ1504" s="9">
        <f>AVERAGE(keyword_stats[[#This Row],[Searches: Apr 2016]:[Searches: Mar 2017]])</f>
        <v>16.666666666666668</v>
      </c>
      <c r="BK1504" s="9">
        <f>AVERAGE(keyword_stats[[#This Row],[Searches: Apr 2017]:[Searches: Mar 2018]])</f>
        <v>14.166666666666666</v>
      </c>
      <c r="BL1504" s="9">
        <f>AVERAGE(keyword_stats[[#This Row],[Searches: Apr 2018]:[Searches: Mar 2019]])</f>
        <v>64.166666666666671</v>
      </c>
      <c r="BM1504" s="9">
        <f>SUM(keyword_stats[[#This Row],[Searches: Apr 2018]:[Searches: Mar 2019]])</f>
        <v>770</v>
      </c>
      <c r="BN1504" s="9">
        <f>keyword_stats[[#This Row],[R1]]-keyword_stats[[#This Row],[R4]]</f>
        <v>54.166666666666671</v>
      </c>
      <c r="BO1504" s="9" t="str">
        <f>INDEX('keyword-forecasts'!G:K,MATCH(keyword_stats[[#This Row],[Keyword]],'keyword-forecasts'!K:K,0),1)</f>
        <v>Damskie Hm</v>
      </c>
    </row>
    <row r="1505" spans="1:67" x14ac:dyDescent="0.25">
      <c r="A1505" t="s">
        <v>1615</v>
      </c>
      <c r="B1505" t="s">
        <v>15</v>
      </c>
      <c r="D1505" s="8">
        <v>20</v>
      </c>
      <c r="E1505" t="s">
        <v>17</v>
      </c>
      <c r="F1505">
        <v>100</v>
      </c>
      <c r="G1505">
        <v>0.35</v>
      </c>
      <c r="H1505">
        <v>1.52</v>
      </c>
      <c r="M1505">
        <v>10</v>
      </c>
      <c r="N1505">
        <v>10</v>
      </c>
      <c r="O1505">
        <v>20</v>
      </c>
      <c r="P1505">
        <v>40</v>
      </c>
      <c r="Q1505">
        <v>10</v>
      </c>
      <c r="R1505">
        <v>0</v>
      </c>
      <c r="S1505">
        <v>10</v>
      </c>
      <c r="T1505">
        <v>10</v>
      </c>
      <c r="U1505">
        <v>0</v>
      </c>
      <c r="V1505">
        <v>10</v>
      </c>
      <c r="W1505">
        <v>10</v>
      </c>
      <c r="X1505">
        <v>10</v>
      </c>
      <c r="Y1505">
        <v>10</v>
      </c>
      <c r="Z1505">
        <v>10</v>
      </c>
      <c r="AA1505">
        <v>30</v>
      </c>
      <c r="AB1505">
        <v>40</v>
      </c>
      <c r="AC1505">
        <v>10</v>
      </c>
      <c r="AD1505">
        <v>10</v>
      </c>
      <c r="AE1505">
        <v>10</v>
      </c>
      <c r="AF1505">
        <v>10</v>
      </c>
      <c r="AG1505">
        <v>10</v>
      </c>
      <c r="AH1505">
        <v>10</v>
      </c>
      <c r="AI1505">
        <v>10</v>
      </c>
      <c r="AJ1505">
        <v>10</v>
      </c>
      <c r="AK1505">
        <v>10</v>
      </c>
      <c r="AL1505">
        <v>20</v>
      </c>
      <c r="AM1505">
        <v>30</v>
      </c>
      <c r="AN1505">
        <v>30</v>
      </c>
      <c r="AO1505">
        <v>10</v>
      </c>
      <c r="AP1505">
        <v>10</v>
      </c>
      <c r="AQ1505">
        <v>10</v>
      </c>
      <c r="AR1505">
        <v>10</v>
      </c>
      <c r="AS1505">
        <v>10</v>
      </c>
      <c r="AT1505">
        <v>10</v>
      </c>
      <c r="AU1505">
        <v>10</v>
      </c>
      <c r="AV1505">
        <v>10</v>
      </c>
      <c r="AW1505">
        <v>20</v>
      </c>
      <c r="AX1505">
        <v>40</v>
      </c>
      <c r="AY1505">
        <v>70</v>
      </c>
      <c r="AZ1505">
        <v>30</v>
      </c>
      <c r="BA1505">
        <v>40</v>
      </c>
      <c r="BB1505">
        <v>10</v>
      </c>
      <c r="BC1505">
        <v>10</v>
      </c>
      <c r="BD1505">
        <v>10</v>
      </c>
      <c r="BE1505">
        <v>10</v>
      </c>
      <c r="BF1505">
        <v>10</v>
      </c>
      <c r="BG1505">
        <v>20</v>
      </c>
      <c r="BH1505">
        <v>40</v>
      </c>
      <c r="BI1505" s="9">
        <f>AVERAGE(keyword_stats[[#This Row],[Searches: Apr 2015]:[Searches: Mar 2016]])</f>
        <v>11.666666666666666</v>
      </c>
      <c r="BJ1505" s="9">
        <f>AVERAGE(keyword_stats[[#This Row],[Searches: Apr 2016]:[Searches: Mar 2017]])</f>
        <v>14.166666666666666</v>
      </c>
      <c r="BK1505" s="9">
        <f>AVERAGE(keyword_stats[[#This Row],[Searches: Apr 2017]:[Searches: Mar 2018]])</f>
        <v>14.166666666666666</v>
      </c>
      <c r="BL1505" s="9">
        <f>AVERAGE(keyword_stats[[#This Row],[Searches: Apr 2018]:[Searches: Mar 2019]])</f>
        <v>25.833333333333332</v>
      </c>
      <c r="BM1505" s="9">
        <f>SUM(keyword_stats[[#This Row],[Searches: Apr 2018]:[Searches: Mar 2019]])</f>
        <v>310</v>
      </c>
      <c r="BN1505" s="9">
        <f>keyword_stats[[#This Row],[R1]]-keyword_stats[[#This Row],[R4]]</f>
        <v>14.166666666666666</v>
      </c>
      <c r="BO1505" s="9" t="str">
        <f>INDEX('keyword-forecasts'!G:K,MATCH(keyword_stats[[#This Row],[Keyword]],'keyword-forecasts'!K:K,0),1)</f>
        <v>Usztywniane</v>
      </c>
    </row>
    <row r="1506" spans="1:67" x14ac:dyDescent="0.25">
      <c r="A1506" t="s">
        <v>1616</v>
      </c>
      <c r="B1506" t="s">
        <v>15</v>
      </c>
      <c r="D1506" s="8">
        <v>40</v>
      </c>
      <c r="E1506" t="s">
        <v>17</v>
      </c>
      <c r="F1506">
        <v>72</v>
      </c>
      <c r="G1506">
        <v>0.24</v>
      </c>
      <c r="H1506">
        <v>0.6</v>
      </c>
      <c r="M1506">
        <v>70</v>
      </c>
      <c r="N1506">
        <v>70</v>
      </c>
      <c r="O1506">
        <v>170</v>
      </c>
      <c r="P1506">
        <v>170</v>
      </c>
      <c r="Q1506">
        <v>70</v>
      </c>
      <c r="R1506">
        <v>10</v>
      </c>
      <c r="S1506">
        <v>10</v>
      </c>
      <c r="T1506">
        <v>10</v>
      </c>
      <c r="U1506">
        <v>10</v>
      </c>
      <c r="V1506">
        <v>20</v>
      </c>
      <c r="W1506">
        <v>30</v>
      </c>
      <c r="X1506">
        <v>40</v>
      </c>
      <c r="Y1506">
        <v>50</v>
      </c>
      <c r="Z1506">
        <v>50</v>
      </c>
      <c r="AA1506">
        <v>90</v>
      </c>
      <c r="AB1506">
        <v>70</v>
      </c>
      <c r="AC1506">
        <v>20</v>
      </c>
      <c r="AD1506">
        <v>10</v>
      </c>
      <c r="AE1506">
        <v>10</v>
      </c>
      <c r="AF1506">
        <v>10</v>
      </c>
      <c r="AG1506">
        <v>10</v>
      </c>
      <c r="AH1506">
        <v>10</v>
      </c>
      <c r="AI1506">
        <v>10</v>
      </c>
      <c r="AJ1506">
        <v>10</v>
      </c>
      <c r="AK1506">
        <v>20</v>
      </c>
      <c r="AL1506">
        <v>90</v>
      </c>
      <c r="AM1506">
        <v>90</v>
      </c>
      <c r="AN1506">
        <v>90</v>
      </c>
      <c r="AO1506">
        <v>30</v>
      </c>
      <c r="AP1506">
        <v>10</v>
      </c>
      <c r="AQ1506">
        <v>10</v>
      </c>
      <c r="AR1506">
        <v>10</v>
      </c>
      <c r="AS1506">
        <v>10</v>
      </c>
      <c r="AT1506">
        <v>10</v>
      </c>
      <c r="AU1506">
        <v>10</v>
      </c>
      <c r="AV1506">
        <v>10</v>
      </c>
      <c r="AW1506">
        <v>50</v>
      </c>
      <c r="AX1506">
        <v>90</v>
      </c>
      <c r="AY1506">
        <v>110</v>
      </c>
      <c r="AZ1506">
        <v>50</v>
      </c>
      <c r="BA1506">
        <v>20</v>
      </c>
      <c r="BB1506">
        <v>20</v>
      </c>
      <c r="BC1506">
        <v>10</v>
      </c>
      <c r="BD1506">
        <v>10</v>
      </c>
      <c r="BE1506">
        <v>10</v>
      </c>
      <c r="BF1506">
        <v>10</v>
      </c>
      <c r="BG1506">
        <v>20</v>
      </c>
      <c r="BH1506">
        <v>30</v>
      </c>
      <c r="BI1506" s="9">
        <f>AVERAGE(keyword_stats[[#This Row],[Searches: Apr 2015]:[Searches: Mar 2016]])</f>
        <v>56.666666666666664</v>
      </c>
      <c r="BJ1506" s="9">
        <f>AVERAGE(keyword_stats[[#This Row],[Searches: Apr 2016]:[Searches: Mar 2017]])</f>
        <v>29.166666666666668</v>
      </c>
      <c r="BK1506" s="9">
        <f>AVERAGE(keyword_stats[[#This Row],[Searches: Apr 2017]:[Searches: Mar 2018]])</f>
        <v>32.5</v>
      </c>
      <c r="BL1506" s="9">
        <f>AVERAGE(keyword_stats[[#This Row],[Searches: Apr 2018]:[Searches: Mar 2019]])</f>
        <v>35.833333333333336</v>
      </c>
      <c r="BM1506" s="9">
        <f>SUM(keyword_stats[[#This Row],[Searches: Apr 2018]:[Searches: Mar 2019]])</f>
        <v>430</v>
      </c>
      <c r="BN1506" s="9">
        <f>keyword_stats[[#This Row],[R1]]-keyword_stats[[#This Row],[R4]]</f>
        <v>-20.833333333333329</v>
      </c>
      <c r="BO1506" s="9" t="str">
        <f>INDEX('keyword-forecasts'!G:K,MATCH(keyword_stats[[#This Row],[Keyword]],'keyword-forecasts'!K:K,0),1)</f>
        <v>Stroje Kąpielowe</v>
      </c>
    </row>
    <row r="1507" spans="1:67" x14ac:dyDescent="0.25">
      <c r="A1507" t="s">
        <v>1617</v>
      </c>
      <c r="B1507" t="s">
        <v>15</v>
      </c>
      <c r="D1507" s="8">
        <v>90</v>
      </c>
      <c r="E1507" t="s">
        <v>17</v>
      </c>
      <c r="F1507">
        <v>100</v>
      </c>
      <c r="G1507">
        <v>0.18</v>
      </c>
      <c r="H1507">
        <v>0.91</v>
      </c>
      <c r="M1507">
        <v>40</v>
      </c>
      <c r="N1507">
        <v>50</v>
      </c>
      <c r="O1507">
        <v>50</v>
      </c>
      <c r="P1507">
        <v>50</v>
      </c>
      <c r="Q1507">
        <v>20</v>
      </c>
      <c r="R1507">
        <v>10</v>
      </c>
      <c r="S1507">
        <v>10</v>
      </c>
      <c r="T1507">
        <v>10</v>
      </c>
      <c r="U1507">
        <v>10</v>
      </c>
      <c r="V1507">
        <v>20</v>
      </c>
      <c r="W1507">
        <v>30</v>
      </c>
      <c r="X1507">
        <v>20</v>
      </c>
      <c r="Y1507">
        <v>30</v>
      </c>
      <c r="Z1507">
        <v>50</v>
      </c>
      <c r="AA1507">
        <v>70</v>
      </c>
      <c r="AB1507">
        <v>50</v>
      </c>
      <c r="AC1507">
        <v>20</v>
      </c>
      <c r="AD1507">
        <v>10</v>
      </c>
      <c r="AE1507">
        <v>10</v>
      </c>
      <c r="AF1507">
        <v>10</v>
      </c>
      <c r="AG1507">
        <v>10</v>
      </c>
      <c r="AH1507">
        <v>10</v>
      </c>
      <c r="AI1507">
        <v>20</v>
      </c>
      <c r="AJ1507">
        <v>30</v>
      </c>
      <c r="AK1507">
        <v>40</v>
      </c>
      <c r="AL1507">
        <v>20</v>
      </c>
      <c r="AM1507">
        <v>40</v>
      </c>
      <c r="AN1507">
        <v>30</v>
      </c>
      <c r="AO1507">
        <v>20</v>
      </c>
      <c r="AP1507">
        <v>10</v>
      </c>
      <c r="AQ1507">
        <v>10</v>
      </c>
      <c r="AR1507">
        <v>10</v>
      </c>
      <c r="AS1507">
        <v>10</v>
      </c>
      <c r="AT1507">
        <v>10</v>
      </c>
      <c r="AU1507">
        <v>20</v>
      </c>
      <c r="AV1507">
        <v>30</v>
      </c>
      <c r="AW1507">
        <v>30</v>
      </c>
      <c r="AX1507">
        <v>260</v>
      </c>
      <c r="AY1507">
        <v>140</v>
      </c>
      <c r="AZ1507">
        <v>40</v>
      </c>
      <c r="BA1507">
        <v>30</v>
      </c>
      <c r="BB1507">
        <v>50</v>
      </c>
      <c r="BC1507">
        <v>50</v>
      </c>
      <c r="BD1507">
        <v>70</v>
      </c>
      <c r="BE1507">
        <v>110</v>
      </c>
      <c r="BF1507">
        <v>140</v>
      </c>
      <c r="BG1507">
        <v>50</v>
      </c>
      <c r="BH1507">
        <v>170</v>
      </c>
      <c r="BI1507" s="9">
        <f>AVERAGE(keyword_stats[[#This Row],[Searches: Apr 2015]:[Searches: Mar 2016]])</f>
        <v>26.666666666666668</v>
      </c>
      <c r="BJ1507" s="9">
        <f>AVERAGE(keyword_stats[[#This Row],[Searches: Apr 2016]:[Searches: Mar 2017]])</f>
        <v>26.666666666666668</v>
      </c>
      <c r="BK1507" s="9">
        <f>AVERAGE(keyword_stats[[#This Row],[Searches: Apr 2017]:[Searches: Mar 2018]])</f>
        <v>20.833333333333332</v>
      </c>
      <c r="BL1507" s="9">
        <f>AVERAGE(keyword_stats[[#This Row],[Searches: Apr 2018]:[Searches: Mar 2019]])</f>
        <v>95</v>
      </c>
      <c r="BM1507" s="9">
        <f>SUM(keyword_stats[[#This Row],[Searches: Apr 2018]:[Searches: Mar 2019]])</f>
        <v>1140</v>
      </c>
      <c r="BN1507" s="9">
        <f>keyword_stats[[#This Row],[R1]]-keyword_stats[[#This Row],[R4]]</f>
        <v>68.333333333333329</v>
      </c>
      <c r="BO1507" s="9" t="str">
        <f>INDEX('keyword-forecasts'!G:K,MATCH(keyword_stats[[#This Row],[Keyword]],'keyword-forecasts'!K:K,0),1)</f>
        <v>Stroje Kąpielowe</v>
      </c>
    </row>
    <row r="1508" spans="1:67" x14ac:dyDescent="0.25">
      <c r="A1508" t="s">
        <v>1618</v>
      </c>
      <c r="B1508" t="s">
        <v>15</v>
      </c>
      <c r="D1508" s="8">
        <v>70</v>
      </c>
      <c r="E1508" t="s">
        <v>17</v>
      </c>
      <c r="F1508">
        <v>100</v>
      </c>
      <c r="G1508">
        <v>0.22</v>
      </c>
      <c r="H1508">
        <v>0.99</v>
      </c>
      <c r="M1508">
        <v>70</v>
      </c>
      <c r="N1508">
        <v>50</v>
      </c>
      <c r="O1508">
        <v>70</v>
      </c>
      <c r="P1508">
        <v>90</v>
      </c>
      <c r="Q1508">
        <v>10</v>
      </c>
      <c r="R1508">
        <v>10</v>
      </c>
      <c r="S1508">
        <v>10</v>
      </c>
      <c r="T1508">
        <v>10</v>
      </c>
      <c r="U1508">
        <v>20</v>
      </c>
      <c r="V1508">
        <v>30</v>
      </c>
      <c r="W1508">
        <v>70</v>
      </c>
      <c r="X1508">
        <v>50</v>
      </c>
      <c r="Y1508">
        <v>90</v>
      </c>
      <c r="Z1508">
        <v>70</v>
      </c>
      <c r="AA1508">
        <v>30</v>
      </c>
      <c r="AB1508">
        <v>20</v>
      </c>
      <c r="AC1508">
        <v>30</v>
      </c>
      <c r="AD1508">
        <v>10</v>
      </c>
      <c r="AE1508">
        <v>10</v>
      </c>
      <c r="AF1508">
        <v>10</v>
      </c>
      <c r="AG1508">
        <v>10</v>
      </c>
      <c r="AH1508">
        <v>50</v>
      </c>
      <c r="AI1508">
        <v>30</v>
      </c>
      <c r="AJ1508">
        <v>50</v>
      </c>
      <c r="AK1508">
        <v>70</v>
      </c>
      <c r="AL1508">
        <v>50</v>
      </c>
      <c r="AM1508">
        <v>90</v>
      </c>
      <c r="AN1508">
        <v>90</v>
      </c>
      <c r="AO1508">
        <v>40</v>
      </c>
      <c r="AP1508">
        <v>10</v>
      </c>
      <c r="AQ1508">
        <v>10</v>
      </c>
      <c r="AR1508">
        <v>30</v>
      </c>
      <c r="AS1508">
        <v>30</v>
      </c>
      <c r="AT1508">
        <v>70</v>
      </c>
      <c r="AU1508">
        <v>70</v>
      </c>
      <c r="AV1508">
        <v>50</v>
      </c>
      <c r="AW1508">
        <v>110</v>
      </c>
      <c r="AX1508">
        <v>170</v>
      </c>
      <c r="AY1508">
        <v>170</v>
      </c>
      <c r="AZ1508">
        <v>110</v>
      </c>
      <c r="BA1508">
        <v>40</v>
      </c>
      <c r="BB1508">
        <v>10</v>
      </c>
      <c r="BC1508">
        <v>10</v>
      </c>
      <c r="BD1508">
        <v>20</v>
      </c>
      <c r="BE1508">
        <v>20</v>
      </c>
      <c r="BF1508">
        <v>40</v>
      </c>
      <c r="BG1508">
        <v>30</v>
      </c>
      <c r="BH1508">
        <v>30</v>
      </c>
      <c r="BI1508" s="9">
        <f>AVERAGE(keyword_stats[[#This Row],[Searches: Apr 2015]:[Searches: Mar 2016]])</f>
        <v>40.833333333333336</v>
      </c>
      <c r="BJ1508" s="9">
        <f>AVERAGE(keyword_stats[[#This Row],[Searches: Apr 2016]:[Searches: Mar 2017]])</f>
        <v>34.166666666666664</v>
      </c>
      <c r="BK1508" s="9">
        <f>AVERAGE(keyword_stats[[#This Row],[Searches: Apr 2017]:[Searches: Mar 2018]])</f>
        <v>50.833333333333336</v>
      </c>
      <c r="BL1508" s="9">
        <f>AVERAGE(keyword_stats[[#This Row],[Searches: Apr 2018]:[Searches: Mar 2019]])</f>
        <v>63.333333333333336</v>
      </c>
      <c r="BM1508" s="9">
        <f>SUM(keyword_stats[[#This Row],[Searches: Apr 2018]:[Searches: Mar 2019]])</f>
        <v>760</v>
      </c>
      <c r="BN1508" s="9">
        <f>keyword_stats[[#This Row],[R1]]-keyword_stats[[#This Row],[R4]]</f>
        <v>22.5</v>
      </c>
      <c r="BO1508" s="9" t="str">
        <f>INDEX('keyword-forecasts'!G:K,MATCH(keyword_stats[[#This Row],[Keyword]],'keyword-forecasts'!K:K,0),1)</f>
        <v>Kostiumy Kąpielowe</v>
      </c>
    </row>
    <row r="1509" spans="1:67" x14ac:dyDescent="0.25">
      <c r="A1509" t="s">
        <v>1619</v>
      </c>
      <c r="B1509" t="s">
        <v>15</v>
      </c>
      <c r="D1509" s="8">
        <v>20</v>
      </c>
      <c r="E1509" t="s">
        <v>18</v>
      </c>
      <c r="F1509">
        <v>22</v>
      </c>
      <c r="M1509">
        <v>30</v>
      </c>
      <c r="N1509">
        <v>30</v>
      </c>
      <c r="O1509">
        <v>30</v>
      </c>
      <c r="P1509">
        <v>50</v>
      </c>
      <c r="Q1509">
        <v>50</v>
      </c>
      <c r="R1509">
        <v>20</v>
      </c>
      <c r="S1509">
        <v>30</v>
      </c>
      <c r="T1509">
        <v>30</v>
      </c>
      <c r="U1509">
        <v>20</v>
      </c>
      <c r="V1509">
        <v>30</v>
      </c>
      <c r="W1509">
        <v>30</v>
      </c>
      <c r="X1509">
        <v>50</v>
      </c>
      <c r="Y1509">
        <v>20</v>
      </c>
      <c r="Z1509">
        <v>30</v>
      </c>
      <c r="AA1509">
        <v>30</v>
      </c>
      <c r="AB1509">
        <v>30</v>
      </c>
      <c r="AC1509">
        <v>40</v>
      </c>
      <c r="AD1509">
        <v>20</v>
      </c>
      <c r="AE1509">
        <v>20</v>
      </c>
      <c r="AF1509">
        <v>30</v>
      </c>
      <c r="AG1509">
        <v>30</v>
      </c>
      <c r="AH1509">
        <v>30</v>
      </c>
      <c r="AI1509">
        <v>30</v>
      </c>
      <c r="AJ1509">
        <v>10</v>
      </c>
      <c r="AK1509">
        <v>20</v>
      </c>
      <c r="AL1509">
        <v>40</v>
      </c>
      <c r="AM1509">
        <v>10</v>
      </c>
      <c r="AN1509">
        <v>20</v>
      </c>
      <c r="AO1509">
        <v>30</v>
      </c>
      <c r="AP1509">
        <v>20</v>
      </c>
      <c r="AQ1509">
        <v>20</v>
      </c>
      <c r="AR1509">
        <v>20</v>
      </c>
      <c r="AS1509">
        <v>20</v>
      </c>
      <c r="AT1509">
        <v>10</v>
      </c>
      <c r="AU1509">
        <v>20</v>
      </c>
      <c r="AV1509">
        <v>30</v>
      </c>
      <c r="AW1509">
        <v>20</v>
      </c>
      <c r="AX1509">
        <v>30</v>
      </c>
      <c r="AY1509">
        <v>20</v>
      </c>
      <c r="AZ1509">
        <v>50</v>
      </c>
      <c r="BA1509">
        <v>40</v>
      </c>
      <c r="BB1509">
        <v>20</v>
      </c>
      <c r="BC1509">
        <v>20</v>
      </c>
      <c r="BD1509">
        <v>10</v>
      </c>
      <c r="BE1509">
        <v>20</v>
      </c>
      <c r="BF1509">
        <v>30</v>
      </c>
      <c r="BG1509">
        <v>20</v>
      </c>
      <c r="BH1509">
        <v>20</v>
      </c>
      <c r="BI1509" s="9">
        <f>AVERAGE(keyword_stats[[#This Row],[Searches: Apr 2015]:[Searches: Mar 2016]])</f>
        <v>33.333333333333336</v>
      </c>
      <c r="BJ1509" s="9">
        <f>AVERAGE(keyword_stats[[#This Row],[Searches: Apr 2016]:[Searches: Mar 2017]])</f>
        <v>26.666666666666668</v>
      </c>
      <c r="BK1509" s="9">
        <f>AVERAGE(keyword_stats[[#This Row],[Searches: Apr 2017]:[Searches: Mar 2018]])</f>
        <v>21.666666666666668</v>
      </c>
      <c r="BL1509" s="9">
        <f>AVERAGE(keyword_stats[[#This Row],[Searches: Apr 2018]:[Searches: Mar 2019]])</f>
        <v>25</v>
      </c>
      <c r="BM1509" s="9">
        <f>SUM(keyword_stats[[#This Row],[Searches: Apr 2018]:[Searches: Mar 2019]])</f>
        <v>300</v>
      </c>
      <c r="BN1509" s="9">
        <f>keyword_stats[[#This Row],[R1]]-keyword_stats[[#This Row],[R4]]</f>
        <v>-8.3333333333333357</v>
      </c>
      <c r="BO1509" s="9" t="str">
        <f>INDEX('keyword-forecasts'!G:K,MATCH(keyword_stats[[#This Row],[Keyword]],'keyword-forecasts'!K:K,0),1)</f>
        <v>Niezgrupowane słowa kluczowe</v>
      </c>
    </row>
    <row r="1510" spans="1:67" x14ac:dyDescent="0.25">
      <c r="A1510" t="s">
        <v>1620</v>
      </c>
      <c r="B1510" t="s">
        <v>15</v>
      </c>
      <c r="D1510" s="8">
        <v>10</v>
      </c>
      <c r="E1510" t="s">
        <v>17</v>
      </c>
      <c r="F1510">
        <v>100</v>
      </c>
      <c r="G1510">
        <v>0.39</v>
      </c>
      <c r="H1510">
        <v>0.78</v>
      </c>
      <c r="M1510">
        <v>10</v>
      </c>
      <c r="N1510">
        <v>10</v>
      </c>
      <c r="O1510">
        <v>10</v>
      </c>
      <c r="P1510">
        <v>30</v>
      </c>
      <c r="Q1510">
        <v>10</v>
      </c>
      <c r="R1510">
        <v>10</v>
      </c>
      <c r="S1510">
        <v>10</v>
      </c>
      <c r="T1510">
        <v>10</v>
      </c>
      <c r="U1510">
        <v>10</v>
      </c>
      <c r="V1510">
        <v>10</v>
      </c>
      <c r="W1510">
        <v>10</v>
      </c>
      <c r="X1510">
        <v>10</v>
      </c>
      <c r="Y1510">
        <v>10</v>
      </c>
      <c r="Z1510">
        <v>10</v>
      </c>
      <c r="AA1510">
        <v>20</v>
      </c>
      <c r="AB1510">
        <v>20</v>
      </c>
      <c r="AC1510">
        <v>10</v>
      </c>
      <c r="AD1510">
        <v>10</v>
      </c>
      <c r="AE1510">
        <v>10</v>
      </c>
      <c r="AF1510">
        <v>10</v>
      </c>
      <c r="AG1510">
        <v>20</v>
      </c>
      <c r="AH1510">
        <v>10</v>
      </c>
      <c r="AI1510">
        <v>10</v>
      </c>
      <c r="AJ1510">
        <v>10</v>
      </c>
      <c r="AK1510">
        <v>10</v>
      </c>
      <c r="AL1510">
        <v>10</v>
      </c>
      <c r="AM1510">
        <v>20</v>
      </c>
      <c r="AN1510">
        <v>50</v>
      </c>
      <c r="AO1510">
        <v>20</v>
      </c>
      <c r="AP1510">
        <v>50</v>
      </c>
      <c r="AQ1510">
        <v>10</v>
      </c>
      <c r="AR1510">
        <v>10</v>
      </c>
      <c r="AS1510">
        <v>10</v>
      </c>
      <c r="AT1510">
        <v>10</v>
      </c>
      <c r="AU1510">
        <v>10</v>
      </c>
      <c r="AV1510">
        <v>10</v>
      </c>
      <c r="AW1510">
        <v>10</v>
      </c>
      <c r="AX1510">
        <v>10</v>
      </c>
      <c r="AY1510">
        <v>20</v>
      </c>
      <c r="AZ1510">
        <v>30</v>
      </c>
      <c r="BA1510">
        <v>10</v>
      </c>
      <c r="BB1510">
        <v>10</v>
      </c>
      <c r="BC1510">
        <v>0</v>
      </c>
      <c r="BD1510">
        <v>10</v>
      </c>
      <c r="BE1510">
        <v>10</v>
      </c>
      <c r="BF1510">
        <v>10</v>
      </c>
      <c r="BG1510">
        <v>10</v>
      </c>
      <c r="BH1510">
        <v>10</v>
      </c>
      <c r="BI1510" s="9">
        <f>AVERAGE(keyword_stats[[#This Row],[Searches: Apr 2015]:[Searches: Mar 2016]])</f>
        <v>11.666666666666666</v>
      </c>
      <c r="BJ1510" s="9">
        <f>AVERAGE(keyword_stats[[#This Row],[Searches: Apr 2016]:[Searches: Mar 2017]])</f>
        <v>12.5</v>
      </c>
      <c r="BK1510" s="9">
        <f>AVERAGE(keyword_stats[[#This Row],[Searches: Apr 2017]:[Searches: Mar 2018]])</f>
        <v>18.333333333333332</v>
      </c>
      <c r="BL1510" s="9">
        <f>AVERAGE(keyword_stats[[#This Row],[Searches: Apr 2018]:[Searches: Mar 2019]])</f>
        <v>11.666666666666666</v>
      </c>
      <c r="BM1510" s="9">
        <f>SUM(keyword_stats[[#This Row],[Searches: Apr 2018]:[Searches: Mar 2019]])</f>
        <v>140</v>
      </c>
      <c r="BN1510" s="9">
        <f>keyword_stats[[#This Row],[R1]]-keyword_stats[[#This Row],[R4]]</f>
        <v>0</v>
      </c>
      <c r="BO1510" s="9" t="str">
        <f>INDEX('keyword-forecasts'!G:K,MATCH(keyword_stats[[#This Row],[Keyword]],'keyword-forecasts'!K:K,0),1)</f>
        <v>Kąpielowe Warszawa</v>
      </c>
    </row>
    <row r="1511" spans="1:67" x14ac:dyDescent="0.25">
      <c r="A1511" t="s">
        <v>1621</v>
      </c>
      <c r="B1511" t="s">
        <v>15</v>
      </c>
      <c r="D1511" s="8">
        <v>30</v>
      </c>
      <c r="E1511" t="s">
        <v>16</v>
      </c>
      <c r="F1511">
        <v>39</v>
      </c>
      <c r="G1511">
        <v>0.86</v>
      </c>
      <c r="H1511">
        <v>1.92</v>
      </c>
      <c r="M1511">
        <v>10</v>
      </c>
      <c r="N1511">
        <v>10</v>
      </c>
      <c r="O1511">
        <v>10</v>
      </c>
      <c r="P1511">
        <v>10</v>
      </c>
      <c r="Q1511">
        <v>20</v>
      </c>
      <c r="R1511">
        <v>10</v>
      </c>
      <c r="S1511">
        <v>10</v>
      </c>
      <c r="T1511">
        <v>10</v>
      </c>
      <c r="U1511">
        <v>10</v>
      </c>
      <c r="V1511">
        <v>10</v>
      </c>
      <c r="W1511">
        <v>10</v>
      </c>
      <c r="X1511">
        <v>10</v>
      </c>
      <c r="Y1511">
        <v>10</v>
      </c>
      <c r="Z1511">
        <v>10</v>
      </c>
      <c r="AA1511">
        <v>20</v>
      </c>
      <c r="AB1511">
        <v>20</v>
      </c>
      <c r="AC1511">
        <v>10</v>
      </c>
      <c r="AD1511">
        <v>10</v>
      </c>
      <c r="AE1511">
        <v>10</v>
      </c>
      <c r="AF1511">
        <v>10</v>
      </c>
      <c r="AG1511">
        <v>10</v>
      </c>
      <c r="AH1511">
        <v>10</v>
      </c>
      <c r="AI1511">
        <v>10</v>
      </c>
      <c r="AJ1511">
        <v>10</v>
      </c>
      <c r="AK1511">
        <v>10</v>
      </c>
      <c r="AL1511">
        <v>20</v>
      </c>
      <c r="AM1511">
        <v>30</v>
      </c>
      <c r="AN1511">
        <v>30</v>
      </c>
      <c r="AO1511">
        <v>20</v>
      </c>
      <c r="AP1511">
        <v>10</v>
      </c>
      <c r="AQ1511">
        <v>20</v>
      </c>
      <c r="AR1511">
        <v>20</v>
      </c>
      <c r="AS1511">
        <v>10</v>
      </c>
      <c r="AT1511">
        <v>40</v>
      </c>
      <c r="AU1511">
        <v>10</v>
      </c>
      <c r="AV1511">
        <v>10</v>
      </c>
      <c r="AW1511">
        <v>10</v>
      </c>
      <c r="AX1511">
        <v>20</v>
      </c>
      <c r="AY1511">
        <v>30</v>
      </c>
      <c r="AZ1511">
        <v>70</v>
      </c>
      <c r="BA1511">
        <v>50</v>
      </c>
      <c r="BB1511">
        <v>10</v>
      </c>
      <c r="BC1511">
        <v>20</v>
      </c>
      <c r="BD1511">
        <v>10</v>
      </c>
      <c r="BE1511">
        <v>10</v>
      </c>
      <c r="BF1511">
        <v>20</v>
      </c>
      <c r="BG1511">
        <v>30</v>
      </c>
      <c r="BH1511">
        <v>10</v>
      </c>
      <c r="BI1511" s="9">
        <f>AVERAGE(keyword_stats[[#This Row],[Searches: Apr 2015]:[Searches: Mar 2016]])</f>
        <v>10.833333333333334</v>
      </c>
      <c r="BJ1511" s="9">
        <f>AVERAGE(keyword_stats[[#This Row],[Searches: Apr 2016]:[Searches: Mar 2017]])</f>
        <v>11.666666666666666</v>
      </c>
      <c r="BK1511" s="9">
        <f>AVERAGE(keyword_stats[[#This Row],[Searches: Apr 2017]:[Searches: Mar 2018]])</f>
        <v>19.166666666666668</v>
      </c>
      <c r="BL1511" s="9">
        <f>AVERAGE(keyword_stats[[#This Row],[Searches: Apr 2018]:[Searches: Mar 2019]])</f>
        <v>24.166666666666668</v>
      </c>
      <c r="BM1511" s="9">
        <f>SUM(keyword_stats[[#This Row],[Searches: Apr 2018]:[Searches: Mar 2019]])</f>
        <v>290</v>
      </c>
      <c r="BN1511" s="9">
        <f>keyword_stats[[#This Row],[R1]]-keyword_stats[[#This Row],[R4]]</f>
        <v>13.333333333333334</v>
      </c>
      <c r="BO1511" s="9" t="str">
        <f>INDEX('keyword-forecasts'!G:K,MATCH(keyword_stats[[#This Row],[Keyword]],'keyword-forecasts'!K:K,0),1)</f>
        <v>Kąpielowe Warszawa</v>
      </c>
    </row>
    <row r="1512" spans="1:67" x14ac:dyDescent="0.25">
      <c r="A1512" t="s">
        <v>1633</v>
      </c>
      <c r="B1512" t="s">
        <v>15</v>
      </c>
      <c r="D1512" s="8">
        <v>90</v>
      </c>
      <c r="E1512" t="s">
        <v>17</v>
      </c>
      <c r="F1512">
        <v>100</v>
      </c>
      <c r="G1512">
        <v>0.34</v>
      </c>
      <c r="H1512">
        <v>1.17</v>
      </c>
      <c r="M1512">
        <v>50</v>
      </c>
      <c r="N1512">
        <v>70</v>
      </c>
      <c r="O1512">
        <v>110</v>
      </c>
      <c r="P1512">
        <v>140</v>
      </c>
      <c r="Q1512">
        <v>70</v>
      </c>
      <c r="R1512">
        <v>20</v>
      </c>
      <c r="S1512">
        <v>20</v>
      </c>
      <c r="T1512">
        <v>10</v>
      </c>
      <c r="U1512">
        <v>10</v>
      </c>
      <c r="V1512">
        <v>20</v>
      </c>
      <c r="W1512">
        <v>40</v>
      </c>
      <c r="X1512">
        <v>40</v>
      </c>
      <c r="Y1512">
        <v>50</v>
      </c>
      <c r="Z1512">
        <v>90</v>
      </c>
      <c r="AA1512">
        <v>140</v>
      </c>
      <c r="AB1512">
        <v>90</v>
      </c>
      <c r="AC1512">
        <v>40</v>
      </c>
      <c r="AD1512">
        <v>10</v>
      </c>
      <c r="AE1512">
        <v>10</v>
      </c>
      <c r="AF1512">
        <v>10</v>
      </c>
      <c r="AG1512">
        <v>10</v>
      </c>
      <c r="AH1512">
        <v>20</v>
      </c>
      <c r="AI1512">
        <v>30</v>
      </c>
      <c r="AJ1512">
        <v>50</v>
      </c>
      <c r="AK1512">
        <v>50</v>
      </c>
      <c r="AL1512">
        <v>90</v>
      </c>
      <c r="AM1512">
        <v>90</v>
      </c>
      <c r="AN1512">
        <v>70</v>
      </c>
      <c r="AO1512">
        <v>50</v>
      </c>
      <c r="AP1512">
        <v>20</v>
      </c>
      <c r="AQ1512">
        <v>20</v>
      </c>
      <c r="AR1512">
        <v>10</v>
      </c>
      <c r="AS1512">
        <v>20</v>
      </c>
      <c r="AT1512">
        <v>70</v>
      </c>
      <c r="AU1512">
        <v>50</v>
      </c>
      <c r="AV1512">
        <v>50</v>
      </c>
      <c r="AW1512">
        <v>90</v>
      </c>
      <c r="AX1512">
        <v>170</v>
      </c>
      <c r="AY1512">
        <v>170</v>
      </c>
      <c r="AZ1512">
        <v>210</v>
      </c>
      <c r="BA1512">
        <v>110</v>
      </c>
      <c r="BB1512">
        <v>30</v>
      </c>
      <c r="BC1512">
        <v>10</v>
      </c>
      <c r="BD1512">
        <v>20</v>
      </c>
      <c r="BE1512">
        <v>10</v>
      </c>
      <c r="BF1512">
        <v>30</v>
      </c>
      <c r="BG1512">
        <v>70</v>
      </c>
      <c r="BH1512">
        <v>90</v>
      </c>
      <c r="BI1512" s="9">
        <f>AVERAGE(keyword_stats[[#This Row],[Searches: Apr 2015]:[Searches: Mar 2016]])</f>
        <v>50</v>
      </c>
      <c r="BJ1512" s="9">
        <f>AVERAGE(keyword_stats[[#This Row],[Searches: Apr 2016]:[Searches: Mar 2017]])</f>
        <v>45.833333333333336</v>
      </c>
      <c r="BK1512" s="9">
        <f>AVERAGE(keyword_stats[[#This Row],[Searches: Apr 2017]:[Searches: Mar 2018]])</f>
        <v>49.166666666666664</v>
      </c>
      <c r="BL1512" s="9">
        <f>AVERAGE(keyword_stats[[#This Row],[Searches: Apr 2018]:[Searches: Mar 2019]])</f>
        <v>84.166666666666671</v>
      </c>
      <c r="BM1512" s="9">
        <f>SUM(keyword_stats[[#This Row],[Searches: Apr 2018]:[Searches: Mar 2019]])</f>
        <v>1010</v>
      </c>
      <c r="BN1512" s="9">
        <f>keyword_stats[[#This Row],[R1]]-keyword_stats[[#This Row],[R4]]</f>
        <v>34.166666666666671</v>
      </c>
      <c r="BO1512" s="9" t="str">
        <f>INDEX('keyword-forecasts'!G:K,MATCH(keyword_stats[[#This Row],[Keyword]],'keyword-forecasts'!K:K,0),1)</f>
        <v>Stroje Kąpielowe</v>
      </c>
    </row>
    <row r="1513" spans="1:67" x14ac:dyDescent="0.25">
      <c r="A1513" t="s">
        <v>1622</v>
      </c>
      <c r="B1513" t="s">
        <v>15</v>
      </c>
      <c r="D1513" s="8">
        <v>20</v>
      </c>
      <c r="E1513" t="s">
        <v>17</v>
      </c>
      <c r="F1513">
        <v>100</v>
      </c>
      <c r="G1513">
        <v>0.2</v>
      </c>
      <c r="H1513">
        <v>0.92</v>
      </c>
      <c r="M1513">
        <v>10</v>
      </c>
      <c r="N1513">
        <v>10</v>
      </c>
      <c r="O1513">
        <v>40</v>
      </c>
      <c r="P1513">
        <v>40</v>
      </c>
      <c r="Q1513">
        <v>10</v>
      </c>
      <c r="R1513">
        <v>10</v>
      </c>
      <c r="S1513">
        <v>10</v>
      </c>
      <c r="T1513">
        <v>10</v>
      </c>
      <c r="U1513">
        <v>10</v>
      </c>
      <c r="V1513">
        <v>10</v>
      </c>
      <c r="W1513">
        <v>10</v>
      </c>
      <c r="X1513">
        <v>10</v>
      </c>
      <c r="Y1513">
        <v>10</v>
      </c>
      <c r="Z1513">
        <v>10</v>
      </c>
      <c r="AA1513">
        <v>30</v>
      </c>
      <c r="AB1513">
        <v>40</v>
      </c>
      <c r="AC1513">
        <v>20</v>
      </c>
      <c r="AD1513">
        <v>10</v>
      </c>
      <c r="AE1513">
        <v>10</v>
      </c>
      <c r="AF1513">
        <v>10</v>
      </c>
      <c r="AG1513">
        <v>10</v>
      </c>
      <c r="AH1513">
        <v>10</v>
      </c>
      <c r="AI1513">
        <v>10</v>
      </c>
      <c r="AJ1513">
        <v>10</v>
      </c>
      <c r="AK1513">
        <v>20</v>
      </c>
      <c r="AL1513">
        <v>30</v>
      </c>
      <c r="AM1513">
        <v>50</v>
      </c>
      <c r="AN1513">
        <v>50</v>
      </c>
      <c r="AO1513">
        <v>30</v>
      </c>
      <c r="AP1513">
        <v>10</v>
      </c>
      <c r="AQ1513">
        <v>10</v>
      </c>
      <c r="AR1513">
        <v>10</v>
      </c>
      <c r="AS1513">
        <v>10</v>
      </c>
      <c r="AT1513">
        <v>40</v>
      </c>
      <c r="AU1513">
        <v>10</v>
      </c>
      <c r="AV1513">
        <v>20</v>
      </c>
      <c r="AW1513">
        <v>20</v>
      </c>
      <c r="AX1513">
        <v>10</v>
      </c>
      <c r="AY1513">
        <v>40</v>
      </c>
      <c r="AZ1513">
        <v>50</v>
      </c>
      <c r="BA1513">
        <v>30</v>
      </c>
      <c r="BB1513">
        <v>10</v>
      </c>
      <c r="BC1513">
        <v>10</v>
      </c>
      <c r="BD1513">
        <v>10</v>
      </c>
      <c r="BE1513">
        <v>10</v>
      </c>
      <c r="BF1513">
        <v>10</v>
      </c>
      <c r="BG1513">
        <v>20</v>
      </c>
      <c r="BH1513">
        <v>10</v>
      </c>
      <c r="BI1513" s="9">
        <f>AVERAGE(keyword_stats[[#This Row],[Searches: Apr 2015]:[Searches: Mar 2016]])</f>
        <v>15</v>
      </c>
      <c r="BJ1513" s="9">
        <f>AVERAGE(keyword_stats[[#This Row],[Searches: Apr 2016]:[Searches: Mar 2017]])</f>
        <v>15</v>
      </c>
      <c r="BK1513" s="9">
        <f>AVERAGE(keyword_stats[[#This Row],[Searches: Apr 2017]:[Searches: Mar 2018]])</f>
        <v>24.166666666666668</v>
      </c>
      <c r="BL1513" s="9">
        <f>AVERAGE(keyword_stats[[#This Row],[Searches: Apr 2018]:[Searches: Mar 2019]])</f>
        <v>19.166666666666668</v>
      </c>
      <c r="BM1513" s="9">
        <f>SUM(keyword_stats[[#This Row],[Searches: Apr 2018]:[Searches: Mar 2019]])</f>
        <v>230</v>
      </c>
      <c r="BN1513" s="9">
        <f>keyword_stats[[#This Row],[R1]]-keyword_stats[[#This Row],[R4]]</f>
        <v>4.1666666666666679</v>
      </c>
      <c r="BO1513" s="9" t="str">
        <f>INDEX('keyword-forecasts'!G:K,MATCH(keyword_stats[[#This Row],[Keyword]],'keyword-forecasts'!K:K,0),1)</f>
        <v>Stroje Kąpielowe</v>
      </c>
    </row>
    <row r="1514" spans="1:67" x14ac:dyDescent="0.25">
      <c r="A1514" t="s">
        <v>1624</v>
      </c>
      <c r="B1514" t="s">
        <v>15</v>
      </c>
      <c r="D1514" s="8">
        <v>90</v>
      </c>
      <c r="E1514" t="s">
        <v>17</v>
      </c>
      <c r="F1514">
        <v>100</v>
      </c>
      <c r="G1514">
        <v>0.46</v>
      </c>
      <c r="H1514">
        <v>1.41</v>
      </c>
      <c r="M1514">
        <v>20</v>
      </c>
      <c r="N1514">
        <v>30</v>
      </c>
      <c r="O1514">
        <v>70</v>
      </c>
      <c r="P1514">
        <v>140</v>
      </c>
      <c r="Q1514">
        <v>140</v>
      </c>
      <c r="R1514">
        <v>50</v>
      </c>
      <c r="S1514">
        <v>20</v>
      </c>
      <c r="T1514">
        <v>30</v>
      </c>
      <c r="U1514">
        <v>20</v>
      </c>
      <c r="V1514">
        <v>50</v>
      </c>
      <c r="W1514">
        <v>30</v>
      </c>
      <c r="X1514">
        <v>20</v>
      </c>
      <c r="Y1514">
        <v>10</v>
      </c>
      <c r="Z1514">
        <v>20</v>
      </c>
      <c r="AA1514">
        <v>40</v>
      </c>
      <c r="AB1514">
        <v>90</v>
      </c>
      <c r="AC1514">
        <v>90</v>
      </c>
      <c r="AD1514">
        <v>70</v>
      </c>
      <c r="AE1514">
        <v>40</v>
      </c>
      <c r="AF1514">
        <v>10</v>
      </c>
      <c r="AG1514">
        <v>10</v>
      </c>
      <c r="AH1514">
        <v>20</v>
      </c>
      <c r="AI1514">
        <v>20</v>
      </c>
      <c r="AJ1514">
        <v>10</v>
      </c>
      <c r="AK1514">
        <v>10</v>
      </c>
      <c r="AL1514">
        <v>10</v>
      </c>
      <c r="AM1514">
        <v>70</v>
      </c>
      <c r="AN1514">
        <v>210</v>
      </c>
      <c r="AO1514">
        <v>170</v>
      </c>
      <c r="AP1514">
        <v>50</v>
      </c>
      <c r="AQ1514">
        <v>10</v>
      </c>
      <c r="AR1514">
        <v>20</v>
      </c>
      <c r="AS1514">
        <v>10</v>
      </c>
      <c r="AT1514">
        <v>50</v>
      </c>
      <c r="AU1514">
        <v>50</v>
      </c>
      <c r="AV1514">
        <v>20</v>
      </c>
      <c r="AW1514">
        <v>40</v>
      </c>
      <c r="AX1514">
        <v>30</v>
      </c>
      <c r="AY1514">
        <v>70</v>
      </c>
      <c r="AZ1514">
        <v>140</v>
      </c>
      <c r="BA1514">
        <v>260</v>
      </c>
      <c r="BB1514">
        <v>70</v>
      </c>
      <c r="BC1514">
        <v>70</v>
      </c>
      <c r="BD1514">
        <v>50</v>
      </c>
      <c r="BE1514">
        <v>40</v>
      </c>
      <c r="BF1514">
        <v>70</v>
      </c>
      <c r="BG1514">
        <v>70</v>
      </c>
      <c r="BH1514">
        <v>70</v>
      </c>
      <c r="BI1514" s="9">
        <f>AVERAGE(keyword_stats[[#This Row],[Searches: Apr 2015]:[Searches: Mar 2016]])</f>
        <v>51.666666666666664</v>
      </c>
      <c r="BJ1514" s="9">
        <f>AVERAGE(keyword_stats[[#This Row],[Searches: Apr 2016]:[Searches: Mar 2017]])</f>
        <v>35.833333333333336</v>
      </c>
      <c r="BK1514" s="9">
        <f>AVERAGE(keyword_stats[[#This Row],[Searches: Apr 2017]:[Searches: Mar 2018]])</f>
        <v>56.666666666666664</v>
      </c>
      <c r="BL1514" s="9">
        <f>AVERAGE(keyword_stats[[#This Row],[Searches: Apr 2018]:[Searches: Mar 2019]])</f>
        <v>81.666666666666671</v>
      </c>
      <c r="BM1514" s="9">
        <f>SUM(keyword_stats[[#This Row],[Searches: Apr 2018]:[Searches: Mar 2019]])</f>
        <v>980</v>
      </c>
      <c r="BN1514" s="9">
        <f>keyword_stats[[#This Row],[R1]]-keyword_stats[[#This Row],[R4]]</f>
        <v>30.000000000000007</v>
      </c>
      <c r="BO1514" s="9" t="str">
        <f>INDEX('keyword-forecasts'!G:K,MATCH(keyword_stats[[#This Row],[Keyword]],'keyword-forecasts'!K:K,0),1)</f>
        <v>Kąpielowych</v>
      </c>
    </row>
    <row r="1515" spans="1:67" x14ac:dyDescent="0.25">
      <c r="A1515" t="s">
        <v>1623</v>
      </c>
      <c r="B1515" t="s">
        <v>15</v>
      </c>
      <c r="D1515" s="8">
        <v>30</v>
      </c>
      <c r="E1515" t="s">
        <v>17</v>
      </c>
      <c r="F1515">
        <v>100</v>
      </c>
      <c r="G1515">
        <v>0.53</v>
      </c>
      <c r="H1515">
        <v>1.25</v>
      </c>
      <c r="M1515">
        <v>10</v>
      </c>
      <c r="N1515">
        <v>20</v>
      </c>
      <c r="O1515">
        <v>50</v>
      </c>
      <c r="P1515">
        <v>110</v>
      </c>
      <c r="Q1515">
        <v>70</v>
      </c>
      <c r="R1515">
        <v>30</v>
      </c>
      <c r="S1515">
        <v>10</v>
      </c>
      <c r="T1515">
        <v>10</v>
      </c>
      <c r="U1515">
        <v>10</v>
      </c>
      <c r="V1515">
        <v>10</v>
      </c>
      <c r="W1515">
        <v>20</v>
      </c>
      <c r="X1515">
        <v>10</v>
      </c>
      <c r="Y1515">
        <v>10</v>
      </c>
      <c r="Z1515">
        <v>30</v>
      </c>
      <c r="AA1515">
        <v>90</v>
      </c>
      <c r="AB1515">
        <v>90</v>
      </c>
      <c r="AC1515">
        <v>110</v>
      </c>
      <c r="AD1515">
        <v>20</v>
      </c>
      <c r="AE1515">
        <v>10</v>
      </c>
      <c r="AF1515">
        <v>10</v>
      </c>
      <c r="AG1515">
        <v>10</v>
      </c>
      <c r="AH1515">
        <v>20</v>
      </c>
      <c r="AI1515">
        <v>10</v>
      </c>
      <c r="AJ1515">
        <v>10</v>
      </c>
      <c r="AK1515">
        <v>10</v>
      </c>
      <c r="AL1515">
        <v>20</v>
      </c>
      <c r="AM1515">
        <v>20</v>
      </c>
      <c r="AN1515">
        <v>70</v>
      </c>
      <c r="AO1515">
        <v>50</v>
      </c>
      <c r="AP1515">
        <v>10</v>
      </c>
      <c r="AQ1515">
        <v>10</v>
      </c>
      <c r="AR1515">
        <v>10</v>
      </c>
      <c r="AS1515">
        <v>10</v>
      </c>
      <c r="AT1515">
        <v>20</v>
      </c>
      <c r="AU1515">
        <v>10</v>
      </c>
      <c r="AV1515">
        <v>10</v>
      </c>
      <c r="AW1515">
        <v>10</v>
      </c>
      <c r="AX1515">
        <v>10</v>
      </c>
      <c r="AY1515">
        <v>40</v>
      </c>
      <c r="AZ1515">
        <v>70</v>
      </c>
      <c r="BA1515">
        <v>140</v>
      </c>
      <c r="BB1515">
        <v>40</v>
      </c>
      <c r="BC1515">
        <v>10</v>
      </c>
      <c r="BD1515">
        <v>10</v>
      </c>
      <c r="BE1515">
        <v>10</v>
      </c>
      <c r="BF1515">
        <v>10</v>
      </c>
      <c r="BG1515">
        <v>30</v>
      </c>
      <c r="BH1515">
        <v>10</v>
      </c>
      <c r="BI1515" s="9">
        <f>AVERAGE(keyword_stats[[#This Row],[Searches: Apr 2015]:[Searches: Mar 2016]])</f>
        <v>30</v>
      </c>
      <c r="BJ1515" s="9">
        <f>AVERAGE(keyword_stats[[#This Row],[Searches: Apr 2016]:[Searches: Mar 2017]])</f>
        <v>35</v>
      </c>
      <c r="BK1515" s="9">
        <f>AVERAGE(keyword_stats[[#This Row],[Searches: Apr 2017]:[Searches: Mar 2018]])</f>
        <v>20.833333333333332</v>
      </c>
      <c r="BL1515" s="9">
        <f>AVERAGE(keyword_stats[[#This Row],[Searches: Apr 2018]:[Searches: Mar 2019]])</f>
        <v>32.5</v>
      </c>
      <c r="BM1515" s="9">
        <f>SUM(keyword_stats[[#This Row],[Searches: Apr 2018]:[Searches: Mar 2019]])</f>
        <v>390</v>
      </c>
      <c r="BN1515" s="9">
        <f>keyword_stats[[#This Row],[R1]]-keyword_stats[[#This Row],[R4]]</f>
        <v>2.5</v>
      </c>
      <c r="BO1515" s="9" t="str">
        <f>INDEX('keyword-forecasts'!G:K,MATCH(keyword_stats[[#This Row],[Keyword]],'keyword-forecasts'!K:K,0),1)</f>
        <v>Kostiumy Kąpielowe</v>
      </c>
    </row>
    <row r="1516" spans="1:67" x14ac:dyDescent="0.25">
      <c r="A1516" t="s">
        <v>1625</v>
      </c>
      <c r="B1516" t="s">
        <v>15</v>
      </c>
      <c r="D1516" s="8">
        <v>70</v>
      </c>
      <c r="E1516" t="s">
        <v>17</v>
      </c>
      <c r="F1516">
        <v>100</v>
      </c>
      <c r="G1516">
        <v>0.33</v>
      </c>
      <c r="H1516">
        <v>1.32</v>
      </c>
      <c r="M1516">
        <v>10</v>
      </c>
      <c r="N1516">
        <v>20</v>
      </c>
      <c r="O1516">
        <v>30</v>
      </c>
      <c r="P1516">
        <v>110</v>
      </c>
      <c r="Q1516">
        <v>110</v>
      </c>
      <c r="R1516">
        <v>40</v>
      </c>
      <c r="S1516">
        <v>30</v>
      </c>
      <c r="T1516">
        <v>10</v>
      </c>
      <c r="U1516">
        <v>10</v>
      </c>
      <c r="V1516">
        <v>30</v>
      </c>
      <c r="W1516">
        <v>20</v>
      </c>
      <c r="X1516">
        <v>10</v>
      </c>
      <c r="Y1516">
        <v>20</v>
      </c>
      <c r="Z1516">
        <v>10</v>
      </c>
      <c r="AA1516">
        <v>50</v>
      </c>
      <c r="AB1516">
        <v>110</v>
      </c>
      <c r="AC1516">
        <v>110</v>
      </c>
      <c r="AD1516">
        <v>50</v>
      </c>
      <c r="AE1516">
        <v>30</v>
      </c>
      <c r="AF1516">
        <v>20</v>
      </c>
      <c r="AG1516">
        <v>10</v>
      </c>
      <c r="AH1516">
        <v>30</v>
      </c>
      <c r="AI1516">
        <v>40</v>
      </c>
      <c r="AJ1516">
        <v>20</v>
      </c>
      <c r="AK1516">
        <v>10</v>
      </c>
      <c r="AL1516">
        <v>20</v>
      </c>
      <c r="AM1516">
        <v>50</v>
      </c>
      <c r="AN1516">
        <v>140</v>
      </c>
      <c r="AO1516">
        <v>140</v>
      </c>
      <c r="AP1516">
        <v>30</v>
      </c>
      <c r="AQ1516">
        <v>10</v>
      </c>
      <c r="AR1516">
        <v>10</v>
      </c>
      <c r="AS1516">
        <v>10</v>
      </c>
      <c r="AT1516">
        <v>30</v>
      </c>
      <c r="AU1516">
        <v>40</v>
      </c>
      <c r="AV1516">
        <v>20</v>
      </c>
      <c r="AW1516">
        <v>10</v>
      </c>
      <c r="AX1516">
        <v>20</v>
      </c>
      <c r="AY1516">
        <v>140</v>
      </c>
      <c r="AZ1516">
        <v>260</v>
      </c>
      <c r="BA1516">
        <v>210</v>
      </c>
      <c r="BB1516">
        <v>70</v>
      </c>
      <c r="BC1516">
        <v>30</v>
      </c>
      <c r="BD1516">
        <v>20</v>
      </c>
      <c r="BE1516">
        <v>20</v>
      </c>
      <c r="BF1516">
        <v>40</v>
      </c>
      <c r="BG1516">
        <v>30</v>
      </c>
      <c r="BH1516">
        <v>20</v>
      </c>
      <c r="BI1516" s="9">
        <f>AVERAGE(keyword_stats[[#This Row],[Searches: Apr 2015]:[Searches: Mar 2016]])</f>
        <v>35.833333333333336</v>
      </c>
      <c r="BJ1516" s="9">
        <f>AVERAGE(keyword_stats[[#This Row],[Searches: Apr 2016]:[Searches: Mar 2017]])</f>
        <v>41.666666666666664</v>
      </c>
      <c r="BK1516" s="9">
        <f>AVERAGE(keyword_stats[[#This Row],[Searches: Apr 2017]:[Searches: Mar 2018]])</f>
        <v>42.5</v>
      </c>
      <c r="BL1516" s="9">
        <f>AVERAGE(keyword_stats[[#This Row],[Searches: Apr 2018]:[Searches: Mar 2019]])</f>
        <v>72.5</v>
      </c>
      <c r="BM1516" s="9">
        <f>SUM(keyword_stats[[#This Row],[Searches: Apr 2018]:[Searches: Mar 2019]])</f>
        <v>870</v>
      </c>
      <c r="BN1516" s="9">
        <f>keyword_stats[[#This Row],[R1]]-keyword_stats[[#This Row],[R4]]</f>
        <v>36.666666666666664</v>
      </c>
      <c r="BO1516" s="9" t="str">
        <f>INDEX('keyword-forecasts'!G:K,MATCH(keyword_stats[[#This Row],[Keyword]],'keyword-forecasts'!K:K,0),1)</f>
        <v>Kąpielowych</v>
      </c>
    </row>
    <row r="1517" spans="1:67" x14ac:dyDescent="0.25">
      <c r="A1517" t="s">
        <v>1626</v>
      </c>
      <c r="B1517" t="s">
        <v>15</v>
      </c>
      <c r="D1517" s="8">
        <v>170</v>
      </c>
      <c r="E1517" t="s">
        <v>17</v>
      </c>
      <c r="F1517">
        <v>100</v>
      </c>
      <c r="G1517">
        <v>0.35</v>
      </c>
      <c r="H1517">
        <v>0.99</v>
      </c>
      <c r="M1517">
        <v>20</v>
      </c>
      <c r="N1517">
        <v>20</v>
      </c>
      <c r="O1517">
        <v>110</v>
      </c>
      <c r="P1517">
        <v>210</v>
      </c>
      <c r="Q1517">
        <v>320</v>
      </c>
      <c r="R1517">
        <v>70</v>
      </c>
      <c r="S1517">
        <v>30</v>
      </c>
      <c r="T1517">
        <v>50</v>
      </c>
      <c r="U1517">
        <v>20</v>
      </c>
      <c r="V1517">
        <v>70</v>
      </c>
      <c r="W1517">
        <v>70</v>
      </c>
      <c r="X1517">
        <v>20</v>
      </c>
      <c r="Y1517">
        <v>20</v>
      </c>
      <c r="Z1517">
        <v>50</v>
      </c>
      <c r="AA1517">
        <v>110</v>
      </c>
      <c r="AB1517">
        <v>320</v>
      </c>
      <c r="AC1517">
        <v>260</v>
      </c>
      <c r="AD1517">
        <v>110</v>
      </c>
      <c r="AE1517">
        <v>70</v>
      </c>
      <c r="AF1517">
        <v>30</v>
      </c>
      <c r="AG1517">
        <v>10</v>
      </c>
      <c r="AH1517">
        <v>50</v>
      </c>
      <c r="AI1517">
        <v>50</v>
      </c>
      <c r="AJ1517">
        <v>40</v>
      </c>
      <c r="AK1517">
        <v>20</v>
      </c>
      <c r="AL1517">
        <v>40</v>
      </c>
      <c r="AM1517">
        <v>170</v>
      </c>
      <c r="AN1517">
        <v>320</v>
      </c>
      <c r="AO1517">
        <v>260</v>
      </c>
      <c r="AP1517">
        <v>70</v>
      </c>
      <c r="AQ1517">
        <v>40</v>
      </c>
      <c r="AR1517">
        <v>30</v>
      </c>
      <c r="AS1517">
        <v>40</v>
      </c>
      <c r="AT1517">
        <v>110</v>
      </c>
      <c r="AU1517">
        <v>50</v>
      </c>
      <c r="AV1517">
        <v>50</v>
      </c>
      <c r="AW1517">
        <v>50</v>
      </c>
      <c r="AX1517">
        <v>50</v>
      </c>
      <c r="AY1517">
        <v>170</v>
      </c>
      <c r="AZ1517">
        <v>590</v>
      </c>
      <c r="BA1517">
        <v>720</v>
      </c>
      <c r="BB1517">
        <v>170</v>
      </c>
      <c r="BC1517">
        <v>70</v>
      </c>
      <c r="BD1517">
        <v>70</v>
      </c>
      <c r="BE1517">
        <v>70</v>
      </c>
      <c r="BF1517">
        <v>170</v>
      </c>
      <c r="BG1517">
        <v>110</v>
      </c>
      <c r="BH1517">
        <v>70</v>
      </c>
      <c r="BI1517" s="9">
        <f>AVERAGE(keyword_stats[[#This Row],[Searches: Apr 2015]:[Searches: Mar 2016]])</f>
        <v>84.166666666666671</v>
      </c>
      <c r="BJ1517" s="9">
        <f>AVERAGE(keyword_stats[[#This Row],[Searches: Apr 2016]:[Searches: Mar 2017]])</f>
        <v>93.333333333333329</v>
      </c>
      <c r="BK1517" s="9">
        <f>AVERAGE(keyword_stats[[#This Row],[Searches: Apr 2017]:[Searches: Mar 2018]])</f>
        <v>100</v>
      </c>
      <c r="BL1517" s="9">
        <f>AVERAGE(keyword_stats[[#This Row],[Searches: Apr 2018]:[Searches: Mar 2019]])</f>
        <v>192.5</v>
      </c>
      <c r="BM1517" s="9">
        <f>SUM(keyword_stats[[#This Row],[Searches: Apr 2018]:[Searches: Mar 2019]])</f>
        <v>2310</v>
      </c>
      <c r="BN1517" s="9">
        <f>keyword_stats[[#This Row],[R1]]-keyword_stats[[#This Row],[R4]]</f>
        <v>108.33333333333333</v>
      </c>
      <c r="BO1517" s="9" t="str">
        <f>INDEX('keyword-forecasts'!G:K,MATCH(keyword_stats[[#This Row],[Keyword]],'keyword-forecasts'!K:K,0),1)</f>
        <v>Wyprzedaż Stroje</v>
      </c>
    </row>
    <row r="1518" spans="1:67" x14ac:dyDescent="0.25">
      <c r="A1518" t="s">
        <v>1627</v>
      </c>
      <c r="B1518" t="s">
        <v>15</v>
      </c>
      <c r="D1518" s="8">
        <v>10</v>
      </c>
      <c r="M1518">
        <v>10</v>
      </c>
      <c r="N1518">
        <v>0</v>
      </c>
      <c r="O1518">
        <v>10</v>
      </c>
      <c r="P1518">
        <v>30</v>
      </c>
      <c r="Q1518">
        <v>10</v>
      </c>
      <c r="R1518">
        <v>10</v>
      </c>
      <c r="S1518">
        <v>0</v>
      </c>
      <c r="T1518">
        <v>10</v>
      </c>
      <c r="U1518">
        <v>10</v>
      </c>
      <c r="V1518">
        <v>10</v>
      </c>
      <c r="W1518">
        <v>10</v>
      </c>
      <c r="X1518">
        <v>10</v>
      </c>
      <c r="Y1518">
        <v>0</v>
      </c>
      <c r="Z1518">
        <v>10</v>
      </c>
      <c r="AA1518">
        <v>10</v>
      </c>
      <c r="AB1518">
        <v>30</v>
      </c>
      <c r="AC1518">
        <v>20</v>
      </c>
      <c r="AD1518">
        <v>10</v>
      </c>
      <c r="AE1518">
        <v>10</v>
      </c>
      <c r="AF1518">
        <v>10</v>
      </c>
      <c r="AG1518">
        <v>10</v>
      </c>
      <c r="AH1518">
        <v>10</v>
      </c>
      <c r="AI1518">
        <v>10</v>
      </c>
      <c r="AJ1518">
        <v>10</v>
      </c>
      <c r="AK1518">
        <v>0</v>
      </c>
      <c r="AL1518">
        <v>0</v>
      </c>
      <c r="AM1518">
        <v>10</v>
      </c>
      <c r="AN1518">
        <v>20</v>
      </c>
      <c r="AO1518">
        <v>20</v>
      </c>
      <c r="AP1518">
        <v>10</v>
      </c>
      <c r="AQ1518">
        <v>10</v>
      </c>
      <c r="AR1518">
        <v>10</v>
      </c>
      <c r="AS1518">
        <v>10</v>
      </c>
      <c r="AT1518">
        <v>10</v>
      </c>
      <c r="AU1518">
        <v>10</v>
      </c>
      <c r="AV1518">
        <v>10</v>
      </c>
      <c r="AW1518">
        <v>10</v>
      </c>
      <c r="AX1518">
        <v>10</v>
      </c>
      <c r="AY1518">
        <v>10</v>
      </c>
      <c r="AZ1518">
        <v>10</v>
      </c>
      <c r="BA1518">
        <v>10</v>
      </c>
      <c r="BB1518">
        <v>10</v>
      </c>
      <c r="BC1518">
        <v>10</v>
      </c>
      <c r="BD1518">
        <v>10</v>
      </c>
      <c r="BE1518">
        <v>0</v>
      </c>
      <c r="BF1518">
        <v>10</v>
      </c>
      <c r="BG1518">
        <v>10</v>
      </c>
      <c r="BH1518">
        <v>0</v>
      </c>
      <c r="BI1518" s="9">
        <f>AVERAGE(keyword_stats[[#This Row],[Searches: Apr 2015]:[Searches: Mar 2016]])</f>
        <v>10</v>
      </c>
      <c r="BJ1518" s="9">
        <f>AVERAGE(keyword_stats[[#This Row],[Searches: Apr 2016]:[Searches: Mar 2017]])</f>
        <v>11.666666666666666</v>
      </c>
      <c r="BK1518" s="9">
        <f>AVERAGE(keyword_stats[[#This Row],[Searches: Apr 2017]:[Searches: Mar 2018]])</f>
        <v>10</v>
      </c>
      <c r="BL1518" s="9">
        <f>AVERAGE(keyword_stats[[#This Row],[Searches: Apr 2018]:[Searches: Mar 2019]])</f>
        <v>8.3333333333333339</v>
      </c>
      <c r="BM1518" s="9">
        <f>SUM(keyword_stats[[#This Row],[Searches: Apr 2018]:[Searches: Mar 2019]])</f>
        <v>100</v>
      </c>
      <c r="BN1518" s="9">
        <f>keyword_stats[[#This Row],[R1]]-keyword_stats[[#This Row],[R4]]</f>
        <v>-1.6666666666666661</v>
      </c>
      <c r="BO1518" s="9" t="str">
        <f>INDEX('keyword-forecasts'!G:K,MATCH(keyword_stats[[#This Row],[Keyword]],'keyword-forecasts'!K:K,0),1)</f>
        <v>Wyprzedaż Stroje</v>
      </c>
    </row>
    <row r="1519" spans="1:67" x14ac:dyDescent="0.25">
      <c r="A1519" t="s">
        <v>1628</v>
      </c>
      <c r="B1519" t="s">
        <v>15</v>
      </c>
      <c r="D1519" s="8">
        <v>110</v>
      </c>
      <c r="E1519" t="s">
        <v>17</v>
      </c>
      <c r="F1519">
        <v>100</v>
      </c>
      <c r="G1519">
        <v>0.34</v>
      </c>
      <c r="H1519">
        <v>1.34</v>
      </c>
      <c r="M1519">
        <v>30</v>
      </c>
      <c r="N1519">
        <v>40</v>
      </c>
      <c r="O1519">
        <v>90</v>
      </c>
      <c r="P1519">
        <v>390</v>
      </c>
      <c r="Q1519">
        <v>320</v>
      </c>
      <c r="R1519">
        <v>110</v>
      </c>
      <c r="S1519">
        <v>40</v>
      </c>
      <c r="T1519">
        <v>50</v>
      </c>
      <c r="U1519">
        <v>40</v>
      </c>
      <c r="V1519">
        <v>90</v>
      </c>
      <c r="W1519">
        <v>90</v>
      </c>
      <c r="X1519">
        <v>20</v>
      </c>
      <c r="Y1519">
        <v>20</v>
      </c>
      <c r="Z1519">
        <v>50</v>
      </c>
      <c r="AA1519">
        <v>110</v>
      </c>
      <c r="AB1519">
        <v>320</v>
      </c>
      <c r="AC1519">
        <v>320</v>
      </c>
      <c r="AD1519">
        <v>170</v>
      </c>
      <c r="AE1519">
        <v>50</v>
      </c>
      <c r="AF1519">
        <v>90</v>
      </c>
      <c r="AG1519">
        <v>40</v>
      </c>
      <c r="AH1519">
        <v>110</v>
      </c>
      <c r="AI1519">
        <v>70</v>
      </c>
      <c r="AJ1519">
        <v>50</v>
      </c>
      <c r="AK1519">
        <v>50</v>
      </c>
      <c r="AL1519">
        <v>50</v>
      </c>
      <c r="AM1519">
        <v>140</v>
      </c>
      <c r="AN1519">
        <v>320</v>
      </c>
      <c r="AO1519">
        <v>320</v>
      </c>
      <c r="AP1519">
        <v>110</v>
      </c>
      <c r="AQ1519">
        <v>70</v>
      </c>
      <c r="AR1519">
        <v>50</v>
      </c>
      <c r="AS1519">
        <v>30</v>
      </c>
      <c r="AT1519">
        <v>110</v>
      </c>
      <c r="AU1519">
        <v>50</v>
      </c>
      <c r="AV1519">
        <v>30</v>
      </c>
      <c r="AW1519">
        <v>20</v>
      </c>
      <c r="AX1519">
        <v>40</v>
      </c>
      <c r="AY1519">
        <v>70</v>
      </c>
      <c r="AZ1519">
        <v>320</v>
      </c>
      <c r="BA1519">
        <v>260</v>
      </c>
      <c r="BB1519">
        <v>170</v>
      </c>
      <c r="BC1519">
        <v>70</v>
      </c>
      <c r="BD1519">
        <v>70</v>
      </c>
      <c r="BE1519">
        <v>90</v>
      </c>
      <c r="BF1519">
        <v>140</v>
      </c>
      <c r="BG1519">
        <v>70</v>
      </c>
      <c r="BH1519">
        <v>50</v>
      </c>
      <c r="BI1519" s="9">
        <f>AVERAGE(keyword_stats[[#This Row],[Searches: Apr 2015]:[Searches: Mar 2016]])</f>
        <v>109.16666666666667</v>
      </c>
      <c r="BJ1519" s="9">
        <f>AVERAGE(keyword_stats[[#This Row],[Searches: Apr 2016]:[Searches: Mar 2017]])</f>
        <v>116.66666666666667</v>
      </c>
      <c r="BK1519" s="9">
        <f>AVERAGE(keyword_stats[[#This Row],[Searches: Apr 2017]:[Searches: Mar 2018]])</f>
        <v>110.83333333333333</v>
      </c>
      <c r="BL1519" s="9">
        <f>AVERAGE(keyword_stats[[#This Row],[Searches: Apr 2018]:[Searches: Mar 2019]])</f>
        <v>114.16666666666667</v>
      </c>
      <c r="BM1519" s="9">
        <f>SUM(keyword_stats[[#This Row],[Searches: Apr 2018]:[Searches: Mar 2019]])</f>
        <v>1370</v>
      </c>
      <c r="BN1519" s="9">
        <f>keyword_stats[[#This Row],[R1]]-keyword_stats[[#This Row],[R4]]</f>
        <v>5</v>
      </c>
      <c r="BO1519" s="9" t="str">
        <f>INDEX('keyword-forecasts'!G:K,MATCH(keyword_stats[[#This Row],[Keyword]],'keyword-forecasts'!K:K,0),1)</f>
        <v>Strojów Kąpielowych</v>
      </c>
    </row>
    <row r="1520" spans="1:67" x14ac:dyDescent="0.25">
      <c r="A1520" t="s">
        <v>1629</v>
      </c>
      <c r="B1520" t="s">
        <v>15</v>
      </c>
      <c r="D1520" s="8">
        <v>70</v>
      </c>
      <c r="E1520" t="s">
        <v>17</v>
      </c>
      <c r="F1520">
        <v>100</v>
      </c>
      <c r="G1520">
        <v>0.45</v>
      </c>
      <c r="H1520">
        <v>1.51</v>
      </c>
      <c r="M1520">
        <v>50</v>
      </c>
      <c r="N1520">
        <v>70</v>
      </c>
      <c r="O1520">
        <v>110</v>
      </c>
      <c r="P1520">
        <v>90</v>
      </c>
      <c r="Q1520">
        <v>20</v>
      </c>
      <c r="R1520">
        <v>10</v>
      </c>
      <c r="S1520">
        <v>10</v>
      </c>
      <c r="T1520">
        <v>10</v>
      </c>
      <c r="U1520">
        <v>10</v>
      </c>
      <c r="V1520">
        <v>30</v>
      </c>
      <c r="W1520">
        <v>20</v>
      </c>
      <c r="X1520">
        <v>30</v>
      </c>
      <c r="Y1520">
        <v>70</v>
      </c>
      <c r="Z1520">
        <v>140</v>
      </c>
      <c r="AA1520">
        <v>110</v>
      </c>
      <c r="AB1520">
        <v>70</v>
      </c>
      <c r="AC1520">
        <v>30</v>
      </c>
      <c r="AD1520">
        <v>10</v>
      </c>
      <c r="AE1520">
        <v>10</v>
      </c>
      <c r="AF1520">
        <v>20</v>
      </c>
      <c r="AG1520">
        <v>30</v>
      </c>
      <c r="AH1520">
        <v>40</v>
      </c>
      <c r="AI1520">
        <v>30</v>
      </c>
      <c r="AJ1520">
        <v>70</v>
      </c>
      <c r="AK1520">
        <v>40</v>
      </c>
      <c r="AL1520">
        <v>90</v>
      </c>
      <c r="AM1520">
        <v>140</v>
      </c>
      <c r="AN1520">
        <v>90</v>
      </c>
      <c r="AO1520">
        <v>50</v>
      </c>
      <c r="AP1520">
        <v>10</v>
      </c>
      <c r="AQ1520">
        <v>10</v>
      </c>
      <c r="AR1520">
        <v>10</v>
      </c>
      <c r="AS1520">
        <v>10</v>
      </c>
      <c r="AT1520">
        <v>40</v>
      </c>
      <c r="AU1520">
        <v>30</v>
      </c>
      <c r="AV1520">
        <v>30</v>
      </c>
      <c r="AW1520">
        <v>30</v>
      </c>
      <c r="AX1520">
        <v>110</v>
      </c>
      <c r="AY1520">
        <v>170</v>
      </c>
      <c r="AZ1520">
        <v>260</v>
      </c>
      <c r="BA1520">
        <v>20</v>
      </c>
      <c r="BB1520">
        <v>10</v>
      </c>
      <c r="BC1520">
        <v>10</v>
      </c>
      <c r="BD1520">
        <v>30</v>
      </c>
      <c r="BE1520">
        <v>30</v>
      </c>
      <c r="BF1520">
        <v>50</v>
      </c>
      <c r="BG1520">
        <v>40</v>
      </c>
      <c r="BH1520">
        <v>50</v>
      </c>
      <c r="BI1520" s="9">
        <f>AVERAGE(keyword_stats[[#This Row],[Searches: Apr 2015]:[Searches: Mar 2016]])</f>
        <v>38.333333333333336</v>
      </c>
      <c r="BJ1520" s="9">
        <f>AVERAGE(keyword_stats[[#This Row],[Searches: Apr 2016]:[Searches: Mar 2017]])</f>
        <v>52.5</v>
      </c>
      <c r="BK1520" s="9">
        <f>AVERAGE(keyword_stats[[#This Row],[Searches: Apr 2017]:[Searches: Mar 2018]])</f>
        <v>45.833333333333336</v>
      </c>
      <c r="BL1520" s="9">
        <f>AVERAGE(keyword_stats[[#This Row],[Searches: Apr 2018]:[Searches: Mar 2019]])</f>
        <v>67.5</v>
      </c>
      <c r="BM1520" s="9">
        <f>SUM(keyword_stats[[#This Row],[Searches: Apr 2018]:[Searches: Mar 2019]])</f>
        <v>810</v>
      </c>
      <c r="BN1520" s="9">
        <f>keyword_stats[[#This Row],[R1]]-keyword_stats[[#This Row],[R4]]</f>
        <v>29.166666666666664</v>
      </c>
      <c r="BO1520" s="9" t="str">
        <f>INDEX('keyword-forecasts'!G:K,MATCH(keyword_stats[[#This Row],[Keyword]],'keyword-forecasts'!K:K,0),1)</f>
        <v>Kąpielowe Wyszczuplające</v>
      </c>
    </row>
    <row r="1521" spans="1:67" x14ac:dyDescent="0.25">
      <c r="A1521" t="s">
        <v>1630</v>
      </c>
      <c r="B1521" t="s">
        <v>15</v>
      </c>
      <c r="D1521" s="8">
        <v>390</v>
      </c>
      <c r="E1521" t="s">
        <v>17</v>
      </c>
      <c r="F1521">
        <v>100</v>
      </c>
      <c r="G1521">
        <v>0.56999999999999995</v>
      </c>
      <c r="H1521">
        <v>2.46</v>
      </c>
      <c r="M1521">
        <v>210</v>
      </c>
      <c r="N1521">
        <v>390</v>
      </c>
      <c r="O1521">
        <v>590</v>
      </c>
      <c r="P1521">
        <v>390</v>
      </c>
      <c r="Q1521">
        <v>210</v>
      </c>
      <c r="R1521">
        <v>50</v>
      </c>
      <c r="S1521">
        <v>40</v>
      </c>
      <c r="T1521">
        <v>50</v>
      </c>
      <c r="U1521">
        <v>50</v>
      </c>
      <c r="V1521">
        <v>110</v>
      </c>
      <c r="W1521">
        <v>170</v>
      </c>
      <c r="X1521">
        <v>170</v>
      </c>
      <c r="Y1521">
        <v>210</v>
      </c>
      <c r="Z1521">
        <v>320</v>
      </c>
      <c r="AA1521">
        <v>720</v>
      </c>
      <c r="AB1521">
        <v>880</v>
      </c>
      <c r="AC1521">
        <v>320</v>
      </c>
      <c r="AD1521">
        <v>110</v>
      </c>
      <c r="AE1521">
        <v>110</v>
      </c>
      <c r="AF1521">
        <v>90</v>
      </c>
      <c r="AG1521">
        <v>110</v>
      </c>
      <c r="AH1521">
        <v>260</v>
      </c>
      <c r="AI1521">
        <v>260</v>
      </c>
      <c r="AJ1521">
        <v>260</v>
      </c>
      <c r="AK1521">
        <v>390</v>
      </c>
      <c r="AL1521">
        <v>590</v>
      </c>
      <c r="AM1521">
        <v>880</v>
      </c>
      <c r="AN1521">
        <v>720</v>
      </c>
      <c r="AO1521">
        <v>390</v>
      </c>
      <c r="AP1521">
        <v>110</v>
      </c>
      <c r="AQ1521">
        <v>110</v>
      </c>
      <c r="AR1521">
        <v>70</v>
      </c>
      <c r="AS1521">
        <v>50</v>
      </c>
      <c r="AT1521">
        <v>210</v>
      </c>
      <c r="AU1521">
        <v>210</v>
      </c>
      <c r="AV1521">
        <v>260</v>
      </c>
      <c r="AW1521">
        <v>390</v>
      </c>
      <c r="AX1521">
        <v>880</v>
      </c>
      <c r="AY1521">
        <v>880</v>
      </c>
      <c r="AZ1521">
        <v>720</v>
      </c>
      <c r="BA1521">
        <v>390</v>
      </c>
      <c r="BB1521">
        <v>90</v>
      </c>
      <c r="BC1521">
        <v>140</v>
      </c>
      <c r="BD1521">
        <v>140</v>
      </c>
      <c r="BE1521">
        <v>110</v>
      </c>
      <c r="BF1521">
        <v>320</v>
      </c>
      <c r="BG1521">
        <v>320</v>
      </c>
      <c r="BH1521">
        <v>390</v>
      </c>
      <c r="BI1521" s="9">
        <f>AVERAGE(keyword_stats[[#This Row],[Searches: Apr 2015]:[Searches: Mar 2016]])</f>
        <v>202.5</v>
      </c>
      <c r="BJ1521" s="9">
        <f>AVERAGE(keyword_stats[[#This Row],[Searches: Apr 2016]:[Searches: Mar 2017]])</f>
        <v>304.16666666666669</v>
      </c>
      <c r="BK1521" s="9">
        <f>AVERAGE(keyword_stats[[#This Row],[Searches: Apr 2017]:[Searches: Mar 2018]])</f>
        <v>332.5</v>
      </c>
      <c r="BL1521" s="9">
        <f>AVERAGE(keyword_stats[[#This Row],[Searches: Apr 2018]:[Searches: Mar 2019]])</f>
        <v>397.5</v>
      </c>
      <c r="BM1521" s="9">
        <f>SUM(keyword_stats[[#This Row],[Searches: Apr 2018]:[Searches: Mar 2019]])</f>
        <v>4770</v>
      </c>
      <c r="BN1521" s="9">
        <f>keyword_stats[[#This Row],[R1]]-keyword_stats[[#This Row],[R4]]</f>
        <v>195</v>
      </c>
      <c r="BO1521" s="9" t="str">
        <f>INDEX('keyword-forecasts'!G:K,MATCH(keyword_stats[[#This Row],[Keyword]],'keyword-forecasts'!K:K,0),1)</f>
        <v>Kąpielowe Wyszczuplające</v>
      </c>
    </row>
    <row r="1522" spans="1:67" x14ac:dyDescent="0.25">
      <c r="A1522" t="s">
        <v>1631</v>
      </c>
      <c r="B1522" t="s">
        <v>15</v>
      </c>
      <c r="D1522" s="8">
        <v>170</v>
      </c>
      <c r="E1522" t="s">
        <v>17</v>
      </c>
      <c r="F1522">
        <v>100</v>
      </c>
      <c r="G1522">
        <v>0.66</v>
      </c>
      <c r="H1522">
        <v>2.67</v>
      </c>
      <c r="M1522">
        <v>90</v>
      </c>
      <c r="N1522">
        <v>90</v>
      </c>
      <c r="O1522">
        <v>140</v>
      </c>
      <c r="P1522">
        <v>110</v>
      </c>
      <c r="Q1522">
        <v>40</v>
      </c>
      <c r="R1522">
        <v>20</v>
      </c>
      <c r="S1522">
        <v>20</v>
      </c>
      <c r="T1522">
        <v>20</v>
      </c>
      <c r="U1522">
        <v>30</v>
      </c>
      <c r="V1522">
        <v>90</v>
      </c>
      <c r="W1522">
        <v>30</v>
      </c>
      <c r="X1522">
        <v>30</v>
      </c>
      <c r="Y1522">
        <v>50</v>
      </c>
      <c r="Z1522">
        <v>70</v>
      </c>
      <c r="AA1522">
        <v>110</v>
      </c>
      <c r="AB1522">
        <v>90</v>
      </c>
      <c r="AC1522">
        <v>20</v>
      </c>
      <c r="AD1522">
        <v>20</v>
      </c>
      <c r="AE1522">
        <v>40</v>
      </c>
      <c r="AF1522">
        <v>30</v>
      </c>
      <c r="AG1522">
        <v>20</v>
      </c>
      <c r="AH1522">
        <v>50</v>
      </c>
      <c r="AI1522">
        <v>70</v>
      </c>
      <c r="AJ1522">
        <v>140</v>
      </c>
      <c r="AK1522">
        <v>110</v>
      </c>
      <c r="AL1522">
        <v>110</v>
      </c>
      <c r="AM1522">
        <v>260</v>
      </c>
      <c r="AN1522">
        <v>320</v>
      </c>
      <c r="AO1522">
        <v>110</v>
      </c>
      <c r="AP1522">
        <v>20</v>
      </c>
      <c r="AQ1522">
        <v>10</v>
      </c>
      <c r="AR1522">
        <v>20</v>
      </c>
      <c r="AS1522">
        <v>20</v>
      </c>
      <c r="AT1522">
        <v>90</v>
      </c>
      <c r="AU1522">
        <v>110</v>
      </c>
      <c r="AV1522">
        <v>140</v>
      </c>
      <c r="AW1522">
        <v>110</v>
      </c>
      <c r="AX1522">
        <v>390</v>
      </c>
      <c r="AY1522">
        <v>390</v>
      </c>
      <c r="AZ1522">
        <v>210</v>
      </c>
      <c r="BA1522">
        <v>90</v>
      </c>
      <c r="BB1522">
        <v>30</v>
      </c>
      <c r="BC1522">
        <v>70</v>
      </c>
      <c r="BD1522">
        <v>70</v>
      </c>
      <c r="BE1522">
        <v>70</v>
      </c>
      <c r="BF1522">
        <v>210</v>
      </c>
      <c r="BG1522">
        <v>140</v>
      </c>
      <c r="BH1522">
        <v>90</v>
      </c>
      <c r="BI1522" s="9">
        <f>AVERAGE(keyword_stats[[#This Row],[Searches: Apr 2015]:[Searches: Mar 2016]])</f>
        <v>59.166666666666664</v>
      </c>
      <c r="BJ1522" s="9">
        <f>AVERAGE(keyword_stats[[#This Row],[Searches: Apr 2016]:[Searches: Mar 2017]])</f>
        <v>59.166666666666664</v>
      </c>
      <c r="BK1522" s="9">
        <f>AVERAGE(keyword_stats[[#This Row],[Searches: Apr 2017]:[Searches: Mar 2018]])</f>
        <v>110</v>
      </c>
      <c r="BL1522" s="9">
        <f>AVERAGE(keyword_stats[[#This Row],[Searches: Apr 2018]:[Searches: Mar 2019]])</f>
        <v>155.83333333333334</v>
      </c>
      <c r="BM1522" s="9">
        <f>SUM(keyword_stats[[#This Row],[Searches: Apr 2018]:[Searches: Mar 2019]])</f>
        <v>1870</v>
      </c>
      <c r="BN1522" s="9">
        <f>keyword_stats[[#This Row],[R1]]-keyword_stats[[#This Row],[R4]]</f>
        <v>96.666666666666686</v>
      </c>
      <c r="BO1522" s="9" t="str">
        <f>INDEX('keyword-forecasts'!G:K,MATCH(keyword_stats[[#This Row],[Keyword]],'keyword-forecasts'!K:K,0),1)</f>
        <v>Kąpielowy Wyszczuplający</v>
      </c>
    </row>
    <row r="1523" spans="1:67" x14ac:dyDescent="0.25">
      <c r="A1523" t="s">
        <v>1632</v>
      </c>
      <c r="B1523" t="s">
        <v>15</v>
      </c>
      <c r="D1523" s="8">
        <v>320</v>
      </c>
      <c r="E1523" t="s">
        <v>17</v>
      </c>
      <c r="F1523">
        <v>100</v>
      </c>
      <c r="G1523">
        <v>0.91</v>
      </c>
      <c r="H1523">
        <v>3.66</v>
      </c>
      <c r="M1523">
        <v>70</v>
      </c>
      <c r="N1523">
        <v>170</v>
      </c>
      <c r="O1523">
        <v>480</v>
      </c>
      <c r="P1523">
        <v>390</v>
      </c>
      <c r="Q1523">
        <v>110</v>
      </c>
      <c r="R1523">
        <v>30</v>
      </c>
      <c r="S1523">
        <v>30</v>
      </c>
      <c r="T1523">
        <v>50</v>
      </c>
      <c r="U1523">
        <v>30</v>
      </c>
      <c r="V1523">
        <v>110</v>
      </c>
      <c r="W1523">
        <v>170</v>
      </c>
      <c r="X1523">
        <v>110</v>
      </c>
      <c r="Y1523">
        <v>210</v>
      </c>
      <c r="Z1523">
        <v>320</v>
      </c>
      <c r="AA1523">
        <v>320</v>
      </c>
      <c r="AB1523">
        <v>260</v>
      </c>
      <c r="AC1523">
        <v>90</v>
      </c>
      <c r="AD1523">
        <v>90</v>
      </c>
      <c r="AE1523">
        <v>70</v>
      </c>
      <c r="AF1523">
        <v>70</v>
      </c>
      <c r="AG1523">
        <v>70</v>
      </c>
      <c r="AH1523">
        <v>140</v>
      </c>
      <c r="AI1523">
        <v>110</v>
      </c>
      <c r="AJ1523">
        <v>210</v>
      </c>
      <c r="AK1523">
        <v>260</v>
      </c>
      <c r="AL1523">
        <v>480</v>
      </c>
      <c r="AM1523">
        <v>480</v>
      </c>
      <c r="AN1523">
        <v>480</v>
      </c>
      <c r="AO1523">
        <v>140</v>
      </c>
      <c r="AP1523">
        <v>20</v>
      </c>
      <c r="AQ1523">
        <v>50</v>
      </c>
      <c r="AR1523">
        <v>90</v>
      </c>
      <c r="AS1523">
        <v>70</v>
      </c>
      <c r="AT1523">
        <v>170</v>
      </c>
      <c r="AU1523">
        <v>170</v>
      </c>
      <c r="AV1523">
        <v>210</v>
      </c>
      <c r="AW1523">
        <v>390</v>
      </c>
      <c r="AX1523">
        <v>480</v>
      </c>
      <c r="AY1523">
        <v>590</v>
      </c>
      <c r="AZ1523">
        <v>880</v>
      </c>
      <c r="BA1523">
        <v>320</v>
      </c>
      <c r="BB1523">
        <v>110</v>
      </c>
      <c r="BC1523">
        <v>50</v>
      </c>
      <c r="BD1523">
        <v>90</v>
      </c>
      <c r="BE1523">
        <v>70</v>
      </c>
      <c r="BF1523">
        <v>260</v>
      </c>
      <c r="BG1523">
        <v>260</v>
      </c>
      <c r="BH1523">
        <v>320</v>
      </c>
      <c r="BI1523" s="9">
        <f>AVERAGE(keyword_stats[[#This Row],[Searches: Apr 2015]:[Searches: Mar 2016]])</f>
        <v>145.83333333333334</v>
      </c>
      <c r="BJ1523" s="9">
        <f>AVERAGE(keyword_stats[[#This Row],[Searches: Apr 2016]:[Searches: Mar 2017]])</f>
        <v>163.33333333333334</v>
      </c>
      <c r="BK1523" s="9">
        <f>AVERAGE(keyword_stats[[#This Row],[Searches: Apr 2017]:[Searches: Mar 2018]])</f>
        <v>218.33333333333334</v>
      </c>
      <c r="BL1523" s="9">
        <f>AVERAGE(keyword_stats[[#This Row],[Searches: Apr 2018]:[Searches: Mar 2019]])</f>
        <v>318.33333333333331</v>
      </c>
      <c r="BM1523" s="9">
        <f>SUM(keyword_stats[[#This Row],[Searches: Apr 2018]:[Searches: Mar 2019]])</f>
        <v>3820</v>
      </c>
      <c r="BN1523" s="9">
        <f>keyword_stats[[#This Row],[R1]]-keyword_stats[[#This Row],[R4]]</f>
        <v>172.49999999999997</v>
      </c>
      <c r="BO1523" s="9" t="str">
        <f>INDEX('keyword-forecasts'!G:K,MATCH(keyword_stats[[#This Row],[Keyword]],'keyword-forecasts'!K:K,0),1)</f>
        <v>Kąpielowy Wyszczuplający</v>
      </c>
    </row>
    <row r="1524" spans="1:67" x14ac:dyDescent="0.25">
      <c r="A1524" t="s">
        <v>1634</v>
      </c>
      <c r="B1524" t="s">
        <v>15</v>
      </c>
      <c r="D1524" s="8">
        <v>40</v>
      </c>
      <c r="E1524" t="s">
        <v>17</v>
      </c>
      <c r="F1524">
        <v>100</v>
      </c>
      <c r="G1524">
        <v>0.39</v>
      </c>
      <c r="H1524">
        <v>1.49</v>
      </c>
      <c r="M1524">
        <v>20</v>
      </c>
      <c r="N1524">
        <v>30</v>
      </c>
      <c r="O1524">
        <v>30</v>
      </c>
      <c r="P1524">
        <v>30</v>
      </c>
      <c r="Q1524">
        <v>20</v>
      </c>
      <c r="R1524">
        <v>10</v>
      </c>
      <c r="S1524">
        <v>10</v>
      </c>
      <c r="T1524">
        <v>10</v>
      </c>
      <c r="U1524">
        <v>10</v>
      </c>
      <c r="V1524">
        <v>10</v>
      </c>
      <c r="W1524">
        <v>30</v>
      </c>
      <c r="X1524">
        <v>20</v>
      </c>
      <c r="Y1524">
        <v>30</v>
      </c>
      <c r="Z1524">
        <v>30</v>
      </c>
      <c r="AA1524">
        <v>40</v>
      </c>
      <c r="AB1524">
        <v>30</v>
      </c>
      <c r="AC1524">
        <v>20</v>
      </c>
      <c r="AD1524">
        <v>10</v>
      </c>
      <c r="AE1524">
        <v>20</v>
      </c>
      <c r="AF1524">
        <v>10</v>
      </c>
      <c r="AG1524">
        <v>10</v>
      </c>
      <c r="AH1524">
        <v>10</v>
      </c>
      <c r="AI1524">
        <v>20</v>
      </c>
      <c r="AJ1524">
        <v>20</v>
      </c>
      <c r="AK1524">
        <v>30</v>
      </c>
      <c r="AL1524">
        <v>50</v>
      </c>
      <c r="AM1524">
        <v>70</v>
      </c>
      <c r="AN1524">
        <v>90</v>
      </c>
      <c r="AO1524">
        <v>30</v>
      </c>
      <c r="AP1524">
        <v>20</v>
      </c>
      <c r="AQ1524">
        <v>10</v>
      </c>
      <c r="AR1524">
        <v>10</v>
      </c>
      <c r="AS1524">
        <v>10</v>
      </c>
      <c r="AT1524">
        <v>30</v>
      </c>
      <c r="AU1524">
        <v>30</v>
      </c>
      <c r="AV1524">
        <v>40</v>
      </c>
      <c r="AW1524">
        <v>40</v>
      </c>
      <c r="AX1524">
        <v>70</v>
      </c>
      <c r="AY1524">
        <v>70</v>
      </c>
      <c r="AZ1524">
        <v>70</v>
      </c>
      <c r="BA1524">
        <v>40</v>
      </c>
      <c r="BB1524">
        <v>20</v>
      </c>
      <c r="BC1524">
        <v>10</v>
      </c>
      <c r="BD1524">
        <v>10</v>
      </c>
      <c r="BE1524">
        <v>10</v>
      </c>
      <c r="BF1524">
        <v>30</v>
      </c>
      <c r="BG1524">
        <v>40</v>
      </c>
      <c r="BH1524">
        <v>30</v>
      </c>
      <c r="BI1524" s="9">
        <f>AVERAGE(keyword_stats[[#This Row],[Searches: Apr 2015]:[Searches: Mar 2016]])</f>
        <v>19.166666666666668</v>
      </c>
      <c r="BJ1524" s="9">
        <f>AVERAGE(keyword_stats[[#This Row],[Searches: Apr 2016]:[Searches: Mar 2017]])</f>
        <v>20.833333333333332</v>
      </c>
      <c r="BK1524" s="9">
        <f>AVERAGE(keyword_stats[[#This Row],[Searches: Apr 2017]:[Searches: Mar 2018]])</f>
        <v>35</v>
      </c>
      <c r="BL1524" s="9">
        <f>AVERAGE(keyword_stats[[#This Row],[Searches: Apr 2018]:[Searches: Mar 2019]])</f>
        <v>36.666666666666664</v>
      </c>
      <c r="BM1524" s="9">
        <f>SUM(keyword_stats[[#This Row],[Searches: Apr 2018]:[Searches: Mar 2019]])</f>
        <v>440</v>
      </c>
      <c r="BN1524" s="9">
        <f>keyword_stats[[#This Row],[R1]]-keyword_stats[[#This Row],[R4]]</f>
        <v>17.499999999999996</v>
      </c>
      <c r="BO1524" s="9" t="str">
        <f>INDEX('keyword-forecasts'!G:K,MATCH(keyword_stats[[#This Row],[Keyword]],'keyword-forecasts'!K:K,0),1)</f>
        <v>Stroje Kąpielowe</v>
      </c>
    </row>
    <row r="1525" spans="1:67" x14ac:dyDescent="0.25">
      <c r="A1525" t="s">
        <v>1635</v>
      </c>
      <c r="B1525" t="s">
        <v>15</v>
      </c>
      <c r="D1525" s="8">
        <v>20</v>
      </c>
      <c r="E1525" t="s">
        <v>17</v>
      </c>
      <c r="F1525">
        <v>100</v>
      </c>
      <c r="G1525">
        <v>0.65</v>
      </c>
      <c r="H1525">
        <v>3.24</v>
      </c>
      <c r="M1525">
        <v>10</v>
      </c>
      <c r="N1525">
        <v>30</v>
      </c>
      <c r="O1525">
        <v>20</v>
      </c>
      <c r="P1525">
        <v>20</v>
      </c>
      <c r="Q1525">
        <v>10</v>
      </c>
      <c r="R1525">
        <v>10</v>
      </c>
      <c r="S1525">
        <v>10</v>
      </c>
      <c r="T1525">
        <v>10</v>
      </c>
      <c r="U1525">
        <v>10</v>
      </c>
      <c r="V1525">
        <v>10</v>
      </c>
      <c r="W1525">
        <v>10</v>
      </c>
      <c r="X1525">
        <v>10</v>
      </c>
      <c r="Y1525">
        <v>10</v>
      </c>
      <c r="Z1525">
        <v>20</v>
      </c>
      <c r="AA1525">
        <v>20</v>
      </c>
      <c r="AB1525">
        <v>20</v>
      </c>
      <c r="AC1525">
        <v>20</v>
      </c>
      <c r="AD1525">
        <v>10</v>
      </c>
      <c r="AE1525">
        <v>10</v>
      </c>
      <c r="AF1525">
        <v>10</v>
      </c>
      <c r="AG1525">
        <v>10</v>
      </c>
      <c r="AH1525">
        <v>10</v>
      </c>
      <c r="AI1525">
        <v>10</v>
      </c>
      <c r="AJ1525">
        <v>30</v>
      </c>
      <c r="AK1525">
        <v>20</v>
      </c>
      <c r="AL1525">
        <v>30</v>
      </c>
      <c r="AM1525">
        <v>50</v>
      </c>
      <c r="AN1525">
        <v>40</v>
      </c>
      <c r="AO1525">
        <v>20</v>
      </c>
      <c r="AP1525">
        <v>20</v>
      </c>
      <c r="AQ1525">
        <v>10</v>
      </c>
      <c r="AR1525">
        <v>10</v>
      </c>
      <c r="AS1525">
        <v>10</v>
      </c>
      <c r="AT1525">
        <v>20</v>
      </c>
      <c r="AU1525">
        <v>30</v>
      </c>
      <c r="AV1525">
        <v>20</v>
      </c>
      <c r="AW1525">
        <v>30</v>
      </c>
      <c r="AX1525">
        <v>40</v>
      </c>
      <c r="AY1525">
        <v>30</v>
      </c>
      <c r="AZ1525">
        <v>30</v>
      </c>
      <c r="BA1525">
        <v>30</v>
      </c>
      <c r="BB1525">
        <v>20</v>
      </c>
      <c r="BC1525">
        <v>10</v>
      </c>
      <c r="BD1525">
        <v>10</v>
      </c>
      <c r="BE1525">
        <v>10</v>
      </c>
      <c r="BF1525">
        <v>20</v>
      </c>
      <c r="BG1525">
        <v>30</v>
      </c>
      <c r="BH1525">
        <v>30</v>
      </c>
      <c r="BI1525" s="9">
        <f>AVERAGE(keyword_stats[[#This Row],[Searches: Apr 2015]:[Searches: Mar 2016]])</f>
        <v>13.333333333333334</v>
      </c>
      <c r="BJ1525" s="9">
        <f>AVERAGE(keyword_stats[[#This Row],[Searches: Apr 2016]:[Searches: Mar 2017]])</f>
        <v>15</v>
      </c>
      <c r="BK1525" s="9">
        <f>AVERAGE(keyword_stats[[#This Row],[Searches: Apr 2017]:[Searches: Mar 2018]])</f>
        <v>23.333333333333332</v>
      </c>
      <c r="BL1525" s="9">
        <f>AVERAGE(keyword_stats[[#This Row],[Searches: Apr 2018]:[Searches: Mar 2019]])</f>
        <v>24.166666666666668</v>
      </c>
      <c r="BM1525" s="9">
        <f>SUM(keyword_stats[[#This Row],[Searches: Apr 2018]:[Searches: Mar 2019]])</f>
        <v>290</v>
      </c>
      <c r="BN1525" s="9">
        <f>keyword_stats[[#This Row],[R1]]-keyword_stats[[#This Row],[R4]]</f>
        <v>10.833333333333334</v>
      </c>
      <c r="BO1525" s="9" t="str">
        <f>INDEX('keyword-forecasts'!G:K,MATCH(keyword_stats[[#This Row],[Keyword]],'keyword-forecasts'!K:K,0),1)</f>
        <v>Kostium Kąpielowy</v>
      </c>
    </row>
    <row r="1526" spans="1:67" x14ac:dyDescent="0.25">
      <c r="A1526" t="s">
        <v>1636</v>
      </c>
      <c r="B1526" t="s">
        <v>15</v>
      </c>
      <c r="D1526" s="8">
        <v>70</v>
      </c>
      <c r="E1526" t="s">
        <v>17</v>
      </c>
      <c r="F1526">
        <v>100</v>
      </c>
      <c r="G1526">
        <v>0.43</v>
      </c>
      <c r="H1526">
        <v>1.32</v>
      </c>
      <c r="M1526">
        <v>20</v>
      </c>
      <c r="N1526">
        <v>30</v>
      </c>
      <c r="O1526">
        <v>50</v>
      </c>
      <c r="P1526">
        <v>30</v>
      </c>
      <c r="Q1526">
        <v>20</v>
      </c>
      <c r="R1526">
        <v>20</v>
      </c>
      <c r="S1526">
        <v>10</v>
      </c>
      <c r="T1526">
        <v>10</v>
      </c>
      <c r="U1526">
        <v>10</v>
      </c>
      <c r="V1526">
        <v>30</v>
      </c>
      <c r="W1526">
        <v>20</v>
      </c>
      <c r="X1526">
        <v>20</v>
      </c>
      <c r="Y1526">
        <v>30</v>
      </c>
      <c r="Z1526">
        <v>40</v>
      </c>
      <c r="AA1526">
        <v>40</v>
      </c>
      <c r="AB1526">
        <v>40</v>
      </c>
      <c r="AC1526">
        <v>20</v>
      </c>
      <c r="AD1526">
        <v>20</v>
      </c>
      <c r="AE1526">
        <v>10</v>
      </c>
      <c r="AF1526">
        <v>20</v>
      </c>
      <c r="AG1526">
        <v>30</v>
      </c>
      <c r="AH1526">
        <v>30</v>
      </c>
      <c r="AI1526">
        <v>30</v>
      </c>
      <c r="AJ1526">
        <v>30</v>
      </c>
      <c r="AK1526">
        <v>30</v>
      </c>
      <c r="AL1526">
        <v>50</v>
      </c>
      <c r="AM1526">
        <v>70</v>
      </c>
      <c r="AN1526">
        <v>90</v>
      </c>
      <c r="AO1526">
        <v>40</v>
      </c>
      <c r="AP1526">
        <v>10</v>
      </c>
      <c r="AQ1526">
        <v>20</v>
      </c>
      <c r="AR1526">
        <v>20</v>
      </c>
      <c r="AS1526">
        <v>10</v>
      </c>
      <c r="AT1526">
        <v>50</v>
      </c>
      <c r="AU1526">
        <v>50</v>
      </c>
      <c r="AV1526">
        <v>40</v>
      </c>
      <c r="AW1526">
        <v>70</v>
      </c>
      <c r="AX1526">
        <v>70</v>
      </c>
      <c r="AY1526">
        <v>110</v>
      </c>
      <c r="AZ1526">
        <v>90</v>
      </c>
      <c r="BA1526">
        <v>70</v>
      </c>
      <c r="BB1526">
        <v>30</v>
      </c>
      <c r="BC1526">
        <v>20</v>
      </c>
      <c r="BD1526">
        <v>40</v>
      </c>
      <c r="BE1526">
        <v>30</v>
      </c>
      <c r="BF1526">
        <v>50</v>
      </c>
      <c r="BG1526">
        <v>70</v>
      </c>
      <c r="BH1526">
        <v>90</v>
      </c>
      <c r="BI1526" s="9">
        <f>AVERAGE(keyword_stats[[#This Row],[Searches: Apr 2015]:[Searches: Mar 2016]])</f>
        <v>22.5</v>
      </c>
      <c r="BJ1526" s="9">
        <f>AVERAGE(keyword_stats[[#This Row],[Searches: Apr 2016]:[Searches: Mar 2017]])</f>
        <v>28.333333333333332</v>
      </c>
      <c r="BK1526" s="9">
        <f>AVERAGE(keyword_stats[[#This Row],[Searches: Apr 2017]:[Searches: Mar 2018]])</f>
        <v>40</v>
      </c>
      <c r="BL1526" s="9">
        <f>AVERAGE(keyword_stats[[#This Row],[Searches: Apr 2018]:[Searches: Mar 2019]])</f>
        <v>61.666666666666664</v>
      </c>
      <c r="BM1526" s="9">
        <f>SUM(keyword_stats[[#This Row],[Searches: Apr 2018]:[Searches: Mar 2019]])</f>
        <v>740</v>
      </c>
      <c r="BN1526" s="9">
        <f>keyword_stats[[#This Row],[R1]]-keyword_stats[[#This Row],[R4]]</f>
        <v>39.166666666666664</v>
      </c>
      <c r="BO1526" s="9" t="str">
        <f>INDEX('keyword-forecasts'!G:K,MATCH(keyword_stats[[#This Row],[Keyword]],'keyword-forecasts'!K:K,0),1)</f>
        <v>Strój Kąpielowy</v>
      </c>
    </row>
    <row r="1527" spans="1:67" x14ac:dyDescent="0.25">
      <c r="A1527" t="s">
        <v>1637</v>
      </c>
      <c r="B1527" t="s">
        <v>15</v>
      </c>
      <c r="D1527" s="8">
        <v>10</v>
      </c>
      <c r="E1527" t="s">
        <v>18</v>
      </c>
      <c r="F1527">
        <v>21</v>
      </c>
      <c r="M1527">
        <v>10</v>
      </c>
      <c r="N1527">
        <v>20</v>
      </c>
      <c r="O1527">
        <v>20</v>
      </c>
      <c r="P1527">
        <v>30</v>
      </c>
      <c r="Q1527">
        <v>10</v>
      </c>
      <c r="R1527">
        <v>10</v>
      </c>
      <c r="S1527">
        <v>10</v>
      </c>
      <c r="T1527">
        <v>10</v>
      </c>
      <c r="U1527">
        <v>10</v>
      </c>
      <c r="V1527">
        <v>10</v>
      </c>
      <c r="W1527">
        <v>10</v>
      </c>
      <c r="X1527">
        <v>10</v>
      </c>
      <c r="Y1527">
        <v>10</v>
      </c>
      <c r="Z1527">
        <v>10</v>
      </c>
      <c r="AA1527">
        <v>20</v>
      </c>
      <c r="AB1527">
        <v>30</v>
      </c>
      <c r="AC1527">
        <v>20</v>
      </c>
      <c r="AD1527">
        <v>10</v>
      </c>
      <c r="AE1527">
        <v>10</v>
      </c>
      <c r="AF1527">
        <v>20</v>
      </c>
      <c r="AG1527">
        <v>10</v>
      </c>
      <c r="AH1527">
        <v>10</v>
      </c>
      <c r="AI1527">
        <v>10</v>
      </c>
      <c r="AJ1527">
        <v>20</v>
      </c>
      <c r="AK1527">
        <v>10</v>
      </c>
      <c r="AL1527">
        <v>30</v>
      </c>
      <c r="AM1527">
        <v>20</v>
      </c>
      <c r="AN1527">
        <v>30</v>
      </c>
      <c r="AO1527">
        <v>20</v>
      </c>
      <c r="AP1527">
        <v>10</v>
      </c>
      <c r="AQ1527">
        <v>10</v>
      </c>
      <c r="AR1527">
        <v>20</v>
      </c>
      <c r="AS1527">
        <v>20</v>
      </c>
      <c r="AT1527">
        <v>20</v>
      </c>
      <c r="AU1527">
        <v>20</v>
      </c>
      <c r="AV1527">
        <v>10</v>
      </c>
      <c r="AW1527">
        <v>10</v>
      </c>
      <c r="AX1527">
        <v>10</v>
      </c>
      <c r="AY1527">
        <v>10</v>
      </c>
      <c r="AZ1527">
        <v>10</v>
      </c>
      <c r="BA1527">
        <v>10</v>
      </c>
      <c r="BB1527">
        <v>10</v>
      </c>
      <c r="BC1527">
        <v>10</v>
      </c>
      <c r="BD1527">
        <v>10</v>
      </c>
      <c r="BE1527">
        <v>10</v>
      </c>
      <c r="BF1527">
        <v>10</v>
      </c>
      <c r="BG1527">
        <v>10</v>
      </c>
      <c r="BH1527">
        <v>10</v>
      </c>
      <c r="BI1527" s="9">
        <f>AVERAGE(keyword_stats[[#This Row],[Searches: Apr 2015]:[Searches: Mar 2016]])</f>
        <v>13.333333333333334</v>
      </c>
      <c r="BJ1527" s="9">
        <f>AVERAGE(keyword_stats[[#This Row],[Searches: Apr 2016]:[Searches: Mar 2017]])</f>
        <v>15</v>
      </c>
      <c r="BK1527" s="9">
        <f>AVERAGE(keyword_stats[[#This Row],[Searches: Apr 2017]:[Searches: Mar 2018]])</f>
        <v>18.333333333333332</v>
      </c>
      <c r="BL1527" s="9">
        <f>AVERAGE(keyword_stats[[#This Row],[Searches: Apr 2018]:[Searches: Mar 2019]])</f>
        <v>10</v>
      </c>
      <c r="BM1527" s="9">
        <f>SUM(keyword_stats[[#This Row],[Searches: Apr 2018]:[Searches: Mar 2019]])</f>
        <v>120</v>
      </c>
      <c r="BN1527" s="9">
        <f>keyword_stats[[#This Row],[R1]]-keyword_stats[[#This Row],[R4]]</f>
        <v>-3.3333333333333339</v>
      </c>
      <c r="BO1527" s="9" t="str">
        <f>INDEX('keyword-forecasts'!G:K,MATCH(keyword_stats[[#This Row],[Keyword]],'keyword-forecasts'!K:K,0),1)</f>
        <v>Calzedonia</v>
      </c>
    </row>
    <row r="1528" spans="1:67" x14ac:dyDescent="0.25">
      <c r="A1528" t="s">
        <v>1638</v>
      </c>
      <c r="B1528" t="s">
        <v>15</v>
      </c>
      <c r="D1528" s="8">
        <v>10</v>
      </c>
      <c r="E1528" t="s">
        <v>16</v>
      </c>
      <c r="F1528">
        <v>50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30</v>
      </c>
      <c r="AE1528">
        <v>10</v>
      </c>
      <c r="AF1528">
        <v>30</v>
      </c>
      <c r="AG1528">
        <v>10</v>
      </c>
      <c r="AH1528">
        <v>20</v>
      </c>
      <c r="AI1528">
        <v>10</v>
      </c>
      <c r="AJ1528">
        <v>20</v>
      </c>
      <c r="AK1528">
        <v>30</v>
      </c>
      <c r="AL1528">
        <v>40</v>
      </c>
      <c r="AM1528">
        <v>20</v>
      </c>
      <c r="AN1528">
        <v>30</v>
      </c>
      <c r="AO1528">
        <v>10</v>
      </c>
      <c r="AP1528">
        <v>10</v>
      </c>
      <c r="AQ1528">
        <v>10</v>
      </c>
      <c r="AR1528">
        <v>10</v>
      </c>
      <c r="AS1528">
        <v>10</v>
      </c>
      <c r="AT1528">
        <v>10</v>
      </c>
      <c r="AU1528">
        <v>20</v>
      </c>
      <c r="AV1528">
        <v>20</v>
      </c>
      <c r="AW1528">
        <v>10</v>
      </c>
      <c r="AX1528">
        <v>20</v>
      </c>
      <c r="AY1528">
        <v>10</v>
      </c>
      <c r="AZ1528">
        <v>20</v>
      </c>
      <c r="BA1528">
        <v>30</v>
      </c>
      <c r="BB1528">
        <v>20</v>
      </c>
      <c r="BC1528">
        <v>10</v>
      </c>
      <c r="BD1528">
        <v>10</v>
      </c>
      <c r="BE1528">
        <v>10</v>
      </c>
      <c r="BF1528">
        <v>10</v>
      </c>
      <c r="BG1528">
        <v>20</v>
      </c>
      <c r="BH1528">
        <v>10</v>
      </c>
      <c r="BI1528" s="9">
        <f>AVERAGE(keyword_stats[[#This Row],[Searches: Apr 2015]:[Searches: Mar 2016]])</f>
        <v>0</v>
      </c>
      <c r="BJ1528" s="9">
        <f>AVERAGE(keyword_stats[[#This Row],[Searches: Apr 2016]:[Searches: Mar 2017]])</f>
        <v>10.833333333333334</v>
      </c>
      <c r="BK1528" s="9">
        <f>AVERAGE(keyword_stats[[#This Row],[Searches: Apr 2017]:[Searches: Mar 2018]])</f>
        <v>18.333333333333332</v>
      </c>
      <c r="BL1528" s="9">
        <f>AVERAGE(keyword_stats[[#This Row],[Searches: Apr 2018]:[Searches: Mar 2019]])</f>
        <v>15</v>
      </c>
      <c r="BM1528" s="9">
        <f>SUM(keyword_stats[[#This Row],[Searches: Apr 2018]:[Searches: Mar 2019]])</f>
        <v>180</v>
      </c>
      <c r="BN1528" s="9">
        <f>keyword_stats[[#This Row],[R1]]-keyword_stats[[#This Row],[R4]]</f>
        <v>15</v>
      </c>
      <c r="BO1528" s="9" t="str">
        <f>INDEX('keyword-forecasts'!G:K,MATCH(keyword_stats[[#This Row],[Keyword]],'keyword-forecasts'!K:K,0),1)</f>
        <v>Jednoczęściowy Kostium</v>
      </c>
    </row>
    <row r="1529" spans="1:67" x14ac:dyDescent="0.25">
      <c r="A1529" t="s">
        <v>1639</v>
      </c>
      <c r="B1529" t="s">
        <v>15</v>
      </c>
      <c r="D1529" s="8">
        <v>90</v>
      </c>
      <c r="E1529" t="s">
        <v>17</v>
      </c>
      <c r="F1529">
        <v>96</v>
      </c>
      <c r="G1529">
        <v>0.31</v>
      </c>
      <c r="H1529">
        <v>1.59</v>
      </c>
      <c r="M1529">
        <v>10</v>
      </c>
      <c r="N1529">
        <v>10</v>
      </c>
      <c r="O1529">
        <v>10</v>
      </c>
      <c r="P1529">
        <v>10</v>
      </c>
      <c r="Q1529">
        <v>10</v>
      </c>
      <c r="R1529">
        <v>10</v>
      </c>
      <c r="S1529">
        <v>10</v>
      </c>
      <c r="T1529">
        <v>20</v>
      </c>
      <c r="U1529">
        <v>10</v>
      </c>
      <c r="V1529">
        <v>10</v>
      </c>
      <c r="W1529">
        <v>10</v>
      </c>
      <c r="X1529">
        <v>20</v>
      </c>
      <c r="Y1529">
        <v>20</v>
      </c>
      <c r="Z1529">
        <v>20</v>
      </c>
      <c r="AA1529">
        <v>30</v>
      </c>
      <c r="AB1529">
        <v>50</v>
      </c>
      <c r="AC1529">
        <v>50</v>
      </c>
      <c r="AD1529">
        <v>30</v>
      </c>
      <c r="AE1529">
        <v>20</v>
      </c>
      <c r="AF1529">
        <v>10</v>
      </c>
      <c r="AG1529">
        <v>30</v>
      </c>
      <c r="AH1529">
        <v>30</v>
      </c>
      <c r="AI1529">
        <v>50</v>
      </c>
      <c r="AJ1529">
        <v>50</v>
      </c>
      <c r="AK1529">
        <v>40</v>
      </c>
      <c r="AL1529">
        <v>90</v>
      </c>
      <c r="AM1529">
        <v>70</v>
      </c>
      <c r="AN1529">
        <v>140</v>
      </c>
      <c r="AO1529">
        <v>70</v>
      </c>
      <c r="AP1529">
        <v>30</v>
      </c>
      <c r="AQ1529">
        <v>30</v>
      </c>
      <c r="AR1529">
        <v>30</v>
      </c>
      <c r="AS1529">
        <v>70</v>
      </c>
      <c r="AT1529">
        <v>170</v>
      </c>
      <c r="AU1529">
        <v>40</v>
      </c>
      <c r="AV1529">
        <v>50</v>
      </c>
      <c r="AW1529">
        <v>70</v>
      </c>
      <c r="AX1529">
        <v>140</v>
      </c>
      <c r="AY1529">
        <v>90</v>
      </c>
      <c r="AZ1529">
        <v>90</v>
      </c>
      <c r="BA1529">
        <v>170</v>
      </c>
      <c r="BB1529">
        <v>50</v>
      </c>
      <c r="BC1529">
        <v>40</v>
      </c>
      <c r="BD1529">
        <v>30</v>
      </c>
      <c r="BE1529">
        <v>50</v>
      </c>
      <c r="BF1529">
        <v>50</v>
      </c>
      <c r="BG1529">
        <v>110</v>
      </c>
      <c r="BH1529">
        <v>140</v>
      </c>
      <c r="BI1529" s="9">
        <f>AVERAGE(keyword_stats[[#This Row],[Searches: Apr 2015]:[Searches: Mar 2016]])</f>
        <v>11.666666666666666</v>
      </c>
      <c r="BJ1529" s="9">
        <f>AVERAGE(keyword_stats[[#This Row],[Searches: Apr 2016]:[Searches: Mar 2017]])</f>
        <v>32.5</v>
      </c>
      <c r="BK1529" s="9">
        <f>AVERAGE(keyword_stats[[#This Row],[Searches: Apr 2017]:[Searches: Mar 2018]])</f>
        <v>69.166666666666671</v>
      </c>
      <c r="BL1529" s="9">
        <f>AVERAGE(keyword_stats[[#This Row],[Searches: Apr 2018]:[Searches: Mar 2019]])</f>
        <v>85.833333333333329</v>
      </c>
      <c r="BM1529" s="9">
        <f>SUM(keyword_stats[[#This Row],[Searches: Apr 2018]:[Searches: Mar 2019]])</f>
        <v>1030</v>
      </c>
      <c r="BN1529" s="9">
        <f>keyword_stats[[#This Row],[R1]]-keyword_stats[[#This Row],[R4]]</f>
        <v>74.166666666666657</v>
      </c>
      <c r="BO1529" s="9" t="str">
        <f>INDEX('keyword-forecasts'!G:K,MATCH(keyword_stats[[#This Row],[Keyword]],'keyword-forecasts'!K:K,0),1)</f>
        <v>Kostium Kąpielowy</v>
      </c>
    </row>
    <row r="1530" spans="1:67" x14ac:dyDescent="0.25">
      <c r="A1530" t="s">
        <v>1640</v>
      </c>
      <c r="B1530" t="s">
        <v>15</v>
      </c>
      <c r="D1530" s="8">
        <v>70</v>
      </c>
      <c r="E1530" t="s">
        <v>17</v>
      </c>
      <c r="F1530">
        <v>84</v>
      </c>
      <c r="G1530">
        <v>0.31</v>
      </c>
      <c r="H1530">
        <v>1.39</v>
      </c>
      <c r="M1530">
        <v>10</v>
      </c>
      <c r="N1530">
        <v>10</v>
      </c>
      <c r="O1530">
        <v>20</v>
      </c>
      <c r="P1530">
        <v>10</v>
      </c>
      <c r="Q1530">
        <v>20</v>
      </c>
      <c r="R1530">
        <v>10</v>
      </c>
      <c r="S1530">
        <v>10</v>
      </c>
      <c r="T1530">
        <v>10</v>
      </c>
      <c r="U1530">
        <v>10</v>
      </c>
      <c r="V1530">
        <v>20</v>
      </c>
      <c r="W1530">
        <v>20</v>
      </c>
      <c r="X1530">
        <v>20</v>
      </c>
      <c r="Y1530">
        <v>20</v>
      </c>
      <c r="Z1530">
        <v>50</v>
      </c>
      <c r="AA1530">
        <v>40</v>
      </c>
      <c r="AB1530">
        <v>90</v>
      </c>
      <c r="AC1530">
        <v>70</v>
      </c>
      <c r="AD1530">
        <v>30</v>
      </c>
      <c r="AE1530">
        <v>20</v>
      </c>
      <c r="AF1530">
        <v>40</v>
      </c>
      <c r="AG1530">
        <v>10</v>
      </c>
      <c r="AH1530">
        <v>30</v>
      </c>
      <c r="AI1530">
        <v>40</v>
      </c>
      <c r="AJ1530">
        <v>50</v>
      </c>
      <c r="AK1530">
        <v>70</v>
      </c>
      <c r="AL1530">
        <v>110</v>
      </c>
      <c r="AM1530">
        <v>140</v>
      </c>
      <c r="AN1530">
        <v>170</v>
      </c>
      <c r="AO1530">
        <v>110</v>
      </c>
      <c r="AP1530">
        <v>30</v>
      </c>
      <c r="AQ1530">
        <v>30</v>
      </c>
      <c r="AR1530">
        <v>30</v>
      </c>
      <c r="AS1530">
        <v>20</v>
      </c>
      <c r="AT1530">
        <v>40</v>
      </c>
      <c r="AU1530">
        <v>40</v>
      </c>
      <c r="AV1530">
        <v>50</v>
      </c>
      <c r="AW1530">
        <v>90</v>
      </c>
      <c r="AX1530">
        <v>140</v>
      </c>
      <c r="AY1530">
        <v>90</v>
      </c>
      <c r="AZ1530">
        <v>90</v>
      </c>
      <c r="BA1530">
        <v>140</v>
      </c>
      <c r="BB1530">
        <v>50</v>
      </c>
      <c r="BC1530">
        <v>30</v>
      </c>
      <c r="BD1530">
        <v>10</v>
      </c>
      <c r="BE1530">
        <v>10</v>
      </c>
      <c r="BF1530">
        <v>50</v>
      </c>
      <c r="BG1530">
        <v>30</v>
      </c>
      <c r="BH1530">
        <v>70</v>
      </c>
      <c r="BI1530" s="9">
        <f>AVERAGE(keyword_stats[[#This Row],[Searches: Apr 2015]:[Searches: Mar 2016]])</f>
        <v>14.166666666666666</v>
      </c>
      <c r="BJ1530" s="9">
        <f>AVERAGE(keyword_stats[[#This Row],[Searches: Apr 2016]:[Searches: Mar 2017]])</f>
        <v>40.833333333333336</v>
      </c>
      <c r="BK1530" s="9">
        <f>AVERAGE(keyword_stats[[#This Row],[Searches: Apr 2017]:[Searches: Mar 2018]])</f>
        <v>70</v>
      </c>
      <c r="BL1530" s="9">
        <f>AVERAGE(keyword_stats[[#This Row],[Searches: Apr 2018]:[Searches: Mar 2019]])</f>
        <v>66.666666666666671</v>
      </c>
      <c r="BM1530" s="9">
        <f>SUM(keyword_stats[[#This Row],[Searches: Apr 2018]:[Searches: Mar 2019]])</f>
        <v>800</v>
      </c>
      <c r="BN1530" s="9">
        <f>keyword_stats[[#This Row],[R1]]-keyword_stats[[#This Row],[R4]]</f>
        <v>52.500000000000007</v>
      </c>
      <c r="BO1530" s="9" t="str">
        <f>INDEX('keyword-forecasts'!G:K,MATCH(keyword_stats[[#This Row],[Keyword]],'keyword-forecasts'!K:K,0),1)</f>
        <v>Zalando Kostiumy</v>
      </c>
    </row>
    <row r="1531" spans="1:67" x14ac:dyDescent="0.25">
      <c r="A1531" t="s">
        <v>1641</v>
      </c>
      <c r="B1531" t="s">
        <v>15</v>
      </c>
      <c r="D1531" s="8">
        <v>10</v>
      </c>
      <c r="E1531" t="s">
        <v>17</v>
      </c>
      <c r="F1531">
        <v>97</v>
      </c>
      <c r="M1531">
        <v>30</v>
      </c>
      <c r="N1531">
        <v>30</v>
      </c>
      <c r="O1531">
        <v>10</v>
      </c>
      <c r="P1531">
        <v>30</v>
      </c>
      <c r="Q1531">
        <v>10</v>
      </c>
      <c r="R1531">
        <v>20</v>
      </c>
      <c r="S1531">
        <v>10</v>
      </c>
      <c r="T1531">
        <v>10</v>
      </c>
      <c r="U1531">
        <v>10</v>
      </c>
      <c r="V1531">
        <v>30</v>
      </c>
      <c r="W1531">
        <v>30</v>
      </c>
      <c r="X1531">
        <v>70</v>
      </c>
      <c r="Y1531">
        <v>50</v>
      </c>
      <c r="Z1531">
        <v>50</v>
      </c>
      <c r="AA1531">
        <v>20</v>
      </c>
      <c r="AB1531">
        <v>20</v>
      </c>
      <c r="AC1531">
        <v>10</v>
      </c>
      <c r="AD1531">
        <v>10</v>
      </c>
      <c r="AE1531">
        <v>0</v>
      </c>
      <c r="AF1531">
        <v>0</v>
      </c>
      <c r="AG1531">
        <v>10</v>
      </c>
      <c r="AH1531">
        <v>10</v>
      </c>
      <c r="AI1531">
        <v>10</v>
      </c>
      <c r="AJ1531">
        <v>10</v>
      </c>
      <c r="AK1531">
        <v>30</v>
      </c>
      <c r="AL1531">
        <v>50</v>
      </c>
      <c r="AM1531">
        <v>90</v>
      </c>
      <c r="AN1531">
        <v>50</v>
      </c>
      <c r="AO1531">
        <v>10</v>
      </c>
      <c r="AP1531">
        <v>10</v>
      </c>
      <c r="AQ1531">
        <v>10</v>
      </c>
      <c r="AR1531">
        <v>20</v>
      </c>
      <c r="AS1531">
        <v>30</v>
      </c>
      <c r="AT1531">
        <v>50</v>
      </c>
      <c r="AU1531">
        <v>40</v>
      </c>
      <c r="AV1531">
        <v>10</v>
      </c>
      <c r="AW1531">
        <v>10</v>
      </c>
      <c r="AX1531">
        <v>10</v>
      </c>
      <c r="AY1531">
        <v>20</v>
      </c>
      <c r="AZ1531">
        <v>50</v>
      </c>
      <c r="BA1531">
        <v>10</v>
      </c>
      <c r="BB1531">
        <v>10</v>
      </c>
      <c r="BC1531">
        <v>10</v>
      </c>
      <c r="BD1531">
        <v>10</v>
      </c>
      <c r="BE1531">
        <v>10</v>
      </c>
      <c r="BF1531">
        <v>10</v>
      </c>
      <c r="BG1531">
        <v>10</v>
      </c>
      <c r="BH1531">
        <v>10</v>
      </c>
      <c r="BI1531" s="9">
        <f>AVERAGE(keyword_stats[[#This Row],[Searches: Apr 2015]:[Searches: Mar 2016]])</f>
        <v>24.166666666666668</v>
      </c>
      <c r="BJ1531" s="9">
        <f>AVERAGE(keyword_stats[[#This Row],[Searches: Apr 2016]:[Searches: Mar 2017]])</f>
        <v>16.666666666666668</v>
      </c>
      <c r="BK1531" s="9">
        <f>AVERAGE(keyword_stats[[#This Row],[Searches: Apr 2017]:[Searches: Mar 2018]])</f>
        <v>33.333333333333336</v>
      </c>
      <c r="BL1531" s="9">
        <f>AVERAGE(keyword_stats[[#This Row],[Searches: Apr 2018]:[Searches: Mar 2019]])</f>
        <v>14.166666666666666</v>
      </c>
      <c r="BM1531" s="9">
        <f>SUM(keyword_stats[[#This Row],[Searches: Apr 2018]:[Searches: Mar 2019]])</f>
        <v>170</v>
      </c>
      <c r="BN1531" s="9">
        <f>keyword_stats[[#This Row],[R1]]-keyword_stats[[#This Row],[R4]]</f>
        <v>-10.000000000000002</v>
      </c>
      <c r="BO1531" s="9" t="str">
        <f>INDEX('keyword-forecasts'!G:K,MATCH(keyword_stats[[#This Row],[Keyword]],'keyword-forecasts'!K:K,0),1)</f>
        <v>Zalando Kostiumy</v>
      </c>
    </row>
    <row r="1532" spans="1:67" x14ac:dyDescent="0.25">
      <c r="A1532" t="s">
        <v>1642</v>
      </c>
      <c r="B1532" t="s">
        <v>15</v>
      </c>
      <c r="D1532" s="8">
        <v>170</v>
      </c>
      <c r="E1532" t="s">
        <v>17</v>
      </c>
      <c r="F1532">
        <v>100</v>
      </c>
      <c r="G1532">
        <v>0.36</v>
      </c>
      <c r="H1532">
        <v>1.22</v>
      </c>
      <c r="M1532">
        <v>70</v>
      </c>
      <c r="N1532">
        <v>140</v>
      </c>
      <c r="O1532">
        <v>170</v>
      </c>
      <c r="P1532">
        <v>210</v>
      </c>
      <c r="Q1532">
        <v>140</v>
      </c>
      <c r="R1532">
        <v>40</v>
      </c>
      <c r="S1532">
        <v>30</v>
      </c>
      <c r="T1532">
        <v>20</v>
      </c>
      <c r="U1532">
        <v>20</v>
      </c>
      <c r="V1532">
        <v>90</v>
      </c>
      <c r="W1532">
        <v>90</v>
      </c>
      <c r="X1532">
        <v>90</v>
      </c>
      <c r="Y1532">
        <v>110</v>
      </c>
      <c r="Z1532">
        <v>170</v>
      </c>
      <c r="AA1532">
        <v>390</v>
      </c>
      <c r="AB1532">
        <v>260</v>
      </c>
      <c r="AC1532">
        <v>50</v>
      </c>
      <c r="AD1532">
        <v>40</v>
      </c>
      <c r="AE1532">
        <v>40</v>
      </c>
      <c r="AF1532">
        <v>70</v>
      </c>
      <c r="AG1532">
        <v>50</v>
      </c>
      <c r="AH1532">
        <v>70</v>
      </c>
      <c r="AI1532">
        <v>110</v>
      </c>
      <c r="AJ1532">
        <v>260</v>
      </c>
      <c r="AK1532">
        <v>210</v>
      </c>
      <c r="AL1532">
        <v>110</v>
      </c>
      <c r="AM1532">
        <v>170</v>
      </c>
      <c r="AN1532">
        <v>260</v>
      </c>
      <c r="AO1532">
        <v>170</v>
      </c>
      <c r="AP1532">
        <v>110</v>
      </c>
      <c r="AQ1532">
        <v>90</v>
      </c>
      <c r="AR1532">
        <v>90</v>
      </c>
      <c r="AS1532">
        <v>40</v>
      </c>
      <c r="AT1532">
        <v>110</v>
      </c>
      <c r="AU1532">
        <v>110</v>
      </c>
      <c r="AV1532">
        <v>170</v>
      </c>
      <c r="AW1532">
        <v>170</v>
      </c>
      <c r="AX1532">
        <v>260</v>
      </c>
      <c r="AY1532">
        <v>390</v>
      </c>
      <c r="AZ1532">
        <v>320</v>
      </c>
      <c r="BA1532">
        <v>140</v>
      </c>
      <c r="BB1532">
        <v>50</v>
      </c>
      <c r="BC1532">
        <v>30</v>
      </c>
      <c r="BD1532">
        <v>70</v>
      </c>
      <c r="BE1532">
        <v>90</v>
      </c>
      <c r="BF1532">
        <v>170</v>
      </c>
      <c r="BG1532">
        <v>140</v>
      </c>
      <c r="BH1532">
        <v>110</v>
      </c>
      <c r="BI1532" s="9">
        <f>AVERAGE(keyword_stats[[#This Row],[Searches: Apr 2015]:[Searches: Mar 2016]])</f>
        <v>92.5</v>
      </c>
      <c r="BJ1532" s="9">
        <f>AVERAGE(keyword_stats[[#This Row],[Searches: Apr 2016]:[Searches: Mar 2017]])</f>
        <v>135</v>
      </c>
      <c r="BK1532" s="9">
        <f>AVERAGE(keyword_stats[[#This Row],[Searches: Apr 2017]:[Searches: Mar 2018]])</f>
        <v>136.66666666666666</v>
      </c>
      <c r="BL1532" s="9">
        <f>AVERAGE(keyword_stats[[#This Row],[Searches: Apr 2018]:[Searches: Mar 2019]])</f>
        <v>161.66666666666666</v>
      </c>
      <c r="BM1532" s="9">
        <f>SUM(keyword_stats[[#This Row],[Searches: Apr 2018]:[Searches: Mar 2019]])</f>
        <v>1940</v>
      </c>
      <c r="BN1532" s="9">
        <f>keyword_stats[[#This Row],[R1]]-keyword_stats[[#This Row],[R4]]</f>
        <v>69.166666666666657</v>
      </c>
      <c r="BO1532" s="9" t="str">
        <f>INDEX('keyword-forecasts'!G:K,MATCH(keyword_stats[[#This Row],[Keyword]],'keyword-forecasts'!K:K,0),1)</f>
        <v>Zalando Kostiumy</v>
      </c>
    </row>
    <row r="1533" spans="1:67" x14ac:dyDescent="0.25">
      <c r="A1533" t="s">
        <v>1643</v>
      </c>
      <c r="B1533" t="s">
        <v>15</v>
      </c>
      <c r="D1533" s="8">
        <v>30</v>
      </c>
      <c r="E1533" t="s">
        <v>17</v>
      </c>
      <c r="F1533">
        <v>98</v>
      </c>
      <c r="G1533">
        <v>0.42</v>
      </c>
      <c r="H1533">
        <v>1.29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30</v>
      </c>
      <c r="Z1533">
        <v>110</v>
      </c>
      <c r="AA1533">
        <v>140</v>
      </c>
      <c r="AB1533">
        <v>170</v>
      </c>
      <c r="AC1533">
        <v>90</v>
      </c>
      <c r="AD1533">
        <v>40</v>
      </c>
      <c r="AE1533">
        <v>20</v>
      </c>
      <c r="AF1533">
        <v>10</v>
      </c>
      <c r="AG1533">
        <v>20</v>
      </c>
      <c r="AH1533">
        <v>70</v>
      </c>
      <c r="AI1533">
        <v>40</v>
      </c>
      <c r="AJ1533">
        <v>20</v>
      </c>
      <c r="AK1533">
        <v>40</v>
      </c>
      <c r="AL1533">
        <v>70</v>
      </c>
      <c r="AM1533">
        <v>70</v>
      </c>
      <c r="AN1533">
        <v>50</v>
      </c>
      <c r="AO1533">
        <v>50</v>
      </c>
      <c r="AP1533">
        <v>10</v>
      </c>
      <c r="AQ1533">
        <v>20</v>
      </c>
      <c r="AR1533">
        <v>20</v>
      </c>
      <c r="AS1533">
        <v>10</v>
      </c>
      <c r="AT1533">
        <v>50</v>
      </c>
      <c r="AU1533">
        <v>20</v>
      </c>
      <c r="AV1533">
        <v>20</v>
      </c>
      <c r="AW1533">
        <v>30</v>
      </c>
      <c r="AX1533">
        <v>70</v>
      </c>
      <c r="AY1533">
        <v>90</v>
      </c>
      <c r="AZ1533">
        <v>50</v>
      </c>
      <c r="BA1533">
        <v>30</v>
      </c>
      <c r="BB1533">
        <v>20</v>
      </c>
      <c r="BC1533">
        <v>10</v>
      </c>
      <c r="BD1533">
        <v>10</v>
      </c>
      <c r="BE1533">
        <v>10</v>
      </c>
      <c r="BF1533">
        <v>20</v>
      </c>
      <c r="BG1533">
        <v>30</v>
      </c>
      <c r="BH1533">
        <v>20</v>
      </c>
      <c r="BI1533" s="9">
        <f>AVERAGE(keyword_stats[[#This Row],[Searches: Apr 2015]:[Searches: Mar 2016]])</f>
        <v>0</v>
      </c>
      <c r="BJ1533" s="9">
        <f>AVERAGE(keyword_stats[[#This Row],[Searches: Apr 2016]:[Searches: Mar 2017]])</f>
        <v>63.333333333333336</v>
      </c>
      <c r="BK1533" s="9">
        <f>AVERAGE(keyword_stats[[#This Row],[Searches: Apr 2017]:[Searches: Mar 2018]])</f>
        <v>35.833333333333336</v>
      </c>
      <c r="BL1533" s="9">
        <f>AVERAGE(keyword_stats[[#This Row],[Searches: Apr 2018]:[Searches: Mar 2019]])</f>
        <v>32.5</v>
      </c>
      <c r="BM1533" s="9">
        <f>SUM(keyword_stats[[#This Row],[Searches: Apr 2018]:[Searches: Mar 2019]])</f>
        <v>390</v>
      </c>
      <c r="BN1533" s="9">
        <f>keyword_stats[[#This Row],[R1]]-keyword_stats[[#This Row],[R4]]</f>
        <v>32.5</v>
      </c>
      <c r="BO1533" s="9" t="str">
        <f>INDEX('keyword-forecasts'!G:K,MATCH(keyword_stats[[#This Row],[Keyword]],'keyword-forecasts'!K:K,0),1)</f>
        <v>Zalando Kostiumy</v>
      </c>
    </row>
    <row r="1534" spans="1:67" x14ac:dyDescent="0.25">
      <c r="A1534" t="s">
        <v>1644</v>
      </c>
      <c r="B1534" t="s">
        <v>15</v>
      </c>
      <c r="D1534" s="8">
        <v>70</v>
      </c>
      <c r="E1534" t="s">
        <v>17</v>
      </c>
      <c r="F1534">
        <v>100</v>
      </c>
      <c r="G1534">
        <v>0.4</v>
      </c>
      <c r="H1534">
        <v>1.69</v>
      </c>
      <c r="M1534">
        <v>30</v>
      </c>
      <c r="N1534">
        <v>50</v>
      </c>
      <c r="O1534">
        <v>70</v>
      </c>
      <c r="P1534">
        <v>90</v>
      </c>
      <c r="Q1534">
        <v>30</v>
      </c>
      <c r="R1534">
        <v>30</v>
      </c>
      <c r="S1534">
        <v>30</v>
      </c>
      <c r="T1534">
        <v>40</v>
      </c>
      <c r="U1534">
        <v>40</v>
      </c>
      <c r="V1534">
        <v>50</v>
      </c>
      <c r="W1534">
        <v>70</v>
      </c>
      <c r="X1534">
        <v>50</v>
      </c>
      <c r="Y1534">
        <v>50</v>
      </c>
      <c r="Z1534">
        <v>90</v>
      </c>
      <c r="AA1534">
        <v>90</v>
      </c>
      <c r="AB1534">
        <v>140</v>
      </c>
      <c r="AC1534">
        <v>140</v>
      </c>
      <c r="AD1534">
        <v>40</v>
      </c>
      <c r="AE1534">
        <v>10</v>
      </c>
      <c r="AF1534">
        <v>30</v>
      </c>
      <c r="AG1534">
        <v>40</v>
      </c>
      <c r="AH1534">
        <v>90</v>
      </c>
      <c r="AI1534">
        <v>70</v>
      </c>
      <c r="AJ1534">
        <v>90</v>
      </c>
      <c r="AK1534">
        <v>90</v>
      </c>
      <c r="AL1534">
        <v>170</v>
      </c>
      <c r="AM1534">
        <v>110</v>
      </c>
      <c r="AN1534">
        <v>110</v>
      </c>
      <c r="AO1534">
        <v>90</v>
      </c>
      <c r="AP1534">
        <v>40</v>
      </c>
      <c r="AQ1534">
        <v>40</v>
      </c>
      <c r="AR1534">
        <v>30</v>
      </c>
      <c r="AS1534">
        <v>30</v>
      </c>
      <c r="AT1534">
        <v>50</v>
      </c>
      <c r="AU1534">
        <v>70</v>
      </c>
      <c r="AV1534">
        <v>90</v>
      </c>
      <c r="AW1534">
        <v>140</v>
      </c>
      <c r="AX1534">
        <v>210</v>
      </c>
      <c r="AY1534">
        <v>70</v>
      </c>
      <c r="AZ1534">
        <v>30</v>
      </c>
      <c r="BA1534">
        <v>20</v>
      </c>
      <c r="BB1534">
        <v>20</v>
      </c>
      <c r="BC1534">
        <v>10</v>
      </c>
      <c r="BD1534">
        <v>50</v>
      </c>
      <c r="BE1534">
        <v>20</v>
      </c>
      <c r="BF1534">
        <v>170</v>
      </c>
      <c r="BG1534">
        <v>50</v>
      </c>
      <c r="BH1534">
        <v>50</v>
      </c>
      <c r="BI1534" s="9">
        <f>AVERAGE(keyword_stats[[#This Row],[Searches: Apr 2015]:[Searches: Mar 2016]])</f>
        <v>48.333333333333336</v>
      </c>
      <c r="BJ1534" s="9">
        <f>AVERAGE(keyword_stats[[#This Row],[Searches: Apr 2016]:[Searches: Mar 2017]])</f>
        <v>73.333333333333329</v>
      </c>
      <c r="BK1534" s="9">
        <f>AVERAGE(keyword_stats[[#This Row],[Searches: Apr 2017]:[Searches: Mar 2018]])</f>
        <v>76.666666666666671</v>
      </c>
      <c r="BL1534" s="9">
        <f>AVERAGE(keyword_stats[[#This Row],[Searches: Apr 2018]:[Searches: Mar 2019]])</f>
        <v>70</v>
      </c>
      <c r="BM1534" s="9">
        <f>SUM(keyword_stats[[#This Row],[Searches: Apr 2018]:[Searches: Mar 2019]])</f>
        <v>840</v>
      </c>
      <c r="BN1534" s="9">
        <f>keyword_stats[[#This Row],[R1]]-keyword_stats[[#This Row],[R4]]</f>
        <v>21.666666666666664</v>
      </c>
      <c r="BO1534" s="9" t="str">
        <f>INDEX('keyword-forecasts'!G:K,MATCH(keyword_stats[[#This Row],[Keyword]],'keyword-forecasts'!K:K,0),1)</f>
        <v>Zalando Kostiumy</v>
      </c>
    </row>
    <row r="1535" spans="1:67" x14ac:dyDescent="0.25">
      <c r="A1535" t="s">
        <v>1645</v>
      </c>
      <c r="B1535" t="s">
        <v>15</v>
      </c>
      <c r="D1535" s="8">
        <v>20</v>
      </c>
      <c r="E1535" t="s">
        <v>17</v>
      </c>
      <c r="F1535">
        <v>78</v>
      </c>
      <c r="G1535">
        <v>0.31</v>
      </c>
      <c r="H1535">
        <v>0.96</v>
      </c>
      <c r="M1535">
        <v>10</v>
      </c>
      <c r="N1535">
        <v>10</v>
      </c>
      <c r="O1535">
        <v>10</v>
      </c>
      <c r="P1535">
        <v>10</v>
      </c>
      <c r="Q1535">
        <v>10</v>
      </c>
      <c r="R1535">
        <v>10</v>
      </c>
      <c r="S1535">
        <v>10</v>
      </c>
      <c r="T1535">
        <v>10</v>
      </c>
      <c r="U1535">
        <v>10</v>
      </c>
      <c r="V1535">
        <v>10</v>
      </c>
      <c r="W1535">
        <v>10</v>
      </c>
      <c r="X1535">
        <v>10</v>
      </c>
      <c r="Y1535">
        <v>10</v>
      </c>
      <c r="Z1535">
        <v>20</v>
      </c>
      <c r="AA1535">
        <v>20</v>
      </c>
      <c r="AB1535">
        <v>30</v>
      </c>
      <c r="AC1535">
        <v>20</v>
      </c>
      <c r="AD1535">
        <v>10</v>
      </c>
      <c r="AE1535">
        <v>10</v>
      </c>
      <c r="AF1535">
        <v>10</v>
      </c>
      <c r="AG1535">
        <v>10</v>
      </c>
      <c r="AH1535">
        <v>10</v>
      </c>
      <c r="AI1535">
        <v>10</v>
      </c>
      <c r="AJ1535">
        <v>10</v>
      </c>
      <c r="AK1535">
        <v>20</v>
      </c>
      <c r="AL1535">
        <v>30</v>
      </c>
      <c r="AM1535">
        <v>30</v>
      </c>
      <c r="AN1535">
        <v>40</v>
      </c>
      <c r="AO1535">
        <v>20</v>
      </c>
      <c r="AP1535">
        <v>10</v>
      </c>
      <c r="AQ1535">
        <v>10</v>
      </c>
      <c r="AR1535">
        <v>10</v>
      </c>
      <c r="AS1535">
        <v>10</v>
      </c>
      <c r="AT1535">
        <v>10</v>
      </c>
      <c r="AU1535">
        <v>20</v>
      </c>
      <c r="AV1535">
        <v>20</v>
      </c>
      <c r="AW1535">
        <v>20</v>
      </c>
      <c r="AX1535">
        <v>30</v>
      </c>
      <c r="AY1535">
        <v>50</v>
      </c>
      <c r="AZ1535">
        <v>50</v>
      </c>
      <c r="BA1535">
        <v>30</v>
      </c>
      <c r="BB1535">
        <v>10</v>
      </c>
      <c r="BC1535">
        <v>10</v>
      </c>
      <c r="BD1535">
        <v>10</v>
      </c>
      <c r="BE1535">
        <v>20</v>
      </c>
      <c r="BF1535">
        <v>10</v>
      </c>
      <c r="BG1535">
        <v>10</v>
      </c>
      <c r="BH1535">
        <v>30</v>
      </c>
      <c r="BI1535" s="9">
        <f>AVERAGE(keyword_stats[[#This Row],[Searches: Apr 2015]:[Searches: Mar 2016]])</f>
        <v>10</v>
      </c>
      <c r="BJ1535" s="9">
        <f>AVERAGE(keyword_stats[[#This Row],[Searches: Apr 2016]:[Searches: Mar 2017]])</f>
        <v>14.166666666666666</v>
      </c>
      <c r="BK1535" s="9">
        <f>AVERAGE(keyword_stats[[#This Row],[Searches: Apr 2017]:[Searches: Mar 2018]])</f>
        <v>19.166666666666668</v>
      </c>
      <c r="BL1535" s="9">
        <f>AVERAGE(keyword_stats[[#This Row],[Searches: Apr 2018]:[Searches: Mar 2019]])</f>
        <v>23.333333333333332</v>
      </c>
      <c r="BM1535" s="9">
        <f>SUM(keyword_stats[[#This Row],[Searches: Apr 2018]:[Searches: Mar 2019]])</f>
        <v>280</v>
      </c>
      <c r="BN1535" s="9">
        <f>keyword_stats[[#This Row],[R1]]-keyword_stats[[#This Row],[R4]]</f>
        <v>13.333333333333332</v>
      </c>
      <c r="BO1535" s="9" t="str">
        <f>INDEX('keyword-forecasts'!G:K,MATCH(keyword_stats[[#This Row],[Keyword]],'keyword-forecasts'!K:K,0),1)</f>
        <v>Zalando Stroje</v>
      </c>
    </row>
    <row r="1536" spans="1:67" x14ac:dyDescent="0.25">
      <c r="A1536" t="s">
        <v>1646</v>
      </c>
      <c r="B1536" t="s">
        <v>15</v>
      </c>
      <c r="D1536" s="8">
        <v>30</v>
      </c>
      <c r="E1536" t="s">
        <v>17</v>
      </c>
      <c r="F1536">
        <v>98</v>
      </c>
      <c r="G1536">
        <v>0.35</v>
      </c>
      <c r="H1536">
        <v>1.83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10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20</v>
      </c>
      <c r="AD1536">
        <v>10</v>
      </c>
      <c r="AE1536">
        <v>10</v>
      </c>
      <c r="AF1536">
        <v>10</v>
      </c>
      <c r="AG1536">
        <v>10</v>
      </c>
      <c r="AH1536">
        <v>10</v>
      </c>
      <c r="AI1536">
        <v>20</v>
      </c>
      <c r="AJ1536">
        <v>20</v>
      </c>
      <c r="AK1536">
        <v>20</v>
      </c>
      <c r="AL1536">
        <v>20</v>
      </c>
      <c r="AM1536">
        <v>40</v>
      </c>
      <c r="AN1536">
        <v>30</v>
      </c>
      <c r="AO1536">
        <v>20</v>
      </c>
      <c r="AP1536">
        <v>10</v>
      </c>
      <c r="AQ1536">
        <v>30</v>
      </c>
      <c r="AR1536">
        <v>20</v>
      </c>
      <c r="AS1536">
        <v>10</v>
      </c>
      <c r="AT1536">
        <v>30</v>
      </c>
      <c r="AU1536">
        <v>10</v>
      </c>
      <c r="AV1536">
        <v>10</v>
      </c>
      <c r="AW1536">
        <v>20</v>
      </c>
      <c r="AX1536">
        <v>20</v>
      </c>
      <c r="AY1536">
        <v>20</v>
      </c>
      <c r="AZ1536">
        <v>40</v>
      </c>
      <c r="BA1536">
        <v>30</v>
      </c>
      <c r="BB1536">
        <v>10</v>
      </c>
      <c r="BC1536">
        <v>10</v>
      </c>
      <c r="BD1536">
        <v>10</v>
      </c>
      <c r="BE1536">
        <v>10</v>
      </c>
      <c r="BF1536">
        <v>50</v>
      </c>
      <c r="BG1536">
        <v>50</v>
      </c>
      <c r="BH1536">
        <v>70</v>
      </c>
      <c r="BI1536" s="9">
        <f>AVERAGE(keyword_stats[[#This Row],[Searches: Apr 2015]:[Searches: Mar 2016]])</f>
        <v>0.83333333333333337</v>
      </c>
      <c r="BJ1536" s="9">
        <f>AVERAGE(keyword_stats[[#This Row],[Searches: Apr 2016]:[Searches: Mar 2017]])</f>
        <v>9.1666666666666661</v>
      </c>
      <c r="BK1536" s="9">
        <f>AVERAGE(keyword_stats[[#This Row],[Searches: Apr 2017]:[Searches: Mar 2018]])</f>
        <v>20.833333333333332</v>
      </c>
      <c r="BL1536" s="9">
        <f>AVERAGE(keyword_stats[[#This Row],[Searches: Apr 2018]:[Searches: Mar 2019]])</f>
        <v>28.333333333333332</v>
      </c>
      <c r="BM1536" s="9">
        <f>SUM(keyword_stats[[#This Row],[Searches: Apr 2018]:[Searches: Mar 2019]])</f>
        <v>340</v>
      </c>
      <c r="BN1536" s="9">
        <f>keyword_stats[[#This Row],[R1]]-keyword_stats[[#This Row],[R4]]</f>
        <v>27.5</v>
      </c>
      <c r="BO1536" s="9" t="str">
        <f>INDEX('keyword-forecasts'!G:K,MATCH(keyword_stats[[#This Row],[Keyword]],'keyword-forecasts'!K:K,0),1)</f>
        <v>Zalando Stroje</v>
      </c>
    </row>
    <row r="1537" spans="1:67" x14ac:dyDescent="0.25">
      <c r="A1537" t="s">
        <v>1647</v>
      </c>
      <c r="B1537" t="s">
        <v>15</v>
      </c>
      <c r="D1537" s="8">
        <v>1300</v>
      </c>
      <c r="E1537" t="s">
        <v>17</v>
      </c>
      <c r="F1537">
        <v>100</v>
      </c>
      <c r="G1537">
        <v>0.28999999999999998</v>
      </c>
      <c r="H1537">
        <v>1.17</v>
      </c>
      <c r="M1537">
        <v>390</v>
      </c>
      <c r="N1537">
        <v>480</v>
      </c>
      <c r="O1537">
        <v>590</v>
      </c>
      <c r="P1537">
        <v>720</v>
      </c>
      <c r="Q1537">
        <v>390</v>
      </c>
      <c r="R1537">
        <v>170</v>
      </c>
      <c r="S1537">
        <v>90</v>
      </c>
      <c r="T1537">
        <v>140</v>
      </c>
      <c r="U1537">
        <v>170</v>
      </c>
      <c r="V1537">
        <v>390</v>
      </c>
      <c r="W1537">
        <v>480</v>
      </c>
      <c r="X1537">
        <v>480</v>
      </c>
      <c r="Y1537">
        <v>590</v>
      </c>
      <c r="Z1537">
        <v>880</v>
      </c>
      <c r="AA1537">
        <v>1600</v>
      </c>
      <c r="AB1537">
        <v>1600</v>
      </c>
      <c r="AC1537">
        <v>720</v>
      </c>
      <c r="AD1537">
        <v>390</v>
      </c>
      <c r="AE1537">
        <v>260</v>
      </c>
      <c r="AF1537">
        <v>260</v>
      </c>
      <c r="AG1537">
        <v>260</v>
      </c>
      <c r="AH1537">
        <v>590</v>
      </c>
      <c r="AI1537">
        <v>720</v>
      </c>
      <c r="AJ1537">
        <v>880</v>
      </c>
      <c r="AK1537">
        <v>880</v>
      </c>
      <c r="AL1537">
        <v>1600</v>
      </c>
      <c r="AM1537">
        <v>2400</v>
      </c>
      <c r="AN1537">
        <v>2400</v>
      </c>
      <c r="AO1537">
        <v>1300</v>
      </c>
      <c r="AP1537">
        <v>390</v>
      </c>
      <c r="AQ1537">
        <v>260</v>
      </c>
      <c r="AR1537">
        <v>390</v>
      </c>
      <c r="AS1537">
        <v>320</v>
      </c>
      <c r="AT1537">
        <v>880</v>
      </c>
      <c r="AU1537">
        <v>880</v>
      </c>
      <c r="AV1537">
        <v>880</v>
      </c>
      <c r="AW1537">
        <v>1300</v>
      </c>
      <c r="AX1537">
        <v>2400</v>
      </c>
      <c r="AY1537">
        <v>2400</v>
      </c>
      <c r="AZ1537">
        <v>2900</v>
      </c>
      <c r="BA1537">
        <v>1600</v>
      </c>
      <c r="BB1537">
        <v>480</v>
      </c>
      <c r="BC1537">
        <v>390</v>
      </c>
      <c r="BD1537">
        <v>480</v>
      </c>
      <c r="BE1537">
        <v>390</v>
      </c>
      <c r="BF1537">
        <v>1000</v>
      </c>
      <c r="BG1537">
        <v>880</v>
      </c>
      <c r="BH1537">
        <v>1300</v>
      </c>
      <c r="BI1537" s="9">
        <f>AVERAGE(keyword_stats[[#This Row],[Searches: Apr 2015]:[Searches: Mar 2016]])</f>
        <v>374.16666666666669</v>
      </c>
      <c r="BJ1537" s="9">
        <f>AVERAGE(keyword_stats[[#This Row],[Searches: Apr 2016]:[Searches: Mar 2017]])</f>
        <v>729.16666666666663</v>
      </c>
      <c r="BK1537" s="9">
        <f>AVERAGE(keyword_stats[[#This Row],[Searches: Apr 2017]:[Searches: Mar 2018]])</f>
        <v>1048.3333333333333</v>
      </c>
      <c r="BL1537" s="9">
        <f>AVERAGE(keyword_stats[[#This Row],[Searches: Apr 2018]:[Searches: Mar 2019]])</f>
        <v>1293.3333333333333</v>
      </c>
      <c r="BM1537" s="9">
        <f>SUM(keyword_stats[[#This Row],[Searches: Apr 2018]:[Searches: Mar 2019]])</f>
        <v>15520</v>
      </c>
      <c r="BN1537" s="9">
        <f>keyword_stats[[#This Row],[R1]]-keyword_stats[[#This Row],[R4]]</f>
        <v>919.16666666666652</v>
      </c>
      <c r="BO1537" s="9" t="str">
        <f>INDEX('keyword-forecasts'!G:K,MATCH(keyword_stats[[#This Row],[Keyword]],'keyword-forecasts'!K:K,0),1)</f>
        <v>Zalando Stroje</v>
      </c>
    </row>
    <row r="1538" spans="1:67" x14ac:dyDescent="0.25">
      <c r="A1538" t="s">
        <v>1648</v>
      </c>
      <c r="B1538" t="s">
        <v>15</v>
      </c>
      <c r="D1538" s="8">
        <v>170</v>
      </c>
      <c r="E1538" t="s">
        <v>17</v>
      </c>
      <c r="F1538">
        <v>98</v>
      </c>
      <c r="G1538">
        <v>0.31</v>
      </c>
      <c r="H1538">
        <v>1.07</v>
      </c>
      <c r="M1538">
        <v>40</v>
      </c>
      <c r="N1538">
        <v>110</v>
      </c>
      <c r="O1538">
        <v>170</v>
      </c>
      <c r="P1538">
        <v>170</v>
      </c>
      <c r="Q1538">
        <v>110</v>
      </c>
      <c r="R1538">
        <v>50</v>
      </c>
      <c r="S1538">
        <v>20</v>
      </c>
      <c r="T1538">
        <v>20</v>
      </c>
      <c r="U1538">
        <v>20</v>
      </c>
      <c r="V1538">
        <v>40</v>
      </c>
      <c r="W1538">
        <v>90</v>
      </c>
      <c r="X1538">
        <v>90</v>
      </c>
      <c r="Y1538">
        <v>170</v>
      </c>
      <c r="Z1538">
        <v>390</v>
      </c>
      <c r="AA1538">
        <v>480</v>
      </c>
      <c r="AB1538">
        <v>390</v>
      </c>
      <c r="AC1538">
        <v>90</v>
      </c>
      <c r="AD1538">
        <v>70</v>
      </c>
      <c r="AE1538">
        <v>40</v>
      </c>
      <c r="AF1538">
        <v>40</v>
      </c>
      <c r="AG1538">
        <v>70</v>
      </c>
      <c r="AH1538">
        <v>140</v>
      </c>
      <c r="AI1538">
        <v>110</v>
      </c>
      <c r="AJ1538">
        <v>110</v>
      </c>
      <c r="AK1538">
        <v>140</v>
      </c>
      <c r="AL1538">
        <v>170</v>
      </c>
      <c r="AM1538">
        <v>260</v>
      </c>
      <c r="AN1538">
        <v>260</v>
      </c>
      <c r="AO1538">
        <v>170</v>
      </c>
      <c r="AP1538">
        <v>70</v>
      </c>
      <c r="AQ1538">
        <v>50</v>
      </c>
      <c r="AR1538">
        <v>70</v>
      </c>
      <c r="AS1538">
        <v>50</v>
      </c>
      <c r="AT1538">
        <v>110</v>
      </c>
      <c r="AU1538">
        <v>140</v>
      </c>
      <c r="AV1538">
        <v>110</v>
      </c>
      <c r="AW1538">
        <v>210</v>
      </c>
      <c r="AX1538">
        <v>320</v>
      </c>
      <c r="AY1538">
        <v>320</v>
      </c>
      <c r="AZ1538">
        <v>390</v>
      </c>
      <c r="BA1538">
        <v>320</v>
      </c>
      <c r="BB1538">
        <v>110</v>
      </c>
      <c r="BC1538">
        <v>50</v>
      </c>
      <c r="BD1538">
        <v>50</v>
      </c>
      <c r="BE1538">
        <v>30</v>
      </c>
      <c r="BF1538">
        <v>90</v>
      </c>
      <c r="BG1538">
        <v>70</v>
      </c>
      <c r="BH1538">
        <v>90</v>
      </c>
      <c r="BI1538" s="9">
        <f>AVERAGE(keyword_stats[[#This Row],[Searches: Apr 2015]:[Searches: Mar 2016]])</f>
        <v>77.5</v>
      </c>
      <c r="BJ1538" s="9">
        <f>AVERAGE(keyword_stats[[#This Row],[Searches: Apr 2016]:[Searches: Mar 2017]])</f>
        <v>175</v>
      </c>
      <c r="BK1538" s="9">
        <f>AVERAGE(keyword_stats[[#This Row],[Searches: Apr 2017]:[Searches: Mar 2018]])</f>
        <v>133.33333333333334</v>
      </c>
      <c r="BL1538" s="9">
        <f>AVERAGE(keyword_stats[[#This Row],[Searches: Apr 2018]:[Searches: Mar 2019]])</f>
        <v>170.83333333333334</v>
      </c>
      <c r="BM1538" s="9">
        <f>SUM(keyword_stats[[#This Row],[Searches: Apr 2018]:[Searches: Mar 2019]])</f>
        <v>2050</v>
      </c>
      <c r="BN1538" s="9">
        <f>keyword_stats[[#This Row],[R1]]-keyword_stats[[#This Row],[R4]]</f>
        <v>93.333333333333343</v>
      </c>
      <c r="BO1538" s="9" t="str">
        <f>INDEX('keyword-forecasts'!G:K,MATCH(keyword_stats[[#This Row],[Keyword]],'keyword-forecasts'!K:K,0),1)</f>
        <v>Zalando Stroje</v>
      </c>
    </row>
    <row r="1539" spans="1:67" x14ac:dyDescent="0.25">
      <c r="A1539" t="s">
        <v>1649</v>
      </c>
      <c r="B1539" t="s">
        <v>15</v>
      </c>
      <c r="D1539" s="8">
        <v>90</v>
      </c>
      <c r="E1539" t="s">
        <v>17</v>
      </c>
      <c r="F1539">
        <v>100</v>
      </c>
      <c r="G1539">
        <v>0.39</v>
      </c>
      <c r="H1539">
        <v>1.65</v>
      </c>
      <c r="M1539">
        <v>20</v>
      </c>
      <c r="N1539">
        <v>30</v>
      </c>
      <c r="O1539">
        <v>30</v>
      </c>
      <c r="P1539">
        <v>50</v>
      </c>
      <c r="Q1539">
        <v>70</v>
      </c>
      <c r="R1539">
        <v>20</v>
      </c>
      <c r="S1539">
        <v>10</v>
      </c>
      <c r="T1539">
        <v>10</v>
      </c>
      <c r="U1539">
        <v>10</v>
      </c>
      <c r="V1539">
        <v>30</v>
      </c>
      <c r="W1539">
        <v>30</v>
      </c>
      <c r="X1539">
        <v>40</v>
      </c>
      <c r="Y1539">
        <v>50</v>
      </c>
      <c r="Z1539">
        <v>70</v>
      </c>
      <c r="AA1539">
        <v>210</v>
      </c>
      <c r="AB1539">
        <v>210</v>
      </c>
      <c r="AC1539">
        <v>90</v>
      </c>
      <c r="AD1539">
        <v>50</v>
      </c>
      <c r="AE1539">
        <v>20</v>
      </c>
      <c r="AF1539">
        <v>50</v>
      </c>
      <c r="AG1539">
        <v>40</v>
      </c>
      <c r="AH1539">
        <v>90</v>
      </c>
      <c r="AI1539">
        <v>140</v>
      </c>
      <c r="AJ1539">
        <v>90</v>
      </c>
      <c r="AK1539">
        <v>70</v>
      </c>
      <c r="AL1539">
        <v>70</v>
      </c>
      <c r="AM1539">
        <v>110</v>
      </c>
      <c r="AN1539">
        <v>110</v>
      </c>
      <c r="AO1539">
        <v>110</v>
      </c>
      <c r="AP1539">
        <v>40</v>
      </c>
      <c r="AQ1539">
        <v>30</v>
      </c>
      <c r="AR1539">
        <v>40</v>
      </c>
      <c r="AS1539">
        <v>70</v>
      </c>
      <c r="AT1539">
        <v>90</v>
      </c>
      <c r="AU1539">
        <v>90</v>
      </c>
      <c r="AV1539">
        <v>50</v>
      </c>
      <c r="AW1539">
        <v>90</v>
      </c>
      <c r="AX1539">
        <v>110</v>
      </c>
      <c r="AY1539">
        <v>140</v>
      </c>
      <c r="AZ1539">
        <v>170</v>
      </c>
      <c r="BA1539">
        <v>140</v>
      </c>
      <c r="BB1539">
        <v>90</v>
      </c>
      <c r="BC1539">
        <v>50</v>
      </c>
      <c r="BD1539">
        <v>70</v>
      </c>
      <c r="BE1539">
        <v>50</v>
      </c>
      <c r="BF1539">
        <v>90</v>
      </c>
      <c r="BG1539">
        <v>90</v>
      </c>
      <c r="BH1539">
        <v>90</v>
      </c>
      <c r="BI1539" s="9">
        <f>AVERAGE(keyword_stats[[#This Row],[Searches: Apr 2015]:[Searches: Mar 2016]])</f>
        <v>29.166666666666668</v>
      </c>
      <c r="BJ1539" s="9">
        <f>AVERAGE(keyword_stats[[#This Row],[Searches: Apr 2016]:[Searches: Mar 2017]])</f>
        <v>92.5</v>
      </c>
      <c r="BK1539" s="9">
        <f>AVERAGE(keyword_stats[[#This Row],[Searches: Apr 2017]:[Searches: Mar 2018]])</f>
        <v>73.333333333333329</v>
      </c>
      <c r="BL1539" s="9">
        <f>AVERAGE(keyword_stats[[#This Row],[Searches: Apr 2018]:[Searches: Mar 2019]])</f>
        <v>98.333333333333329</v>
      </c>
      <c r="BM1539" s="9">
        <f>SUM(keyword_stats[[#This Row],[Searches: Apr 2018]:[Searches: Mar 2019]])</f>
        <v>1180</v>
      </c>
      <c r="BN1539" s="9">
        <f>keyword_stats[[#This Row],[R1]]-keyword_stats[[#This Row],[R4]]</f>
        <v>69.166666666666657</v>
      </c>
      <c r="BO1539" s="9" t="str">
        <f>INDEX('keyword-forecasts'!G:K,MATCH(keyword_stats[[#This Row],[Keyword]],'keyword-forecasts'!K:K,0),1)</f>
        <v>Zalando Stroje</v>
      </c>
    </row>
    <row r="1540" spans="1:67" x14ac:dyDescent="0.25">
      <c r="A1540" t="s">
        <v>1650</v>
      </c>
      <c r="B1540" t="s">
        <v>15</v>
      </c>
      <c r="D1540" s="8">
        <v>20</v>
      </c>
      <c r="E1540" t="s">
        <v>17</v>
      </c>
      <c r="F1540">
        <v>97</v>
      </c>
      <c r="G1540">
        <v>0.34</v>
      </c>
      <c r="H1540">
        <v>1.17</v>
      </c>
      <c r="M1540">
        <v>0</v>
      </c>
      <c r="N1540">
        <v>10</v>
      </c>
      <c r="O1540">
        <v>10</v>
      </c>
      <c r="P1540">
        <v>10</v>
      </c>
      <c r="Q1540">
        <v>10</v>
      </c>
      <c r="R1540">
        <v>10</v>
      </c>
      <c r="S1540">
        <v>10</v>
      </c>
      <c r="T1540">
        <v>20</v>
      </c>
      <c r="U1540">
        <v>10</v>
      </c>
      <c r="V1540">
        <v>20</v>
      </c>
      <c r="W1540">
        <v>20</v>
      </c>
      <c r="X1540">
        <v>10</v>
      </c>
      <c r="Y1540">
        <v>10</v>
      </c>
      <c r="Z1540">
        <v>20</v>
      </c>
      <c r="AA1540">
        <v>20</v>
      </c>
      <c r="AB1540">
        <v>50</v>
      </c>
      <c r="AC1540">
        <v>40</v>
      </c>
      <c r="AD1540">
        <v>10</v>
      </c>
      <c r="AE1540">
        <v>10</v>
      </c>
      <c r="AF1540">
        <v>10</v>
      </c>
      <c r="AG1540">
        <v>10</v>
      </c>
      <c r="AH1540">
        <v>10</v>
      </c>
      <c r="AI1540">
        <v>0</v>
      </c>
      <c r="AJ1540">
        <v>0</v>
      </c>
      <c r="AK1540">
        <v>10</v>
      </c>
      <c r="AL1540">
        <v>0</v>
      </c>
      <c r="AM1540">
        <v>10</v>
      </c>
      <c r="AN1540">
        <v>10</v>
      </c>
      <c r="AO1540">
        <v>10</v>
      </c>
      <c r="AP1540">
        <v>10</v>
      </c>
      <c r="AQ1540">
        <v>10</v>
      </c>
      <c r="AR1540">
        <v>10</v>
      </c>
      <c r="AS1540">
        <v>20</v>
      </c>
      <c r="AT1540">
        <v>20</v>
      </c>
      <c r="AU1540">
        <v>10</v>
      </c>
      <c r="AV1540">
        <v>10</v>
      </c>
      <c r="AW1540">
        <v>10</v>
      </c>
      <c r="AX1540">
        <v>70</v>
      </c>
      <c r="AY1540">
        <v>90</v>
      </c>
      <c r="AZ1540">
        <v>30</v>
      </c>
      <c r="BA1540">
        <v>10</v>
      </c>
      <c r="BB1540">
        <v>10</v>
      </c>
      <c r="BC1540">
        <v>10</v>
      </c>
      <c r="BD1540">
        <v>10</v>
      </c>
      <c r="BE1540">
        <v>10</v>
      </c>
      <c r="BF1540">
        <v>10</v>
      </c>
      <c r="BG1540">
        <v>10</v>
      </c>
      <c r="BH1540">
        <v>30</v>
      </c>
      <c r="BI1540" s="9">
        <f>AVERAGE(keyword_stats[[#This Row],[Searches: Apr 2015]:[Searches: Mar 2016]])</f>
        <v>11.666666666666666</v>
      </c>
      <c r="BJ1540" s="9">
        <f>AVERAGE(keyword_stats[[#This Row],[Searches: Apr 2016]:[Searches: Mar 2017]])</f>
        <v>15.833333333333334</v>
      </c>
      <c r="BK1540" s="9">
        <f>AVERAGE(keyword_stats[[#This Row],[Searches: Apr 2017]:[Searches: Mar 2018]])</f>
        <v>10.833333333333334</v>
      </c>
      <c r="BL1540" s="9">
        <f>AVERAGE(keyword_stats[[#This Row],[Searches: Apr 2018]:[Searches: Mar 2019]])</f>
        <v>25</v>
      </c>
      <c r="BM1540" s="9">
        <f>SUM(keyword_stats[[#This Row],[Searches: Apr 2018]:[Searches: Mar 2019]])</f>
        <v>300</v>
      </c>
      <c r="BN1540" s="9">
        <f>keyword_stats[[#This Row],[R1]]-keyword_stats[[#This Row],[R4]]</f>
        <v>13.333333333333334</v>
      </c>
      <c r="BO1540" s="9" t="str">
        <f>INDEX('keyword-forecasts'!G:K,MATCH(keyword_stats[[#This Row],[Keyword]],'keyword-forecasts'!K:K,0),1)</f>
        <v>Zalando Stroje</v>
      </c>
    </row>
    <row r="1541" spans="1:67" x14ac:dyDescent="0.25">
      <c r="A1541" t="s">
        <v>1651</v>
      </c>
      <c r="B1541" t="s">
        <v>15</v>
      </c>
      <c r="D1541" s="8">
        <v>170</v>
      </c>
      <c r="E1541" t="s">
        <v>17</v>
      </c>
      <c r="F1541">
        <v>86</v>
      </c>
      <c r="G1541">
        <v>0.34</v>
      </c>
      <c r="H1541">
        <v>1.22</v>
      </c>
      <c r="M1541">
        <v>30</v>
      </c>
      <c r="N1541">
        <v>30</v>
      </c>
      <c r="O1541">
        <v>50</v>
      </c>
      <c r="P1541">
        <v>70</v>
      </c>
      <c r="Q1541">
        <v>40</v>
      </c>
      <c r="R1541">
        <v>20</v>
      </c>
      <c r="S1541">
        <v>20</v>
      </c>
      <c r="T1541">
        <v>30</v>
      </c>
      <c r="U1541">
        <v>20</v>
      </c>
      <c r="V1541">
        <v>50</v>
      </c>
      <c r="W1541">
        <v>70</v>
      </c>
      <c r="X1541">
        <v>70</v>
      </c>
      <c r="Y1541">
        <v>50</v>
      </c>
      <c r="Z1541">
        <v>90</v>
      </c>
      <c r="AA1541">
        <v>110</v>
      </c>
      <c r="AB1541">
        <v>210</v>
      </c>
      <c r="AC1541">
        <v>70</v>
      </c>
      <c r="AD1541">
        <v>50</v>
      </c>
      <c r="AE1541">
        <v>30</v>
      </c>
      <c r="AF1541">
        <v>50</v>
      </c>
      <c r="AG1541">
        <v>40</v>
      </c>
      <c r="AH1541">
        <v>90</v>
      </c>
      <c r="AI1541">
        <v>110</v>
      </c>
      <c r="AJ1541">
        <v>140</v>
      </c>
      <c r="AK1541">
        <v>260</v>
      </c>
      <c r="AL1541">
        <v>170</v>
      </c>
      <c r="AM1541">
        <v>170</v>
      </c>
      <c r="AN1541">
        <v>210</v>
      </c>
      <c r="AO1541">
        <v>210</v>
      </c>
      <c r="AP1541">
        <v>90</v>
      </c>
      <c r="AQ1541">
        <v>90</v>
      </c>
      <c r="AR1541">
        <v>50</v>
      </c>
      <c r="AS1541">
        <v>50</v>
      </c>
      <c r="AT1541">
        <v>390</v>
      </c>
      <c r="AU1541">
        <v>140</v>
      </c>
      <c r="AV1541">
        <v>110</v>
      </c>
      <c r="AW1541">
        <v>170</v>
      </c>
      <c r="AX1541">
        <v>210</v>
      </c>
      <c r="AY1541">
        <v>210</v>
      </c>
      <c r="AZ1541">
        <v>320</v>
      </c>
      <c r="BA1541">
        <v>260</v>
      </c>
      <c r="BB1541">
        <v>110</v>
      </c>
      <c r="BC1541">
        <v>90</v>
      </c>
      <c r="BD1541">
        <v>70</v>
      </c>
      <c r="BE1541">
        <v>90</v>
      </c>
      <c r="BF1541">
        <v>260</v>
      </c>
      <c r="BG1541">
        <v>210</v>
      </c>
      <c r="BH1541">
        <v>170</v>
      </c>
      <c r="BI1541" s="9">
        <f>AVERAGE(keyword_stats[[#This Row],[Searches: Apr 2015]:[Searches: Mar 2016]])</f>
        <v>41.666666666666664</v>
      </c>
      <c r="BJ1541" s="9">
        <f>AVERAGE(keyword_stats[[#This Row],[Searches: Apr 2016]:[Searches: Mar 2017]])</f>
        <v>86.666666666666671</v>
      </c>
      <c r="BK1541" s="9">
        <f>AVERAGE(keyword_stats[[#This Row],[Searches: Apr 2017]:[Searches: Mar 2018]])</f>
        <v>161.66666666666666</v>
      </c>
      <c r="BL1541" s="9">
        <f>AVERAGE(keyword_stats[[#This Row],[Searches: Apr 2018]:[Searches: Mar 2019]])</f>
        <v>180.83333333333334</v>
      </c>
      <c r="BM1541" s="9">
        <f>SUM(keyword_stats[[#This Row],[Searches: Apr 2018]:[Searches: Mar 2019]])</f>
        <v>2170</v>
      </c>
      <c r="BN1541" s="9">
        <f>keyword_stats[[#This Row],[R1]]-keyword_stats[[#This Row],[R4]]</f>
        <v>139.16666666666669</v>
      </c>
      <c r="BO1541" s="9" t="str">
        <f>INDEX('keyword-forecasts'!G:K,MATCH(keyword_stats[[#This Row],[Keyword]],'keyword-forecasts'!K:K,0),1)</f>
        <v>Strój Kąpielowy</v>
      </c>
    </row>
    <row r="1542" spans="1:67" x14ac:dyDescent="0.25">
      <c r="A1542" t="s">
        <v>1652</v>
      </c>
      <c r="B1542" t="s">
        <v>15</v>
      </c>
      <c r="D1542" s="8">
        <v>50</v>
      </c>
      <c r="E1542" t="s">
        <v>17</v>
      </c>
      <c r="F1542">
        <v>100</v>
      </c>
      <c r="G1542">
        <v>0.25</v>
      </c>
      <c r="H1542">
        <v>1.95</v>
      </c>
      <c r="M1542">
        <v>20</v>
      </c>
      <c r="N1542">
        <v>30</v>
      </c>
      <c r="O1542">
        <v>50</v>
      </c>
      <c r="P1542">
        <v>70</v>
      </c>
      <c r="Q1542">
        <v>40</v>
      </c>
      <c r="R1542">
        <v>10</v>
      </c>
      <c r="S1542">
        <v>10</v>
      </c>
      <c r="T1542">
        <v>10</v>
      </c>
      <c r="U1542">
        <v>10</v>
      </c>
      <c r="V1542">
        <v>10</v>
      </c>
      <c r="W1542">
        <v>20</v>
      </c>
      <c r="X1542">
        <v>30</v>
      </c>
      <c r="Y1542">
        <v>20</v>
      </c>
      <c r="Z1542">
        <v>40</v>
      </c>
      <c r="AA1542">
        <v>70</v>
      </c>
      <c r="AB1542">
        <v>50</v>
      </c>
      <c r="AC1542">
        <v>30</v>
      </c>
      <c r="AD1542">
        <v>20</v>
      </c>
      <c r="AE1542">
        <v>20</v>
      </c>
      <c r="AF1542">
        <v>10</v>
      </c>
      <c r="AG1542">
        <v>10</v>
      </c>
      <c r="AH1542">
        <v>10</v>
      </c>
      <c r="AI1542">
        <v>20</v>
      </c>
      <c r="AJ1542">
        <v>30</v>
      </c>
      <c r="AK1542">
        <v>40</v>
      </c>
      <c r="AL1542">
        <v>70</v>
      </c>
      <c r="AM1542">
        <v>90</v>
      </c>
      <c r="AN1542">
        <v>90</v>
      </c>
      <c r="AO1542">
        <v>40</v>
      </c>
      <c r="AP1542">
        <v>20</v>
      </c>
      <c r="AQ1542">
        <v>10</v>
      </c>
      <c r="AR1542">
        <v>10</v>
      </c>
      <c r="AS1542">
        <v>10</v>
      </c>
      <c r="AT1542">
        <v>30</v>
      </c>
      <c r="AU1542">
        <v>40</v>
      </c>
      <c r="AV1542">
        <v>30</v>
      </c>
      <c r="AW1542">
        <v>50</v>
      </c>
      <c r="AX1542">
        <v>90</v>
      </c>
      <c r="AY1542">
        <v>110</v>
      </c>
      <c r="AZ1542">
        <v>140</v>
      </c>
      <c r="BA1542">
        <v>70</v>
      </c>
      <c r="BB1542">
        <v>20</v>
      </c>
      <c r="BC1542">
        <v>20</v>
      </c>
      <c r="BD1542">
        <v>20</v>
      </c>
      <c r="BE1542">
        <v>10</v>
      </c>
      <c r="BF1542">
        <v>40</v>
      </c>
      <c r="BG1542">
        <v>50</v>
      </c>
      <c r="BH1542">
        <v>70</v>
      </c>
      <c r="BI1542" s="9">
        <f>AVERAGE(keyword_stats[[#This Row],[Searches: Apr 2015]:[Searches: Mar 2016]])</f>
        <v>25.833333333333332</v>
      </c>
      <c r="BJ1542" s="9">
        <f>AVERAGE(keyword_stats[[#This Row],[Searches: Apr 2016]:[Searches: Mar 2017]])</f>
        <v>27.5</v>
      </c>
      <c r="BK1542" s="9">
        <f>AVERAGE(keyword_stats[[#This Row],[Searches: Apr 2017]:[Searches: Mar 2018]])</f>
        <v>40</v>
      </c>
      <c r="BL1542" s="9">
        <f>AVERAGE(keyword_stats[[#This Row],[Searches: Apr 2018]:[Searches: Mar 2019]])</f>
        <v>57.5</v>
      </c>
      <c r="BM1542" s="9">
        <f>SUM(keyword_stats[[#This Row],[Searches: Apr 2018]:[Searches: Mar 2019]])</f>
        <v>690</v>
      </c>
      <c r="BN1542" s="9">
        <f>keyword_stats[[#This Row],[R1]]-keyword_stats[[#This Row],[R4]]</f>
        <v>31.666666666666668</v>
      </c>
      <c r="BO1542" s="9" t="str">
        <f>INDEX('keyword-forecasts'!G:K,MATCH(keyword_stats[[#This Row],[Keyword]],'keyword-forecasts'!K:K,0),1)</f>
        <v>Strój Kąpielowy</v>
      </c>
    </row>
    <row r="1543" spans="1:67" x14ac:dyDescent="0.25">
      <c r="A1543" t="s">
        <v>1653</v>
      </c>
      <c r="B1543" t="s">
        <v>15</v>
      </c>
      <c r="D1543" s="8">
        <v>30</v>
      </c>
      <c r="E1543" t="s">
        <v>17</v>
      </c>
      <c r="F1543">
        <v>100</v>
      </c>
      <c r="G1543">
        <v>0.39</v>
      </c>
      <c r="H1543">
        <v>2.0099999999999998</v>
      </c>
      <c r="M1543">
        <v>10</v>
      </c>
      <c r="N1543">
        <v>20</v>
      </c>
      <c r="O1543">
        <v>20</v>
      </c>
      <c r="P1543">
        <v>40</v>
      </c>
      <c r="Q1543">
        <v>20</v>
      </c>
      <c r="R1543">
        <v>10</v>
      </c>
      <c r="S1543">
        <v>10</v>
      </c>
      <c r="T1543">
        <v>10</v>
      </c>
      <c r="U1543">
        <v>10</v>
      </c>
      <c r="V1543">
        <v>10</v>
      </c>
      <c r="W1543">
        <v>10</v>
      </c>
      <c r="X1543">
        <v>10</v>
      </c>
      <c r="Y1543">
        <v>10</v>
      </c>
      <c r="Z1543">
        <v>30</v>
      </c>
      <c r="AA1543">
        <v>30</v>
      </c>
      <c r="AB1543">
        <v>30</v>
      </c>
      <c r="AC1543">
        <v>20</v>
      </c>
      <c r="AD1543">
        <v>10</v>
      </c>
      <c r="AE1543">
        <v>10</v>
      </c>
      <c r="AF1543">
        <v>10</v>
      </c>
      <c r="AG1543">
        <v>10</v>
      </c>
      <c r="AH1543">
        <v>10</v>
      </c>
      <c r="AI1543">
        <v>10</v>
      </c>
      <c r="AJ1543">
        <v>10</v>
      </c>
      <c r="AK1543">
        <v>20</v>
      </c>
      <c r="AL1543">
        <v>20</v>
      </c>
      <c r="AM1543">
        <v>50</v>
      </c>
      <c r="AN1543">
        <v>70</v>
      </c>
      <c r="AO1543">
        <v>50</v>
      </c>
      <c r="AP1543">
        <v>10</v>
      </c>
      <c r="AQ1543">
        <v>10</v>
      </c>
      <c r="AR1543">
        <v>10</v>
      </c>
      <c r="AS1543">
        <v>10</v>
      </c>
      <c r="AT1543">
        <v>20</v>
      </c>
      <c r="AU1543">
        <v>30</v>
      </c>
      <c r="AV1543">
        <v>20</v>
      </c>
      <c r="AW1543">
        <v>30</v>
      </c>
      <c r="AX1543">
        <v>50</v>
      </c>
      <c r="AY1543">
        <v>50</v>
      </c>
      <c r="AZ1543">
        <v>50</v>
      </c>
      <c r="BA1543">
        <v>50</v>
      </c>
      <c r="BB1543">
        <v>10</v>
      </c>
      <c r="BC1543">
        <v>10</v>
      </c>
      <c r="BD1543">
        <v>10</v>
      </c>
      <c r="BE1543">
        <v>20</v>
      </c>
      <c r="BF1543">
        <v>30</v>
      </c>
      <c r="BG1543">
        <v>20</v>
      </c>
      <c r="BH1543">
        <v>20</v>
      </c>
      <c r="BI1543" s="9">
        <f>AVERAGE(keyword_stats[[#This Row],[Searches: Apr 2015]:[Searches: Mar 2016]])</f>
        <v>15</v>
      </c>
      <c r="BJ1543" s="9">
        <f>AVERAGE(keyword_stats[[#This Row],[Searches: Apr 2016]:[Searches: Mar 2017]])</f>
        <v>15.833333333333334</v>
      </c>
      <c r="BK1543" s="9">
        <f>AVERAGE(keyword_stats[[#This Row],[Searches: Apr 2017]:[Searches: Mar 2018]])</f>
        <v>26.666666666666668</v>
      </c>
      <c r="BL1543" s="9">
        <f>AVERAGE(keyword_stats[[#This Row],[Searches: Apr 2018]:[Searches: Mar 2019]])</f>
        <v>29.166666666666668</v>
      </c>
      <c r="BM1543" s="9">
        <f>SUM(keyword_stats[[#This Row],[Searches: Apr 2018]:[Searches: Mar 2019]])</f>
        <v>350</v>
      </c>
      <c r="BN1543" s="9">
        <f>keyword_stats[[#This Row],[R1]]-keyword_stats[[#This Row],[R4]]</f>
        <v>14.166666666666668</v>
      </c>
      <c r="BO1543" s="9" t="str">
        <f>INDEX('keyword-forecasts'!G:K,MATCH(keyword_stats[[#This Row],[Keyword]],'keyword-forecasts'!K:K,0),1)</f>
        <v>Kostium Kąpielowy</v>
      </c>
    </row>
    <row r="1544" spans="1:67" x14ac:dyDescent="0.25">
      <c r="A1544" t="s">
        <v>1654</v>
      </c>
      <c r="B1544" t="s">
        <v>15</v>
      </c>
      <c r="D1544" s="8">
        <v>90</v>
      </c>
      <c r="E1544" t="s">
        <v>17</v>
      </c>
      <c r="F1544">
        <v>100</v>
      </c>
      <c r="G1544">
        <v>0.25</v>
      </c>
      <c r="H1544">
        <v>1.07</v>
      </c>
      <c r="M1544">
        <v>20</v>
      </c>
      <c r="N1544">
        <v>30</v>
      </c>
      <c r="O1544">
        <v>50</v>
      </c>
      <c r="P1544">
        <v>90</v>
      </c>
      <c r="Q1544">
        <v>50</v>
      </c>
      <c r="R1544">
        <v>10</v>
      </c>
      <c r="S1544">
        <v>20</v>
      </c>
      <c r="T1544">
        <v>10</v>
      </c>
      <c r="U1544">
        <v>10</v>
      </c>
      <c r="V1544">
        <v>20</v>
      </c>
      <c r="W1544">
        <v>30</v>
      </c>
      <c r="X1544">
        <v>20</v>
      </c>
      <c r="Y1544">
        <v>30</v>
      </c>
      <c r="Z1544">
        <v>70</v>
      </c>
      <c r="AA1544">
        <v>70</v>
      </c>
      <c r="AB1544">
        <v>90</v>
      </c>
      <c r="AC1544">
        <v>40</v>
      </c>
      <c r="AD1544">
        <v>20</v>
      </c>
      <c r="AE1544">
        <v>20</v>
      </c>
      <c r="AF1544">
        <v>10</v>
      </c>
      <c r="AG1544">
        <v>20</v>
      </c>
      <c r="AH1544">
        <v>30</v>
      </c>
      <c r="AI1544">
        <v>30</v>
      </c>
      <c r="AJ1544">
        <v>40</v>
      </c>
      <c r="AK1544">
        <v>40</v>
      </c>
      <c r="AL1544">
        <v>70</v>
      </c>
      <c r="AM1544">
        <v>110</v>
      </c>
      <c r="AN1544">
        <v>170</v>
      </c>
      <c r="AO1544">
        <v>110</v>
      </c>
      <c r="AP1544">
        <v>20</v>
      </c>
      <c r="AQ1544">
        <v>30</v>
      </c>
      <c r="AR1544">
        <v>30</v>
      </c>
      <c r="AS1544">
        <v>20</v>
      </c>
      <c r="AT1544">
        <v>70</v>
      </c>
      <c r="AU1544">
        <v>50</v>
      </c>
      <c r="AV1544">
        <v>50</v>
      </c>
      <c r="AW1544">
        <v>90</v>
      </c>
      <c r="AX1544">
        <v>140</v>
      </c>
      <c r="AY1544">
        <v>170</v>
      </c>
      <c r="AZ1544">
        <v>210</v>
      </c>
      <c r="BA1544">
        <v>140</v>
      </c>
      <c r="BB1544">
        <v>30</v>
      </c>
      <c r="BC1544">
        <v>30</v>
      </c>
      <c r="BD1544">
        <v>40</v>
      </c>
      <c r="BE1544">
        <v>40</v>
      </c>
      <c r="BF1544">
        <v>70</v>
      </c>
      <c r="BG1544">
        <v>70</v>
      </c>
      <c r="BH1544">
        <v>90</v>
      </c>
      <c r="BI1544" s="9">
        <f>AVERAGE(keyword_stats[[#This Row],[Searches: Apr 2015]:[Searches: Mar 2016]])</f>
        <v>30</v>
      </c>
      <c r="BJ1544" s="9">
        <f>AVERAGE(keyword_stats[[#This Row],[Searches: Apr 2016]:[Searches: Mar 2017]])</f>
        <v>39.166666666666664</v>
      </c>
      <c r="BK1544" s="9">
        <f>AVERAGE(keyword_stats[[#This Row],[Searches: Apr 2017]:[Searches: Mar 2018]])</f>
        <v>64.166666666666671</v>
      </c>
      <c r="BL1544" s="9">
        <f>AVERAGE(keyword_stats[[#This Row],[Searches: Apr 2018]:[Searches: Mar 2019]])</f>
        <v>93.333333333333329</v>
      </c>
      <c r="BM1544" s="9">
        <f>SUM(keyword_stats[[#This Row],[Searches: Apr 2018]:[Searches: Mar 2019]])</f>
        <v>1120</v>
      </c>
      <c r="BN1544" s="9">
        <f>keyword_stats[[#This Row],[R1]]-keyword_stats[[#This Row],[R4]]</f>
        <v>63.333333333333329</v>
      </c>
      <c r="BO1544" s="9" t="str">
        <f>INDEX('keyword-forecasts'!G:K,MATCH(keyword_stats[[#This Row],[Keyword]],'keyword-forecasts'!K:K,0),1)</f>
        <v>Strój Kąpielowy</v>
      </c>
    </row>
    <row r="1545" spans="1:67" x14ac:dyDescent="0.25">
      <c r="A1545" t="s">
        <v>1659</v>
      </c>
      <c r="B1545" t="s">
        <v>15</v>
      </c>
      <c r="D1545" s="8">
        <v>210</v>
      </c>
      <c r="E1545" t="s">
        <v>17</v>
      </c>
      <c r="F1545">
        <v>100</v>
      </c>
      <c r="G1545">
        <v>0.26</v>
      </c>
      <c r="H1545">
        <v>0.89</v>
      </c>
      <c r="M1545">
        <v>50</v>
      </c>
      <c r="N1545">
        <v>50</v>
      </c>
      <c r="O1545">
        <v>90</v>
      </c>
      <c r="P1545">
        <v>70</v>
      </c>
      <c r="Q1545">
        <v>40</v>
      </c>
      <c r="R1545">
        <v>10</v>
      </c>
      <c r="S1545">
        <v>10</v>
      </c>
      <c r="T1545">
        <v>10</v>
      </c>
      <c r="U1545">
        <v>10</v>
      </c>
      <c r="V1545">
        <v>20</v>
      </c>
      <c r="W1545">
        <v>20</v>
      </c>
      <c r="X1545">
        <v>20</v>
      </c>
      <c r="Y1545">
        <v>30</v>
      </c>
      <c r="Z1545">
        <v>90</v>
      </c>
      <c r="AA1545">
        <v>110</v>
      </c>
      <c r="AB1545">
        <v>110</v>
      </c>
      <c r="AC1545">
        <v>40</v>
      </c>
      <c r="AD1545">
        <v>30</v>
      </c>
      <c r="AE1545">
        <v>20</v>
      </c>
      <c r="AF1545">
        <v>10</v>
      </c>
      <c r="AG1545">
        <v>20</v>
      </c>
      <c r="AH1545">
        <v>30</v>
      </c>
      <c r="AI1545">
        <v>20</v>
      </c>
      <c r="AJ1545">
        <v>50</v>
      </c>
      <c r="AK1545">
        <v>50</v>
      </c>
      <c r="AL1545">
        <v>90</v>
      </c>
      <c r="AM1545">
        <v>170</v>
      </c>
      <c r="AN1545">
        <v>140</v>
      </c>
      <c r="AO1545">
        <v>70</v>
      </c>
      <c r="AP1545">
        <v>20</v>
      </c>
      <c r="AQ1545">
        <v>10</v>
      </c>
      <c r="AR1545">
        <v>20</v>
      </c>
      <c r="AS1545">
        <v>30</v>
      </c>
      <c r="AT1545">
        <v>70</v>
      </c>
      <c r="AU1545">
        <v>70</v>
      </c>
      <c r="AV1545">
        <v>70</v>
      </c>
      <c r="AW1545">
        <v>170</v>
      </c>
      <c r="AX1545">
        <v>260</v>
      </c>
      <c r="AY1545">
        <v>320</v>
      </c>
      <c r="AZ1545">
        <v>590</v>
      </c>
      <c r="BA1545">
        <v>390</v>
      </c>
      <c r="BB1545">
        <v>50</v>
      </c>
      <c r="BC1545">
        <v>40</v>
      </c>
      <c r="BD1545">
        <v>50</v>
      </c>
      <c r="BE1545">
        <v>70</v>
      </c>
      <c r="BF1545">
        <v>210</v>
      </c>
      <c r="BG1545">
        <v>140</v>
      </c>
      <c r="BH1545">
        <v>210</v>
      </c>
      <c r="BI1545" s="9">
        <f>AVERAGE(keyword_stats[[#This Row],[Searches: Apr 2015]:[Searches: Mar 2016]])</f>
        <v>33.333333333333336</v>
      </c>
      <c r="BJ1545" s="9">
        <f>AVERAGE(keyword_stats[[#This Row],[Searches: Apr 2016]:[Searches: Mar 2017]])</f>
        <v>46.666666666666664</v>
      </c>
      <c r="BK1545" s="9">
        <f>AVERAGE(keyword_stats[[#This Row],[Searches: Apr 2017]:[Searches: Mar 2018]])</f>
        <v>67.5</v>
      </c>
      <c r="BL1545" s="9">
        <f>AVERAGE(keyword_stats[[#This Row],[Searches: Apr 2018]:[Searches: Mar 2019]])</f>
        <v>208.33333333333334</v>
      </c>
      <c r="BM1545" s="9">
        <f>SUM(keyword_stats[[#This Row],[Searches: Apr 2018]:[Searches: Mar 2019]])</f>
        <v>2500</v>
      </c>
      <c r="BN1545" s="9">
        <f>keyword_stats[[#This Row],[R1]]-keyword_stats[[#This Row],[R4]]</f>
        <v>175</v>
      </c>
      <c r="BO1545" s="9" t="str">
        <f>INDEX('keyword-forecasts'!G:K,MATCH(keyword_stats[[#This Row],[Keyword]],'keyword-forecasts'!K:K,0),1)</f>
        <v>Strój Kąpielowy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1696"/>
  <sheetViews>
    <sheetView workbookViewId="0"/>
  </sheetViews>
  <sheetFormatPr defaultRowHeight="15" x14ac:dyDescent="0.25"/>
  <cols>
    <col min="1" max="1" width="13.140625" customWidth="1"/>
    <col min="2" max="2" width="11.85546875" customWidth="1"/>
    <col min="3" max="3" width="10.5703125" customWidth="1"/>
    <col min="4" max="4" width="12.85546875" customWidth="1"/>
    <col min="5" max="5" width="12.28515625" customWidth="1"/>
    <col min="6" max="6" width="11.7109375" customWidth="1"/>
    <col min="7" max="7" width="11.42578125" customWidth="1"/>
    <col min="8" max="8" width="10.7109375" customWidth="1"/>
    <col min="9" max="9" width="14.28515625" customWidth="1"/>
    <col min="10" max="10" width="23.85546875" customWidth="1"/>
    <col min="11" max="11" width="11" customWidth="1"/>
    <col min="12" max="12" width="15.7109375" customWidth="1"/>
    <col min="13" max="13" width="15.5703125" customWidth="1"/>
    <col min="14" max="14" width="17.42578125" customWidth="1"/>
    <col min="15" max="15" width="23.140625" customWidth="1"/>
    <col min="16" max="16" width="16.28515625" customWidth="1"/>
    <col min="17" max="17" width="15.7109375" customWidth="1"/>
    <col min="18" max="18" width="23.5703125" customWidth="1"/>
    <col min="19" max="19" width="27.42578125" customWidth="1"/>
    <col min="20" max="20" width="18.5703125" customWidth="1"/>
    <col min="21" max="21" width="17.5703125" customWidth="1"/>
    <col min="22" max="22" width="22.140625" customWidth="1"/>
    <col min="23" max="23" width="14" customWidth="1"/>
    <col min="24" max="24" width="14.42578125" customWidth="1"/>
    <col min="25" max="25" width="18.7109375" customWidth="1"/>
    <col min="27" max="27" width="19.85546875" customWidth="1"/>
  </cols>
  <sheetData>
    <row r="1" spans="1:27" x14ac:dyDescent="0.25">
      <c r="A1" t="s">
        <v>1660</v>
      </c>
      <c r="B1" t="s">
        <v>1661</v>
      </c>
      <c r="C1" t="s">
        <v>1662</v>
      </c>
      <c r="D1" t="s">
        <v>1663</v>
      </c>
      <c r="E1" t="s">
        <v>1664</v>
      </c>
      <c r="F1" t="s">
        <v>1665</v>
      </c>
      <c r="G1" t="s">
        <v>1666</v>
      </c>
      <c r="H1" t="s">
        <v>1667</v>
      </c>
      <c r="I1" t="s">
        <v>1668</v>
      </c>
      <c r="J1" t="s">
        <v>1669</v>
      </c>
      <c r="K1" t="s">
        <v>4</v>
      </c>
      <c r="L1" t="s">
        <v>1670</v>
      </c>
      <c r="M1" t="s">
        <v>67</v>
      </c>
      <c r="N1" t="s">
        <v>1671</v>
      </c>
      <c r="O1" t="s">
        <v>1672</v>
      </c>
      <c r="P1" t="s">
        <v>1673</v>
      </c>
      <c r="Q1" t="s">
        <v>1674</v>
      </c>
      <c r="R1" t="s">
        <v>1675</v>
      </c>
      <c r="S1" t="s">
        <v>1676</v>
      </c>
      <c r="T1" t="s">
        <v>1677</v>
      </c>
      <c r="U1" t="s">
        <v>1678</v>
      </c>
      <c r="V1" t="s">
        <v>1679</v>
      </c>
      <c r="W1" t="s">
        <v>1680</v>
      </c>
      <c r="X1" t="s">
        <v>1681</v>
      </c>
      <c r="Y1" t="s">
        <v>1682</v>
      </c>
      <c r="Z1" t="s">
        <v>1683</v>
      </c>
      <c r="AA1" t="s">
        <v>1684</v>
      </c>
    </row>
    <row r="2" spans="1:27" x14ac:dyDescent="0.25">
      <c r="A2" t="s">
        <v>1685</v>
      </c>
      <c r="B2" t="s">
        <v>1686</v>
      </c>
      <c r="F2" t="s">
        <v>1687</v>
      </c>
      <c r="J2">
        <v>1848.23</v>
      </c>
      <c r="M2" t="s">
        <v>1688</v>
      </c>
      <c r="N2">
        <v>35431.54</v>
      </c>
      <c r="O2">
        <v>877729.31</v>
      </c>
      <c r="P2">
        <v>43920.61</v>
      </c>
      <c r="Q2">
        <v>0.04</v>
      </c>
      <c r="R2">
        <v>1.24</v>
      </c>
      <c r="S2">
        <v>1.08</v>
      </c>
      <c r="T2" t="s">
        <v>15</v>
      </c>
      <c r="AA2">
        <v>3</v>
      </c>
    </row>
    <row r="3" spans="1:27" x14ac:dyDescent="0.25">
      <c r="B3" t="s">
        <v>1686</v>
      </c>
      <c r="M3" t="s">
        <v>1689</v>
      </c>
      <c r="N3">
        <v>12283.47</v>
      </c>
      <c r="O3">
        <v>226713.28</v>
      </c>
      <c r="P3">
        <v>19656.5</v>
      </c>
      <c r="Q3">
        <v>5.3999999999999999E-2</v>
      </c>
      <c r="R3">
        <v>1.6</v>
      </c>
      <c r="T3" t="s">
        <v>15</v>
      </c>
    </row>
    <row r="4" spans="1:27" x14ac:dyDescent="0.25">
      <c r="B4" t="s">
        <v>1686</v>
      </c>
      <c r="M4" t="s">
        <v>1690</v>
      </c>
      <c r="N4">
        <v>21213.64</v>
      </c>
      <c r="O4">
        <v>626964.5</v>
      </c>
      <c r="P4">
        <v>21641.62</v>
      </c>
      <c r="Q4">
        <v>3.4000000000000002E-2</v>
      </c>
      <c r="R4">
        <v>1.02</v>
      </c>
      <c r="T4" t="s">
        <v>15</v>
      </c>
    </row>
    <row r="5" spans="1:27" x14ac:dyDescent="0.25">
      <c r="B5" t="s">
        <v>1686</v>
      </c>
      <c r="M5" t="s">
        <v>1691</v>
      </c>
      <c r="N5">
        <v>1934.4</v>
      </c>
      <c r="O5">
        <v>24051.5</v>
      </c>
      <c r="P5">
        <v>2622.49</v>
      </c>
      <c r="Q5">
        <v>0.08</v>
      </c>
      <c r="R5">
        <v>1.36</v>
      </c>
      <c r="T5" t="s">
        <v>15</v>
      </c>
    </row>
    <row r="6" spans="1:27" x14ac:dyDescent="0.25">
      <c r="B6" t="s">
        <v>1686</v>
      </c>
      <c r="C6" t="s">
        <v>1692</v>
      </c>
      <c r="D6">
        <v>2616</v>
      </c>
      <c r="M6" t="s">
        <v>1692</v>
      </c>
      <c r="N6">
        <v>35431.54</v>
      </c>
      <c r="O6">
        <v>877729.31</v>
      </c>
      <c r="P6">
        <v>43920.61</v>
      </c>
      <c r="Q6">
        <v>0.04</v>
      </c>
      <c r="R6">
        <v>1.24</v>
      </c>
      <c r="T6" t="s">
        <v>15</v>
      </c>
    </row>
    <row r="7" spans="1:27" x14ac:dyDescent="0.25">
      <c r="B7" t="s">
        <v>1686</v>
      </c>
      <c r="M7" t="s">
        <v>1693</v>
      </c>
      <c r="N7">
        <v>12283.47</v>
      </c>
      <c r="O7">
        <v>226713.28</v>
      </c>
      <c r="P7">
        <v>19656.5</v>
      </c>
      <c r="Q7">
        <v>5.3999999999999999E-2</v>
      </c>
      <c r="R7">
        <v>1.6</v>
      </c>
      <c r="T7" t="s">
        <v>15</v>
      </c>
    </row>
    <row r="8" spans="1:27" x14ac:dyDescent="0.25">
      <c r="B8" t="s">
        <v>1686</v>
      </c>
      <c r="M8" t="s">
        <v>1694</v>
      </c>
      <c r="N8">
        <v>21213.64</v>
      </c>
      <c r="O8">
        <v>626964.5</v>
      </c>
      <c r="P8">
        <v>21641.62</v>
      </c>
      <c r="Q8">
        <v>3.4000000000000002E-2</v>
      </c>
      <c r="R8">
        <v>1.02</v>
      </c>
      <c r="T8" t="s">
        <v>15</v>
      </c>
    </row>
    <row r="9" spans="1:27" x14ac:dyDescent="0.25">
      <c r="B9" t="s">
        <v>1686</v>
      </c>
      <c r="M9" t="s">
        <v>1695</v>
      </c>
      <c r="N9">
        <v>1934.4</v>
      </c>
      <c r="O9">
        <v>24051.5</v>
      </c>
      <c r="P9">
        <v>2622.49</v>
      </c>
      <c r="Q9">
        <v>0.08</v>
      </c>
      <c r="R9">
        <v>1.36</v>
      </c>
      <c r="T9" t="s">
        <v>15</v>
      </c>
    </row>
    <row r="11" spans="1:27" x14ac:dyDescent="0.25">
      <c r="B11" t="s">
        <v>1686</v>
      </c>
      <c r="G11" t="s">
        <v>1696</v>
      </c>
      <c r="H11">
        <v>3</v>
      </c>
      <c r="M11" t="s">
        <v>1697</v>
      </c>
      <c r="N11">
        <v>2693.31</v>
      </c>
      <c r="O11">
        <v>71692.13</v>
      </c>
      <c r="P11">
        <v>3032.51</v>
      </c>
      <c r="Q11">
        <v>3.7999999999999999E-2</v>
      </c>
      <c r="R11">
        <v>1.1299999999999999</v>
      </c>
      <c r="T11" t="s">
        <v>15</v>
      </c>
    </row>
    <row r="12" spans="1:27" x14ac:dyDescent="0.25">
      <c r="B12" t="s">
        <v>1686</v>
      </c>
      <c r="G12" t="s">
        <v>1696</v>
      </c>
      <c r="K12" t="s">
        <v>133</v>
      </c>
      <c r="L12" t="s">
        <v>1698</v>
      </c>
      <c r="N12">
        <v>2616.33</v>
      </c>
      <c r="O12">
        <v>70382.009999999995</v>
      </c>
      <c r="P12">
        <v>2908.42</v>
      </c>
      <c r="Q12">
        <v>3.6999999999999998E-2</v>
      </c>
      <c r="R12">
        <v>1.1100000000000001</v>
      </c>
      <c r="T12" t="s">
        <v>15</v>
      </c>
    </row>
    <row r="13" spans="1:27" x14ac:dyDescent="0.25">
      <c r="B13" t="s">
        <v>1686</v>
      </c>
      <c r="G13" t="s">
        <v>1696</v>
      </c>
      <c r="K13" t="s">
        <v>134</v>
      </c>
      <c r="L13" t="s">
        <v>1698</v>
      </c>
      <c r="N13">
        <v>0</v>
      </c>
      <c r="O13">
        <v>0</v>
      </c>
      <c r="P13">
        <v>0</v>
      </c>
      <c r="T13" t="s">
        <v>15</v>
      </c>
    </row>
    <row r="14" spans="1:27" x14ac:dyDescent="0.25">
      <c r="B14" t="s">
        <v>1686</v>
      </c>
      <c r="G14" t="s">
        <v>1696</v>
      </c>
      <c r="K14" t="s">
        <v>135</v>
      </c>
      <c r="L14" t="s">
        <v>1698</v>
      </c>
      <c r="N14">
        <v>0.91</v>
      </c>
      <c r="O14">
        <v>28.02</v>
      </c>
      <c r="P14">
        <v>1.43</v>
      </c>
      <c r="Q14">
        <v>3.2000000000000001E-2</v>
      </c>
      <c r="R14">
        <v>1.57</v>
      </c>
      <c r="T14" t="s">
        <v>15</v>
      </c>
    </row>
    <row r="15" spans="1:27" x14ac:dyDescent="0.25">
      <c r="B15" t="s">
        <v>1686</v>
      </c>
      <c r="G15" t="s">
        <v>1696</v>
      </c>
      <c r="K15" t="s">
        <v>136</v>
      </c>
      <c r="L15" t="s">
        <v>1698</v>
      </c>
      <c r="N15">
        <v>2.66</v>
      </c>
      <c r="O15">
        <v>56.05</v>
      </c>
      <c r="P15">
        <v>3.89</v>
      </c>
      <c r="Q15">
        <v>4.8000000000000001E-2</v>
      </c>
      <c r="R15">
        <v>1.46</v>
      </c>
      <c r="T15" t="s">
        <v>15</v>
      </c>
    </row>
    <row r="16" spans="1:27" x14ac:dyDescent="0.25">
      <c r="B16" t="s">
        <v>1686</v>
      </c>
      <c r="G16" t="s">
        <v>1696</v>
      </c>
      <c r="K16" t="s">
        <v>137</v>
      </c>
      <c r="L16" t="s">
        <v>1698</v>
      </c>
      <c r="N16">
        <v>72.11</v>
      </c>
      <c r="O16">
        <v>1198.02</v>
      </c>
      <c r="P16">
        <v>117.04</v>
      </c>
      <c r="Q16">
        <v>0.06</v>
      </c>
      <c r="R16">
        <v>1.62</v>
      </c>
      <c r="T16" t="s">
        <v>15</v>
      </c>
    </row>
    <row r="17" spans="2:20" x14ac:dyDescent="0.25">
      <c r="B17" t="s">
        <v>1686</v>
      </c>
      <c r="G17" t="s">
        <v>1696</v>
      </c>
      <c r="K17" t="s">
        <v>273</v>
      </c>
      <c r="L17" t="s">
        <v>1698</v>
      </c>
      <c r="N17">
        <v>1.3</v>
      </c>
      <c r="O17">
        <v>28.02</v>
      </c>
      <c r="P17">
        <v>1.73</v>
      </c>
      <c r="Q17">
        <v>4.5999999999999999E-2</v>
      </c>
      <c r="R17">
        <v>1.33</v>
      </c>
      <c r="T17" t="s">
        <v>15</v>
      </c>
    </row>
    <row r="18" spans="2:20" x14ac:dyDescent="0.25">
      <c r="B18" t="s">
        <v>1686</v>
      </c>
      <c r="G18" t="s">
        <v>1696</v>
      </c>
      <c r="K18" t="s">
        <v>1560</v>
      </c>
      <c r="L18" t="s">
        <v>1698</v>
      </c>
      <c r="N18">
        <v>0</v>
      </c>
      <c r="O18">
        <v>0</v>
      </c>
      <c r="P18">
        <v>0</v>
      </c>
      <c r="T18" t="s">
        <v>15</v>
      </c>
    </row>
    <row r="19" spans="2:20" x14ac:dyDescent="0.25">
      <c r="B19" t="s">
        <v>1686</v>
      </c>
      <c r="G19" t="s">
        <v>1699</v>
      </c>
      <c r="H19">
        <v>3</v>
      </c>
      <c r="M19" t="s">
        <v>1697</v>
      </c>
      <c r="N19">
        <v>236.75</v>
      </c>
      <c r="O19">
        <v>5352.56</v>
      </c>
      <c r="P19">
        <v>418.47</v>
      </c>
      <c r="Q19">
        <v>4.3999999999999997E-2</v>
      </c>
      <c r="R19">
        <v>1.77</v>
      </c>
      <c r="T19" t="s">
        <v>15</v>
      </c>
    </row>
    <row r="20" spans="2:20" x14ac:dyDescent="0.25">
      <c r="B20" t="s">
        <v>1686</v>
      </c>
      <c r="G20" t="s">
        <v>1699</v>
      </c>
      <c r="K20" t="s">
        <v>397</v>
      </c>
      <c r="L20" t="s">
        <v>1698</v>
      </c>
      <c r="N20">
        <v>0</v>
      </c>
      <c r="O20">
        <v>0</v>
      </c>
      <c r="P20">
        <v>0</v>
      </c>
      <c r="T20" t="s">
        <v>15</v>
      </c>
    </row>
    <row r="21" spans="2:20" x14ac:dyDescent="0.25">
      <c r="B21" t="s">
        <v>1686</v>
      </c>
      <c r="G21" t="s">
        <v>1699</v>
      </c>
      <c r="K21" t="s">
        <v>580</v>
      </c>
      <c r="L21" t="s">
        <v>1698</v>
      </c>
      <c r="N21">
        <v>0</v>
      </c>
      <c r="O21">
        <v>0</v>
      </c>
      <c r="P21">
        <v>0</v>
      </c>
      <c r="T21" t="s">
        <v>15</v>
      </c>
    </row>
    <row r="22" spans="2:20" x14ac:dyDescent="0.25">
      <c r="B22" t="s">
        <v>1686</v>
      </c>
      <c r="G22" t="s">
        <v>1699</v>
      </c>
      <c r="K22" t="s">
        <v>599</v>
      </c>
      <c r="L22" t="s">
        <v>1698</v>
      </c>
      <c r="N22">
        <v>8.2100000000000009</v>
      </c>
      <c r="O22">
        <v>266.23</v>
      </c>
      <c r="P22">
        <v>19.55</v>
      </c>
      <c r="Q22">
        <v>3.1E-2</v>
      </c>
      <c r="R22">
        <v>2.38</v>
      </c>
      <c r="T22" t="s">
        <v>15</v>
      </c>
    </row>
    <row r="23" spans="2:20" x14ac:dyDescent="0.25">
      <c r="B23" t="s">
        <v>1686</v>
      </c>
      <c r="G23" t="s">
        <v>1699</v>
      </c>
      <c r="K23" t="s">
        <v>647</v>
      </c>
      <c r="L23" t="s">
        <v>1698</v>
      </c>
      <c r="N23">
        <v>6.81</v>
      </c>
      <c r="O23">
        <v>161.13999999999999</v>
      </c>
      <c r="P23">
        <v>12.16</v>
      </c>
      <c r="Q23">
        <v>4.2000000000000003E-2</v>
      </c>
      <c r="R23">
        <v>1.79</v>
      </c>
      <c r="T23" t="s">
        <v>15</v>
      </c>
    </row>
    <row r="24" spans="2:20" x14ac:dyDescent="0.25">
      <c r="B24" t="s">
        <v>1686</v>
      </c>
      <c r="G24" t="s">
        <v>1699</v>
      </c>
      <c r="K24" t="s">
        <v>1088</v>
      </c>
      <c r="L24" t="s">
        <v>1698</v>
      </c>
      <c r="N24">
        <v>136.5</v>
      </c>
      <c r="O24">
        <v>3103.65</v>
      </c>
      <c r="P24">
        <v>235.25</v>
      </c>
      <c r="Q24">
        <v>4.3999999999999997E-2</v>
      </c>
      <c r="R24">
        <v>1.72</v>
      </c>
      <c r="T24" t="s">
        <v>15</v>
      </c>
    </row>
    <row r="25" spans="2:20" x14ac:dyDescent="0.25">
      <c r="B25" t="s">
        <v>1686</v>
      </c>
      <c r="G25" t="s">
        <v>1699</v>
      </c>
      <c r="K25" t="s">
        <v>1243</v>
      </c>
      <c r="L25" t="s">
        <v>1698</v>
      </c>
      <c r="N25">
        <v>42.31</v>
      </c>
      <c r="O25">
        <v>973.83</v>
      </c>
      <c r="P25">
        <v>69</v>
      </c>
      <c r="Q25">
        <v>4.2999999999999997E-2</v>
      </c>
      <c r="R25">
        <v>1.63</v>
      </c>
      <c r="T25" t="s">
        <v>15</v>
      </c>
    </row>
    <row r="26" spans="2:20" x14ac:dyDescent="0.25">
      <c r="B26" t="s">
        <v>1686</v>
      </c>
      <c r="G26" t="s">
        <v>1699</v>
      </c>
      <c r="K26" t="s">
        <v>1244</v>
      </c>
      <c r="L26" t="s">
        <v>1698</v>
      </c>
      <c r="N26">
        <v>0</v>
      </c>
      <c r="O26">
        <v>0</v>
      </c>
      <c r="P26">
        <v>0</v>
      </c>
      <c r="T26" t="s">
        <v>15</v>
      </c>
    </row>
    <row r="27" spans="2:20" x14ac:dyDescent="0.25">
      <c r="B27" t="s">
        <v>1686</v>
      </c>
      <c r="G27" t="s">
        <v>1699</v>
      </c>
      <c r="K27" t="s">
        <v>1629</v>
      </c>
      <c r="L27" t="s">
        <v>1698</v>
      </c>
      <c r="N27">
        <v>1.48</v>
      </c>
      <c r="O27">
        <v>56.05</v>
      </c>
      <c r="P27">
        <v>2.2599999999999998</v>
      </c>
      <c r="Q27">
        <v>2.5999999999999999E-2</v>
      </c>
      <c r="R27">
        <v>1.53</v>
      </c>
      <c r="T27" t="s">
        <v>15</v>
      </c>
    </row>
    <row r="28" spans="2:20" x14ac:dyDescent="0.25">
      <c r="B28" t="s">
        <v>1686</v>
      </c>
      <c r="G28" t="s">
        <v>1699</v>
      </c>
      <c r="K28" t="s">
        <v>1630</v>
      </c>
      <c r="L28" t="s">
        <v>1698</v>
      </c>
      <c r="N28">
        <v>41.44</v>
      </c>
      <c r="O28">
        <v>791.67</v>
      </c>
      <c r="P28">
        <v>80.25</v>
      </c>
      <c r="Q28">
        <v>5.1999999999999998E-2</v>
      </c>
      <c r="R28">
        <v>1.94</v>
      </c>
      <c r="T28" t="s">
        <v>15</v>
      </c>
    </row>
    <row r="29" spans="2:20" x14ac:dyDescent="0.25">
      <c r="B29" t="s">
        <v>1686</v>
      </c>
      <c r="G29" t="s">
        <v>1700</v>
      </c>
      <c r="H29">
        <v>3</v>
      </c>
      <c r="M29" t="s">
        <v>1697</v>
      </c>
      <c r="N29">
        <v>54.43</v>
      </c>
      <c r="O29">
        <v>1639.4</v>
      </c>
      <c r="P29">
        <v>78.39</v>
      </c>
      <c r="Q29">
        <v>3.3000000000000002E-2</v>
      </c>
      <c r="R29">
        <v>1.44</v>
      </c>
      <c r="T29" t="s">
        <v>15</v>
      </c>
    </row>
    <row r="30" spans="2:20" x14ac:dyDescent="0.25">
      <c r="B30" t="s">
        <v>1686</v>
      </c>
      <c r="G30" t="s">
        <v>1700</v>
      </c>
      <c r="K30" t="s">
        <v>167</v>
      </c>
      <c r="L30" t="s">
        <v>1698</v>
      </c>
      <c r="N30">
        <v>0.9</v>
      </c>
      <c r="O30">
        <v>21.02</v>
      </c>
      <c r="P30">
        <v>1.1200000000000001</v>
      </c>
      <c r="Q30">
        <v>4.2999999999999997E-2</v>
      </c>
      <c r="R30">
        <v>1.24</v>
      </c>
      <c r="T30" t="s">
        <v>15</v>
      </c>
    </row>
    <row r="31" spans="2:20" x14ac:dyDescent="0.25">
      <c r="B31" t="s">
        <v>1686</v>
      </c>
      <c r="G31" t="s">
        <v>1700</v>
      </c>
      <c r="K31" t="s">
        <v>168</v>
      </c>
      <c r="L31" t="s">
        <v>1698</v>
      </c>
      <c r="N31">
        <v>11.71</v>
      </c>
      <c r="O31">
        <v>322.27</v>
      </c>
      <c r="P31">
        <v>14.86</v>
      </c>
      <c r="Q31">
        <v>3.5999999999999997E-2</v>
      </c>
      <c r="R31">
        <v>1.27</v>
      </c>
      <c r="T31" t="s">
        <v>15</v>
      </c>
    </row>
    <row r="32" spans="2:20" x14ac:dyDescent="0.25">
      <c r="B32" t="s">
        <v>1686</v>
      </c>
      <c r="G32" t="s">
        <v>1700</v>
      </c>
      <c r="K32" t="s">
        <v>169</v>
      </c>
      <c r="L32" t="s">
        <v>1698</v>
      </c>
      <c r="N32">
        <v>0</v>
      </c>
      <c r="O32">
        <v>0</v>
      </c>
      <c r="P32">
        <v>0</v>
      </c>
      <c r="T32" t="s">
        <v>15</v>
      </c>
    </row>
    <row r="33" spans="2:20" x14ac:dyDescent="0.25">
      <c r="B33" t="s">
        <v>1686</v>
      </c>
      <c r="G33" t="s">
        <v>1700</v>
      </c>
      <c r="K33" t="s">
        <v>891</v>
      </c>
      <c r="L33" t="s">
        <v>1698</v>
      </c>
      <c r="N33">
        <v>20.62</v>
      </c>
      <c r="O33">
        <v>686.59</v>
      </c>
      <c r="P33">
        <v>28.52</v>
      </c>
      <c r="Q33">
        <v>0.03</v>
      </c>
      <c r="R33">
        <v>1.38</v>
      </c>
      <c r="T33" t="s">
        <v>15</v>
      </c>
    </row>
    <row r="34" spans="2:20" x14ac:dyDescent="0.25">
      <c r="B34" t="s">
        <v>1686</v>
      </c>
      <c r="G34" t="s">
        <v>1700</v>
      </c>
      <c r="K34" t="s">
        <v>954</v>
      </c>
      <c r="L34" t="s">
        <v>1698</v>
      </c>
      <c r="N34">
        <v>21.2</v>
      </c>
      <c r="O34">
        <v>609.52</v>
      </c>
      <c r="P34">
        <v>33.89</v>
      </c>
      <c r="Q34">
        <v>3.5000000000000003E-2</v>
      </c>
      <c r="R34">
        <v>1.6</v>
      </c>
      <c r="T34" t="s">
        <v>15</v>
      </c>
    </row>
    <row r="35" spans="2:20" x14ac:dyDescent="0.25">
      <c r="B35" t="s">
        <v>1686</v>
      </c>
      <c r="G35" t="s">
        <v>1700</v>
      </c>
      <c r="K35" t="s">
        <v>955</v>
      </c>
      <c r="L35" t="s">
        <v>1698</v>
      </c>
      <c r="N35">
        <v>0</v>
      </c>
      <c r="O35">
        <v>0</v>
      </c>
      <c r="P35">
        <v>0</v>
      </c>
      <c r="T35" t="s">
        <v>15</v>
      </c>
    </row>
    <row r="36" spans="2:20" x14ac:dyDescent="0.25">
      <c r="B36" t="s">
        <v>1686</v>
      </c>
      <c r="G36" t="s">
        <v>1701</v>
      </c>
      <c r="H36">
        <v>3</v>
      </c>
      <c r="M36" t="s">
        <v>1697</v>
      </c>
      <c r="N36">
        <v>346.46</v>
      </c>
      <c r="O36">
        <v>17500.919999999998</v>
      </c>
      <c r="P36">
        <v>389.61</v>
      </c>
      <c r="Q36">
        <v>0.02</v>
      </c>
      <c r="R36">
        <v>1.1200000000000001</v>
      </c>
      <c r="T36" t="s">
        <v>15</v>
      </c>
    </row>
    <row r="37" spans="2:20" x14ac:dyDescent="0.25">
      <c r="B37" t="s">
        <v>1686</v>
      </c>
      <c r="G37" t="s">
        <v>1701</v>
      </c>
      <c r="K37" t="s">
        <v>493</v>
      </c>
      <c r="L37" t="s">
        <v>1698</v>
      </c>
      <c r="N37">
        <v>0.45</v>
      </c>
      <c r="O37">
        <v>14.01</v>
      </c>
      <c r="P37">
        <v>0.35</v>
      </c>
      <c r="Q37">
        <v>3.2000000000000001E-2</v>
      </c>
      <c r="R37">
        <v>0.79</v>
      </c>
      <c r="T37" t="s">
        <v>15</v>
      </c>
    </row>
    <row r="38" spans="2:20" x14ac:dyDescent="0.25">
      <c r="B38" t="s">
        <v>1686</v>
      </c>
      <c r="G38" t="s">
        <v>1701</v>
      </c>
      <c r="K38" t="s">
        <v>634</v>
      </c>
      <c r="L38" t="s">
        <v>1698</v>
      </c>
      <c r="N38">
        <v>0</v>
      </c>
      <c r="O38">
        <v>0</v>
      </c>
      <c r="P38">
        <v>0</v>
      </c>
      <c r="T38" t="s">
        <v>15</v>
      </c>
    </row>
    <row r="39" spans="2:20" x14ac:dyDescent="0.25">
      <c r="B39" t="s">
        <v>1686</v>
      </c>
      <c r="G39" t="s">
        <v>1701</v>
      </c>
      <c r="K39" t="s">
        <v>868</v>
      </c>
      <c r="L39" t="s">
        <v>1698</v>
      </c>
      <c r="N39">
        <v>328.66</v>
      </c>
      <c r="O39">
        <v>16940.439999999999</v>
      </c>
      <c r="P39">
        <v>377.07</v>
      </c>
      <c r="Q39">
        <v>1.9E-2</v>
      </c>
      <c r="R39">
        <v>1.1499999999999999</v>
      </c>
      <c r="T39" t="s">
        <v>15</v>
      </c>
    </row>
    <row r="40" spans="2:20" x14ac:dyDescent="0.25">
      <c r="B40" t="s">
        <v>1686</v>
      </c>
      <c r="G40" t="s">
        <v>1701</v>
      </c>
      <c r="K40" t="s">
        <v>869</v>
      </c>
      <c r="L40" t="s">
        <v>1698</v>
      </c>
      <c r="N40">
        <v>7.88</v>
      </c>
      <c r="O40">
        <v>252.22</v>
      </c>
      <c r="P40">
        <v>5.62</v>
      </c>
      <c r="Q40">
        <v>3.1E-2</v>
      </c>
      <c r="R40">
        <v>0.71</v>
      </c>
      <c r="T40" t="s">
        <v>15</v>
      </c>
    </row>
    <row r="41" spans="2:20" x14ac:dyDescent="0.25">
      <c r="B41" t="s">
        <v>1686</v>
      </c>
      <c r="G41" t="s">
        <v>1701</v>
      </c>
      <c r="K41" t="s">
        <v>870</v>
      </c>
      <c r="L41" t="s">
        <v>1698</v>
      </c>
      <c r="N41">
        <v>0.77</v>
      </c>
      <c r="O41">
        <v>14.01</v>
      </c>
      <c r="P41">
        <v>0.35</v>
      </c>
      <c r="Q41">
        <v>5.5E-2</v>
      </c>
      <c r="R41">
        <v>0.46</v>
      </c>
      <c r="T41" t="s">
        <v>15</v>
      </c>
    </row>
    <row r="42" spans="2:20" x14ac:dyDescent="0.25">
      <c r="B42" t="s">
        <v>1686</v>
      </c>
      <c r="G42" t="s">
        <v>1701</v>
      </c>
      <c r="K42" t="s">
        <v>1475</v>
      </c>
      <c r="L42" t="s">
        <v>1698</v>
      </c>
      <c r="N42">
        <v>5.44</v>
      </c>
      <c r="O42">
        <v>175.15</v>
      </c>
      <c r="P42">
        <v>4.21</v>
      </c>
      <c r="Q42">
        <v>3.1E-2</v>
      </c>
      <c r="R42">
        <v>0.77</v>
      </c>
      <c r="T42" t="s">
        <v>15</v>
      </c>
    </row>
    <row r="43" spans="2:20" x14ac:dyDescent="0.25">
      <c r="B43" t="s">
        <v>1686</v>
      </c>
      <c r="G43" t="s">
        <v>1701</v>
      </c>
      <c r="K43" t="s">
        <v>1211</v>
      </c>
      <c r="L43" t="s">
        <v>1698</v>
      </c>
      <c r="N43">
        <v>3.26</v>
      </c>
      <c r="O43">
        <v>105.09</v>
      </c>
      <c r="P43">
        <v>2.0099999999999998</v>
      </c>
      <c r="Q43">
        <v>3.1E-2</v>
      </c>
      <c r="R43">
        <v>0.62</v>
      </c>
      <c r="T43" t="s">
        <v>15</v>
      </c>
    </row>
    <row r="44" spans="2:20" x14ac:dyDescent="0.25">
      <c r="B44" t="s">
        <v>1686</v>
      </c>
      <c r="G44" t="s">
        <v>1702</v>
      </c>
      <c r="H44">
        <v>3</v>
      </c>
      <c r="M44" t="s">
        <v>1697</v>
      </c>
      <c r="N44">
        <v>299.42</v>
      </c>
      <c r="O44">
        <v>6529.57</v>
      </c>
      <c r="P44">
        <v>347.75</v>
      </c>
      <c r="Q44">
        <v>4.5999999999999999E-2</v>
      </c>
      <c r="R44">
        <v>1.1599999999999999</v>
      </c>
      <c r="T44" t="s">
        <v>15</v>
      </c>
    </row>
    <row r="45" spans="2:20" x14ac:dyDescent="0.25">
      <c r="B45" t="s">
        <v>1686</v>
      </c>
      <c r="G45" t="s">
        <v>1702</v>
      </c>
      <c r="K45" t="s">
        <v>239</v>
      </c>
      <c r="L45" t="s">
        <v>1698</v>
      </c>
      <c r="N45">
        <v>0.25</v>
      </c>
      <c r="O45">
        <v>7.01</v>
      </c>
      <c r="P45">
        <v>0.25</v>
      </c>
      <c r="Q45">
        <v>3.5999999999999997E-2</v>
      </c>
      <c r="R45">
        <v>1</v>
      </c>
      <c r="T45" t="s">
        <v>15</v>
      </c>
    </row>
    <row r="46" spans="2:20" x14ac:dyDescent="0.25">
      <c r="B46" t="s">
        <v>1686</v>
      </c>
      <c r="G46" t="s">
        <v>1702</v>
      </c>
      <c r="K46" t="s">
        <v>535</v>
      </c>
      <c r="L46" t="s">
        <v>1698</v>
      </c>
      <c r="N46">
        <v>246.93</v>
      </c>
      <c r="O46">
        <v>5611.78</v>
      </c>
      <c r="P46">
        <v>263.85000000000002</v>
      </c>
      <c r="Q46">
        <v>4.3999999999999997E-2</v>
      </c>
      <c r="R46">
        <v>1.07</v>
      </c>
      <c r="T46" t="s">
        <v>15</v>
      </c>
    </row>
    <row r="47" spans="2:20" x14ac:dyDescent="0.25">
      <c r="B47" t="s">
        <v>1686</v>
      </c>
      <c r="G47" t="s">
        <v>1702</v>
      </c>
      <c r="K47" t="s">
        <v>536</v>
      </c>
      <c r="L47" t="s">
        <v>1698</v>
      </c>
      <c r="N47">
        <v>0.94</v>
      </c>
      <c r="O47">
        <v>7.01</v>
      </c>
      <c r="P47">
        <v>1.91</v>
      </c>
      <c r="Q47">
        <v>0.13400000000000001</v>
      </c>
      <c r="R47">
        <v>2.04</v>
      </c>
      <c r="T47" t="s">
        <v>15</v>
      </c>
    </row>
    <row r="48" spans="2:20" x14ac:dyDescent="0.25">
      <c r="B48" t="s">
        <v>1686</v>
      </c>
      <c r="G48" t="s">
        <v>1702</v>
      </c>
      <c r="K48" t="s">
        <v>561</v>
      </c>
      <c r="L48" t="s">
        <v>1698</v>
      </c>
      <c r="N48">
        <v>45.45</v>
      </c>
      <c r="O48">
        <v>805.69</v>
      </c>
      <c r="P48">
        <v>70.88</v>
      </c>
      <c r="Q48">
        <v>5.6000000000000001E-2</v>
      </c>
      <c r="R48">
        <v>1.56</v>
      </c>
      <c r="T48" t="s">
        <v>15</v>
      </c>
    </row>
    <row r="49" spans="2:20" x14ac:dyDescent="0.25">
      <c r="B49" t="s">
        <v>1686</v>
      </c>
      <c r="G49" t="s">
        <v>1702</v>
      </c>
      <c r="K49" t="s">
        <v>562</v>
      </c>
      <c r="L49" t="s">
        <v>1698</v>
      </c>
      <c r="N49">
        <v>0</v>
      </c>
      <c r="O49">
        <v>0</v>
      </c>
      <c r="P49">
        <v>0</v>
      </c>
      <c r="T49" t="s">
        <v>15</v>
      </c>
    </row>
    <row r="50" spans="2:20" x14ac:dyDescent="0.25">
      <c r="B50" t="s">
        <v>1686</v>
      </c>
      <c r="G50" t="s">
        <v>1702</v>
      </c>
      <c r="K50" t="s">
        <v>563</v>
      </c>
      <c r="L50" t="s">
        <v>1698</v>
      </c>
      <c r="N50">
        <v>5.85</v>
      </c>
      <c r="O50">
        <v>98.08</v>
      </c>
      <c r="P50">
        <v>10.85</v>
      </c>
      <c r="Q50">
        <v>0.06</v>
      </c>
      <c r="R50">
        <v>1.86</v>
      </c>
      <c r="T50" t="s">
        <v>15</v>
      </c>
    </row>
    <row r="51" spans="2:20" x14ac:dyDescent="0.25">
      <c r="B51" t="s">
        <v>1686</v>
      </c>
      <c r="G51" t="s">
        <v>1703</v>
      </c>
      <c r="H51">
        <v>3</v>
      </c>
      <c r="M51" t="s">
        <v>1697</v>
      </c>
      <c r="N51">
        <v>372.4</v>
      </c>
      <c r="O51">
        <v>8442.2000000000007</v>
      </c>
      <c r="P51">
        <v>613.55999999999995</v>
      </c>
      <c r="Q51">
        <v>4.3999999999999997E-2</v>
      </c>
      <c r="R51">
        <v>1.65</v>
      </c>
      <c r="T51" t="s">
        <v>15</v>
      </c>
    </row>
    <row r="52" spans="2:20" x14ac:dyDescent="0.25">
      <c r="B52" t="s">
        <v>1686</v>
      </c>
      <c r="G52" t="s">
        <v>1703</v>
      </c>
      <c r="K52" t="s">
        <v>452</v>
      </c>
      <c r="L52" t="s">
        <v>1698</v>
      </c>
      <c r="N52">
        <v>50.33</v>
      </c>
      <c r="O52">
        <v>1177</v>
      </c>
      <c r="P52">
        <v>66.36</v>
      </c>
      <c r="Q52">
        <v>4.2999999999999997E-2</v>
      </c>
      <c r="R52">
        <v>1.32</v>
      </c>
      <c r="T52" t="s">
        <v>15</v>
      </c>
    </row>
    <row r="53" spans="2:20" x14ac:dyDescent="0.25">
      <c r="B53" t="s">
        <v>1686</v>
      </c>
      <c r="G53" t="s">
        <v>1703</v>
      </c>
      <c r="K53" t="s">
        <v>569</v>
      </c>
      <c r="L53" t="s">
        <v>1698</v>
      </c>
      <c r="N53">
        <v>5.19</v>
      </c>
      <c r="O53">
        <v>70.06</v>
      </c>
      <c r="P53">
        <v>7.95</v>
      </c>
      <c r="Q53">
        <v>7.3999999999999996E-2</v>
      </c>
      <c r="R53">
        <v>1.53</v>
      </c>
      <c r="T53" t="s">
        <v>15</v>
      </c>
    </row>
    <row r="54" spans="2:20" x14ac:dyDescent="0.25">
      <c r="B54" t="s">
        <v>1686</v>
      </c>
      <c r="G54" t="s">
        <v>1703</v>
      </c>
      <c r="K54" t="s">
        <v>1363</v>
      </c>
      <c r="L54" t="s">
        <v>1698</v>
      </c>
      <c r="N54">
        <v>35.54</v>
      </c>
      <c r="O54">
        <v>1184.01</v>
      </c>
      <c r="P54">
        <v>68.459999999999994</v>
      </c>
      <c r="Q54">
        <v>0.03</v>
      </c>
      <c r="R54">
        <v>1.93</v>
      </c>
      <c r="T54" t="s">
        <v>15</v>
      </c>
    </row>
    <row r="55" spans="2:20" x14ac:dyDescent="0.25">
      <c r="B55" t="s">
        <v>1686</v>
      </c>
      <c r="G55" t="s">
        <v>1703</v>
      </c>
      <c r="K55" t="s">
        <v>907</v>
      </c>
      <c r="L55" t="s">
        <v>1698</v>
      </c>
      <c r="N55">
        <v>11.28</v>
      </c>
      <c r="O55">
        <v>203.17</v>
      </c>
      <c r="P55">
        <v>19.03</v>
      </c>
      <c r="Q55">
        <v>5.6000000000000001E-2</v>
      </c>
      <c r="R55">
        <v>1.69</v>
      </c>
      <c r="T55" t="s">
        <v>15</v>
      </c>
    </row>
    <row r="56" spans="2:20" x14ac:dyDescent="0.25">
      <c r="B56" t="s">
        <v>1686</v>
      </c>
      <c r="G56" t="s">
        <v>1703</v>
      </c>
      <c r="K56" t="s">
        <v>995</v>
      </c>
      <c r="L56" t="s">
        <v>1698</v>
      </c>
      <c r="N56">
        <v>229.59</v>
      </c>
      <c r="O56">
        <v>4960.2299999999996</v>
      </c>
      <c r="P56">
        <v>376.75</v>
      </c>
      <c r="Q56">
        <v>4.5999999999999999E-2</v>
      </c>
      <c r="R56">
        <v>1.64</v>
      </c>
      <c r="T56" t="s">
        <v>15</v>
      </c>
    </row>
    <row r="57" spans="2:20" x14ac:dyDescent="0.25">
      <c r="B57" t="s">
        <v>1686</v>
      </c>
      <c r="G57" t="s">
        <v>1703</v>
      </c>
      <c r="K57" t="s">
        <v>996</v>
      </c>
      <c r="L57" t="s">
        <v>1698</v>
      </c>
      <c r="N57">
        <v>1.05</v>
      </c>
      <c r="O57">
        <v>14.01</v>
      </c>
      <c r="P57">
        <v>1</v>
      </c>
      <c r="Q57">
        <v>7.4999999999999997E-2</v>
      </c>
      <c r="R57">
        <v>0.95</v>
      </c>
      <c r="T57" t="s">
        <v>15</v>
      </c>
    </row>
    <row r="58" spans="2:20" x14ac:dyDescent="0.25">
      <c r="B58" t="s">
        <v>1686</v>
      </c>
      <c r="G58" t="s">
        <v>1703</v>
      </c>
      <c r="K58" t="s">
        <v>997</v>
      </c>
      <c r="L58" t="s">
        <v>1698</v>
      </c>
      <c r="N58">
        <v>10.49</v>
      </c>
      <c r="O58">
        <v>252.22</v>
      </c>
      <c r="P58">
        <v>18.739999999999998</v>
      </c>
      <c r="Q58">
        <v>4.2000000000000003E-2</v>
      </c>
      <c r="R58">
        <v>1.79</v>
      </c>
      <c r="T58" t="s">
        <v>15</v>
      </c>
    </row>
    <row r="59" spans="2:20" x14ac:dyDescent="0.25">
      <c r="B59" t="s">
        <v>1686</v>
      </c>
      <c r="G59" t="s">
        <v>1703</v>
      </c>
      <c r="K59" t="s">
        <v>1013</v>
      </c>
      <c r="L59" t="s">
        <v>1698</v>
      </c>
      <c r="N59">
        <v>8.5399999999999991</v>
      </c>
      <c r="O59">
        <v>175.15</v>
      </c>
      <c r="P59">
        <v>15.65</v>
      </c>
      <c r="Q59">
        <v>4.9000000000000002E-2</v>
      </c>
      <c r="R59">
        <v>1.83</v>
      </c>
      <c r="T59" t="s">
        <v>15</v>
      </c>
    </row>
    <row r="60" spans="2:20" x14ac:dyDescent="0.25">
      <c r="B60" t="s">
        <v>1686</v>
      </c>
      <c r="G60" t="s">
        <v>1703</v>
      </c>
      <c r="K60" t="s">
        <v>1066</v>
      </c>
      <c r="L60" t="s">
        <v>1698</v>
      </c>
      <c r="N60">
        <v>20.39</v>
      </c>
      <c r="O60">
        <v>406.35</v>
      </c>
      <c r="P60">
        <v>39.619999999999997</v>
      </c>
      <c r="Q60">
        <v>0.05</v>
      </c>
      <c r="R60">
        <v>1.94</v>
      </c>
      <c r="T60" t="s">
        <v>15</v>
      </c>
    </row>
    <row r="61" spans="2:20" x14ac:dyDescent="0.25">
      <c r="B61" t="s">
        <v>1686</v>
      </c>
      <c r="G61" t="s">
        <v>1704</v>
      </c>
      <c r="H61">
        <v>3</v>
      </c>
      <c r="M61" t="s">
        <v>1697</v>
      </c>
      <c r="N61">
        <v>99.22</v>
      </c>
      <c r="O61">
        <v>2052.75</v>
      </c>
      <c r="P61">
        <v>186.65</v>
      </c>
      <c r="Q61">
        <v>4.8000000000000001E-2</v>
      </c>
      <c r="R61">
        <v>1.88</v>
      </c>
      <c r="T61" t="s">
        <v>15</v>
      </c>
    </row>
    <row r="62" spans="2:20" x14ac:dyDescent="0.25">
      <c r="B62" t="s">
        <v>1686</v>
      </c>
      <c r="G62" t="s">
        <v>1704</v>
      </c>
      <c r="K62" t="s">
        <v>251</v>
      </c>
      <c r="L62" t="s">
        <v>1698</v>
      </c>
      <c r="N62">
        <v>19.670000000000002</v>
      </c>
      <c r="O62">
        <v>378.32</v>
      </c>
      <c r="P62">
        <v>39.68</v>
      </c>
      <c r="Q62">
        <v>5.1999999999999998E-2</v>
      </c>
      <c r="R62">
        <v>2.02</v>
      </c>
      <c r="T62" t="s">
        <v>15</v>
      </c>
    </row>
    <row r="63" spans="2:20" x14ac:dyDescent="0.25">
      <c r="B63" t="s">
        <v>1686</v>
      </c>
      <c r="G63" t="s">
        <v>1704</v>
      </c>
      <c r="K63" t="s">
        <v>252</v>
      </c>
      <c r="L63" t="s">
        <v>1698</v>
      </c>
      <c r="N63">
        <v>6.41</v>
      </c>
      <c r="O63">
        <v>119.1</v>
      </c>
      <c r="P63">
        <v>15.91</v>
      </c>
      <c r="Q63">
        <v>5.3999999999999999E-2</v>
      </c>
      <c r="R63">
        <v>2.48</v>
      </c>
      <c r="T63" t="s">
        <v>15</v>
      </c>
    </row>
    <row r="64" spans="2:20" x14ac:dyDescent="0.25">
      <c r="B64" t="s">
        <v>1686</v>
      </c>
      <c r="G64" t="s">
        <v>1704</v>
      </c>
      <c r="K64" t="s">
        <v>253</v>
      </c>
      <c r="L64" t="s">
        <v>1698</v>
      </c>
      <c r="N64">
        <v>1.86</v>
      </c>
      <c r="O64">
        <v>35.03</v>
      </c>
      <c r="P64">
        <v>5.16</v>
      </c>
      <c r="Q64">
        <v>5.2999999999999999E-2</v>
      </c>
      <c r="R64">
        <v>2.78</v>
      </c>
      <c r="T64" t="s">
        <v>15</v>
      </c>
    </row>
    <row r="65" spans="2:20" x14ac:dyDescent="0.25">
      <c r="B65" t="s">
        <v>1686</v>
      </c>
      <c r="G65" t="s">
        <v>1704</v>
      </c>
      <c r="K65" t="s">
        <v>1001</v>
      </c>
      <c r="L65" t="s">
        <v>1698</v>
      </c>
      <c r="N65">
        <v>37.65</v>
      </c>
      <c r="O65">
        <v>805.69</v>
      </c>
      <c r="P65">
        <v>68.12</v>
      </c>
      <c r="Q65">
        <v>4.7E-2</v>
      </c>
      <c r="R65">
        <v>1.81</v>
      </c>
      <c r="T65" t="s">
        <v>15</v>
      </c>
    </row>
    <row r="66" spans="2:20" x14ac:dyDescent="0.25">
      <c r="B66" t="s">
        <v>1686</v>
      </c>
      <c r="G66" t="s">
        <v>1704</v>
      </c>
      <c r="K66" t="s">
        <v>908</v>
      </c>
      <c r="L66" t="s">
        <v>1698</v>
      </c>
      <c r="N66">
        <v>0</v>
      </c>
      <c r="O66">
        <v>0</v>
      </c>
      <c r="P66">
        <v>0</v>
      </c>
      <c r="T66" t="s">
        <v>15</v>
      </c>
    </row>
    <row r="67" spans="2:20" x14ac:dyDescent="0.25">
      <c r="B67" t="s">
        <v>1686</v>
      </c>
      <c r="G67" t="s">
        <v>1704</v>
      </c>
      <c r="K67" t="s">
        <v>1002</v>
      </c>
      <c r="L67" t="s">
        <v>1698</v>
      </c>
      <c r="N67">
        <v>33.64</v>
      </c>
      <c r="O67">
        <v>714.61</v>
      </c>
      <c r="P67">
        <v>57.77</v>
      </c>
      <c r="Q67">
        <v>4.7E-2</v>
      </c>
      <c r="R67">
        <v>1.72</v>
      </c>
      <c r="T67" t="s">
        <v>15</v>
      </c>
    </row>
    <row r="68" spans="2:20" x14ac:dyDescent="0.25">
      <c r="B68" t="s">
        <v>1686</v>
      </c>
      <c r="G68" t="s">
        <v>1705</v>
      </c>
      <c r="H68">
        <v>3</v>
      </c>
      <c r="M68" t="s">
        <v>1697</v>
      </c>
      <c r="N68">
        <v>59.89</v>
      </c>
      <c r="O68">
        <v>1289.0999999999999</v>
      </c>
      <c r="P68">
        <v>86.66</v>
      </c>
      <c r="Q68">
        <v>4.5999999999999999E-2</v>
      </c>
      <c r="R68">
        <v>1.45</v>
      </c>
      <c r="T68" t="s">
        <v>15</v>
      </c>
    </row>
    <row r="69" spans="2:20" x14ac:dyDescent="0.25">
      <c r="B69" t="s">
        <v>1686</v>
      </c>
      <c r="G69" t="s">
        <v>1705</v>
      </c>
      <c r="K69" t="s">
        <v>902</v>
      </c>
      <c r="L69" t="s">
        <v>1698</v>
      </c>
      <c r="N69">
        <v>0</v>
      </c>
      <c r="O69">
        <v>0</v>
      </c>
      <c r="P69">
        <v>0</v>
      </c>
      <c r="T69" t="s">
        <v>15</v>
      </c>
    </row>
    <row r="70" spans="2:20" x14ac:dyDescent="0.25">
      <c r="B70" t="s">
        <v>1686</v>
      </c>
      <c r="G70" t="s">
        <v>1705</v>
      </c>
      <c r="K70" t="s">
        <v>1162</v>
      </c>
      <c r="L70" t="s">
        <v>1698</v>
      </c>
      <c r="N70">
        <v>0</v>
      </c>
      <c r="O70">
        <v>0</v>
      </c>
      <c r="P70">
        <v>0</v>
      </c>
      <c r="T70" t="s">
        <v>15</v>
      </c>
    </row>
    <row r="71" spans="2:20" x14ac:dyDescent="0.25">
      <c r="B71" t="s">
        <v>1686</v>
      </c>
      <c r="G71" t="s">
        <v>1705</v>
      </c>
      <c r="K71" t="s">
        <v>1287</v>
      </c>
      <c r="L71" t="s">
        <v>1698</v>
      </c>
      <c r="N71">
        <v>46.85</v>
      </c>
      <c r="O71">
        <v>1085.93</v>
      </c>
      <c r="P71">
        <v>69.23</v>
      </c>
      <c r="Q71">
        <v>4.2999999999999997E-2</v>
      </c>
      <c r="R71">
        <v>1.48</v>
      </c>
      <c r="T71" t="s">
        <v>15</v>
      </c>
    </row>
    <row r="72" spans="2:20" x14ac:dyDescent="0.25">
      <c r="B72" t="s">
        <v>1686</v>
      </c>
      <c r="G72" t="s">
        <v>1705</v>
      </c>
      <c r="K72" t="s">
        <v>1288</v>
      </c>
      <c r="L72" t="s">
        <v>1698</v>
      </c>
      <c r="N72">
        <v>2.5299999999999998</v>
      </c>
      <c r="O72">
        <v>21.02</v>
      </c>
      <c r="P72">
        <v>2.58</v>
      </c>
      <c r="Q72">
        <v>0.12</v>
      </c>
      <c r="R72">
        <v>1.02</v>
      </c>
      <c r="T72" t="s">
        <v>15</v>
      </c>
    </row>
    <row r="73" spans="2:20" x14ac:dyDescent="0.25">
      <c r="B73" t="s">
        <v>1686</v>
      </c>
      <c r="G73" t="s">
        <v>1705</v>
      </c>
      <c r="K73" t="s">
        <v>1289</v>
      </c>
      <c r="L73" t="s">
        <v>1698</v>
      </c>
      <c r="N73">
        <v>5.55</v>
      </c>
      <c r="O73">
        <v>77.069999999999993</v>
      </c>
      <c r="P73">
        <v>7.31</v>
      </c>
      <c r="Q73">
        <v>7.1999999999999995E-2</v>
      </c>
      <c r="R73">
        <v>1.32</v>
      </c>
      <c r="T73" t="s">
        <v>15</v>
      </c>
    </row>
    <row r="74" spans="2:20" x14ac:dyDescent="0.25">
      <c r="B74" t="s">
        <v>1686</v>
      </c>
      <c r="G74" t="s">
        <v>1705</v>
      </c>
      <c r="K74" t="s">
        <v>1290</v>
      </c>
      <c r="L74" t="s">
        <v>1698</v>
      </c>
      <c r="N74">
        <v>4.97</v>
      </c>
      <c r="O74">
        <v>105.09</v>
      </c>
      <c r="P74">
        <v>7.54</v>
      </c>
      <c r="Q74">
        <v>4.7E-2</v>
      </c>
      <c r="R74">
        <v>1.52</v>
      </c>
      <c r="T74" t="s">
        <v>15</v>
      </c>
    </row>
    <row r="75" spans="2:20" x14ac:dyDescent="0.25">
      <c r="B75" t="s">
        <v>1686</v>
      </c>
      <c r="G75" t="s">
        <v>1706</v>
      </c>
      <c r="H75">
        <v>3</v>
      </c>
      <c r="M75" t="s">
        <v>1697</v>
      </c>
      <c r="N75">
        <v>49.27</v>
      </c>
      <c r="O75">
        <v>1268.08</v>
      </c>
      <c r="P75">
        <v>62.68</v>
      </c>
      <c r="Q75">
        <v>3.9E-2</v>
      </c>
      <c r="R75">
        <v>1.27</v>
      </c>
      <c r="T75" t="s">
        <v>15</v>
      </c>
    </row>
    <row r="76" spans="2:20" x14ac:dyDescent="0.25">
      <c r="B76" t="s">
        <v>1686</v>
      </c>
      <c r="G76" t="s">
        <v>1706</v>
      </c>
      <c r="K76" t="s">
        <v>399</v>
      </c>
      <c r="L76" t="s">
        <v>1698</v>
      </c>
      <c r="N76">
        <v>0</v>
      </c>
      <c r="O76">
        <v>0</v>
      </c>
      <c r="P76">
        <v>0</v>
      </c>
      <c r="T76" t="s">
        <v>15</v>
      </c>
    </row>
    <row r="77" spans="2:20" x14ac:dyDescent="0.25">
      <c r="B77" t="s">
        <v>1686</v>
      </c>
      <c r="G77" t="s">
        <v>1706</v>
      </c>
      <c r="K77" t="s">
        <v>458</v>
      </c>
      <c r="L77" t="s">
        <v>1698</v>
      </c>
      <c r="N77">
        <v>4.22</v>
      </c>
      <c r="O77">
        <v>84.07</v>
      </c>
      <c r="P77">
        <v>6.73</v>
      </c>
      <c r="Q77">
        <v>0.05</v>
      </c>
      <c r="R77">
        <v>1.6</v>
      </c>
      <c r="T77" t="s">
        <v>15</v>
      </c>
    </row>
    <row r="78" spans="2:20" x14ac:dyDescent="0.25">
      <c r="B78" t="s">
        <v>1686</v>
      </c>
      <c r="G78" t="s">
        <v>1706</v>
      </c>
      <c r="K78" t="s">
        <v>470</v>
      </c>
      <c r="L78" t="s">
        <v>1698</v>
      </c>
      <c r="N78">
        <v>7.44</v>
      </c>
      <c r="O78">
        <v>210.18</v>
      </c>
      <c r="P78">
        <v>12.23</v>
      </c>
      <c r="Q78">
        <v>3.5000000000000003E-2</v>
      </c>
      <c r="R78">
        <v>1.64</v>
      </c>
      <c r="T78" t="s">
        <v>15</v>
      </c>
    </row>
    <row r="79" spans="2:20" x14ac:dyDescent="0.25">
      <c r="B79" t="s">
        <v>1686</v>
      </c>
      <c r="G79" t="s">
        <v>1706</v>
      </c>
      <c r="K79" t="s">
        <v>478</v>
      </c>
      <c r="L79" t="s">
        <v>1698</v>
      </c>
      <c r="N79">
        <v>0</v>
      </c>
      <c r="O79">
        <v>0</v>
      </c>
      <c r="P79">
        <v>0</v>
      </c>
      <c r="T79" t="s">
        <v>15</v>
      </c>
    </row>
    <row r="80" spans="2:20" x14ac:dyDescent="0.25">
      <c r="B80" t="s">
        <v>1686</v>
      </c>
      <c r="G80" t="s">
        <v>1706</v>
      </c>
      <c r="K80" t="s">
        <v>487</v>
      </c>
      <c r="L80" t="s">
        <v>1698</v>
      </c>
      <c r="N80">
        <v>37.32</v>
      </c>
      <c r="O80">
        <v>966.82</v>
      </c>
      <c r="P80">
        <v>43.35</v>
      </c>
      <c r="Q80">
        <v>3.9E-2</v>
      </c>
      <c r="R80">
        <v>1.1599999999999999</v>
      </c>
      <c r="T80" t="s">
        <v>15</v>
      </c>
    </row>
    <row r="81" spans="2:20" x14ac:dyDescent="0.25">
      <c r="B81" t="s">
        <v>1686</v>
      </c>
      <c r="G81" t="s">
        <v>1706</v>
      </c>
      <c r="K81" t="s">
        <v>488</v>
      </c>
      <c r="L81" t="s">
        <v>1698</v>
      </c>
      <c r="N81">
        <v>0</v>
      </c>
      <c r="O81">
        <v>0</v>
      </c>
      <c r="P81">
        <v>0</v>
      </c>
      <c r="T81" t="s">
        <v>15</v>
      </c>
    </row>
    <row r="82" spans="2:20" x14ac:dyDescent="0.25">
      <c r="B82" t="s">
        <v>1686</v>
      </c>
      <c r="G82" t="s">
        <v>1706</v>
      </c>
      <c r="K82" t="s">
        <v>495</v>
      </c>
      <c r="L82" t="s">
        <v>1698</v>
      </c>
      <c r="N82">
        <v>0.3</v>
      </c>
      <c r="O82">
        <v>7.01</v>
      </c>
      <c r="P82">
        <v>0.37</v>
      </c>
      <c r="Q82">
        <v>4.2999999999999997E-2</v>
      </c>
      <c r="R82">
        <v>1.23</v>
      </c>
      <c r="T82" t="s">
        <v>15</v>
      </c>
    </row>
    <row r="83" spans="2:20" x14ac:dyDescent="0.25">
      <c r="B83" t="s">
        <v>1686</v>
      </c>
      <c r="G83" t="s">
        <v>1707</v>
      </c>
      <c r="H83">
        <v>3</v>
      </c>
      <c r="M83" t="s">
        <v>1697</v>
      </c>
      <c r="N83">
        <v>34.42</v>
      </c>
      <c r="O83">
        <v>609.52</v>
      </c>
      <c r="P83">
        <v>38.659999999999997</v>
      </c>
      <c r="Q83">
        <v>5.6000000000000001E-2</v>
      </c>
      <c r="R83">
        <v>1.1200000000000001</v>
      </c>
      <c r="T83" t="s">
        <v>15</v>
      </c>
    </row>
    <row r="84" spans="2:20" x14ac:dyDescent="0.25">
      <c r="B84" t="s">
        <v>1686</v>
      </c>
      <c r="G84" t="s">
        <v>1707</v>
      </c>
      <c r="K84" t="s">
        <v>242</v>
      </c>
      <c r="L84" t="s">
        <v>1698</v>
      </c>
      <c r="N84">
        <v>0</v>
      </c>
      <c r="O84">
        <v>0</v>
      </c>
      <c r="P84">
        <v>0</v>
      </c>
      <c r="T84" t="s">
        <v>15</v>
      </c>
    </row>
    <row r="85" spans="2:20" x14ac:dyDescent="0.25">
      <c r="B85" t="s">
        <v>1686</v>
      </c>
      <c r="G85" t="s">
        <v>1707</v>
      </c>
      <c r="K85" t="s">
        <v>576</v>
      </c>
      <c r="L85" t="s">
        <v>1698</v>
      </c>
      <c r="N85">
        <v>4.74</v>
      </c>
      <c r="O85">
        <v>77.069999999999993</v>
      </c>
      <c r="P85">
        <v>8.25</v>
      </c>
      <c r="Q85">
        <v>6.2E-2</v>
      </c>
      <c r="R85">
        <v>1.74</v>
      </c>
      <c r="T85" t="s">
        <v>15</v>
      </c>
    </row>
    <row r="86" spans="2:20" x14ac:dyDescent="0.25">
      <c r="B86" t="s">
        <v>1686</v>
      </c>
      <c r="G86" t="s">
        <v>1707</v>
      </c>
      <c r="K86" t="s">
        <v>620</v>
      </c>
      <c r="L86" t="s">
        <v>1698</v>
      </c>
      <c r="N86">
        <v>0.73</v>
      </c>
      <c r="O86">
        <v>14.01</v>
      </c>
      <c r="P86">
        <v>1</v>
      </c>
      <c r="Q86">
        <v>5.1999999999999998E-2</v>
      </c>
      <c r="R86">
        <v>1.37</v>
      </c>
      <c r="T86" t="s">
        <v>15</v>
      </c>
    </row>
    <row r="87" spans="2:20" x14ac:dyDescent="0.25">
      <c r="B87" t="s">
        <v>1686</v>
      </c>
      <c r="G87" t="s">
        <v>1707</v>
      </c>
      <c r="K87" t="s">
        <v>1016</v>
      </c>
      <c r="L87" t="s">
        <v>1698</v>
      </c>
      <c r="N87">
        <v>28.95</v>
      </c>
      <c r="O87">
        <v>518.44000000000005</v>
      </c>
      <c r="P87">
        <v>29.41</v>
      </c>
      <c r="Q87">
        <v>5.6000000000000001E-2</v>
      </c>
      <c r="R87">
        <v>1.02</v>
      </c>
      <c r="T87" t="s">
        <v>15</v>
      </c>
    </row>
    <row r="88" spans="2:20" x14ac:dyDescent="0.25">
      <c r="B88" t="s">
        <v>1686</v>
      </c>
      <c r="G88" t="s">
        <v>1707</v>
      </c>
      <c r="K88" t="s">
        <v>1172</v>
      </c>
      <c r="L88" t="s">
        <v>1698</v>
      </c>
      <c r="N88">
        <v>0</v>
      </c>
      <c r="O88">
        <v>0</v>
      </c>
      <c r="P88">
        <v>0</v>
      </c>
      <c r="T88" t="s">
        <v>15</v>
      </c>
    </row>
    <row r="89" spans="2:20" x14ac:dyDescent="0.25">
      <c r="B89" t="s">
        <v>1686</v>
      </c>
      <c r="G89" t="s">
        <v>1708</v>
      </c>
      <c r="H89">
        <v>3</v>
      </c>
      <c r="M89" t="s">
        <v>1697</v>
      </c>
      <c r="N89">
        <v>91.03</v>
      </c>
      <c r="O89">
        <v>2767.36</v>
      </c>
      <c r="P89">
        <v>160.51</v>
      </c>
      <c r="Q89">
        <v>3.3000000000000002E-2</v>
      </c>
      <c r="R89">
        <v>1.76</v>
      </c>
      <c r="T89" t="s">
        <v>15</v>
      </c>
    </row>
    <row r="90" spans="2:20" x14ac:dyDescent="0.25">
      <c r="B90" t="s">
        <v>1686</v>
      </c>
      <c r="G90" t="s">
        <v>1708</v>
      </c>
      <c r="K90" t="s">
        <v>473</v>
      </c>
      <c r="L90" t="s">
        <v>1698</v>
      </c>
      <c r="N90">
        <v>0</v>
      </c>
      <c r="O90">
        <v>0</v>
      </c>
      <c r="P90">
        <v>0</v>
      </c>
      <c r="T90" t="s">
        <v>15</v>
      </c>
    </row>
    <row r="91" spans="2:20" x14ac:dyDescent="0.25">
      <c r="B91" t="s">
        <v>1686</v>
      </c>
      <c r="G91" t="s">
        <v>1708</v>
      </c>
      <c r="K91" t="s">
        <v>505</v>
      </c>
      <c r="L91" t="s">
        <v>1698</v>
      </c>
      <c r="N91">
        <v>18.690000000000001</v>
      </c>
      <c r="O91">
        <v>497.42</v>
      </c>
      <c r="P91">
        <v>29.05</v>
      </c>
      <c r="Q91">
        <v>3.7999999999999999E-2</v>
      </c>
      <c r="R91">
        <v>1.55</v>
      </c>
      <c r="T91" t="s">
        <v>15</v>
      </c>
    </row>
    <row r="92" spans="2:20" x14ac:dyDescent="0.25">
      <c r="B92" t="s">
        <v>1686</v>
      </c>
      <c r="G92" t="s">
        <v>1708</v>
      </c>
      <c r="K92" t="s">
        <v>1412</v>
      </c>
      <c r="L92" t="s">
        <v>1698</v>
      </c>
      <c r="N92">
        <v>1.65</v>
      </c>
      <c r="O92">
        <v>77.069999999999993</v>
      </c>
      <c r="P92">
        <v>3.12</v>
      </c>
      <c r="Q92">
        <v>2.1000000000000001E-2</v>
      </c>
      <c r="R92">
        <v>1.89</v>
      </c>
      <c r="T92" t="s">
        <v>15</v>
      </c>
    </row>
    <row r="93" spans="2:20" x14ac:dyDescent="0.25">
      <c r="B93" t="s">
        <v>1686</v>
      </c>
      <c r="G93" t="s">
        <v>1708</v>
      </c>
      <c r="K93" t="s">
        <v>1502</v>
      </c>
      <c r="L93" t="s">
        <v>1698</v>
      </c>
      <c r="N93">
        <v>35.85</v>
      </c>
      <c r="O93">
        <v>1085.93</v>
      </c>
      <c r="P93">
        <v>62.41</v>
      </c>
      <c r="Q93">
        <v>3.3000000000000002E-2</v>
      </c>
      <c r="R93">
        <v>1.74</v>
      </c>
      <c r="T93" t="s">
        <v>15</v>
      </c>
    </row>
    <row r="94" spans="2:20" x14ac:dyDescent="0.25">
      <c r="B94" t="s">
        <v>1686</v>
      </c>
      <c r="G94" t="s">
        <v>1708</v>
      </c>
      <c r="K94" t="s">
        <v>1631</v>
      </c>
      <c r="L94" t="s">
        <v>1698</v>
      </c>
      <c r="N94">
        <v>11.87</v>
      </c>
      <c r="O94">
        <v>371.32</v>
      </c>
      <c r="P94">
        <v>22.81</v>
      </c>
      <c r="Q94">
        <v>3.2000000000000001E-2</v>
      </c>
      <c r="R94">
        <v>1.92</v>
      </c>
      <c r="T94" t="s">
        <v>15</v>
      </c>
    </row>
    <row r="95" spans="2:20" x14ac:dyDescent="0.25">
      <c r="B95" t="s">
        <v>1686</v>
      </c>
      <c r="G95" t="s">
        <v>1708</v>
      </c>
      <c r="K95" t="s">
        <v>1632</v>
      </c>
      <c r="L95" t="s">
        <v>1698</v>
      </c>
      <c r="N95">
        <v>22.96</v>
      </c>
      <c r="O95">
        <v>735.63</v>
      </c>
      <c r="P95">
        <v>43.12</v>
      </c>
      <c r="Q95">
        <v>3.1E-2</v>
      </c>
      <c r="R95">
        <v>1.88</v>
      </c>
      <c r="T95" t="s">
        <v>15</v>
      </c>
    </row>
    <row r="96" spans="2:20" x14ac:dyDescent="0.25">
      <c r="B96" t="s">
        <v>1686</v>
      </c>
      <c r="G96" t="s">
        <v>1709</v>
      </c>
      <c r="H96">
        <v>3</v>
      </c>
      <c r="M96" t="s">
        <v>1697</v>
      </c>
      <c r="N96">
        <v>541.1</v>
      </c>
      <c r="O96">
        <v>7153.1</v>
      </c>
      <c r="P96">
        <v>643.55999999999995</v>
      </c>
      <c r="Q96">
        <v>7.5999999999999998E-2</v>
      </c>
      <c r="R96">
        <v>1.19</v>
      </c>
      <c r="T96" t="s">
        <v>15</v>
      </c>
    </row>
    <row r="97" spans="2:20" x14ac:dyDescent="0.25">
      <c r="B97" t="s">
        <v>1686</v>
      </c>
      <c r="G97" t="s">
        <v>1709</v>
      </c>
      <c r="K97" t="s">
        <v>1082</v>
      </c>
      <c r="L97" t="s">
        <v>1698</v>
      </c>
      <c r="N97">
        <v>49.88</v>
      </c>
      <c r="O97">
        <v>770.66</v>
      </c>
      <c r="P97">
        <v>75.55</v>
      </c>
      <c r="Q97">
        <v>6.5000000000000002E-2</v>
      </c>
      <c r="R97">
        <v>1.51</v>
      </c>
      <c r="T97" t="s">
        <v>15</v>
      </c>
    </row>
    <row r="98" spans="2:20" x14ac:dyDescent="0.25">
      <c r="B98" t="s">
        <v>1686</v>
      </c>
      <c r="G98" t="s">
        <v>1709</v>
      </c>
      <c r="K98" t="s">
        <v>1176</v>
      </c>
      <c r="L98" t="s">
        <v>1698</v>
      </c>
      <c r="N98">
        <v>13.88</v>
      </c>
      <c r="O98">
        <v>217.19</v>
      </c>
      <c r="P98">
        <v>10.78</v>
      </c>
      <c r="Q98">
        <v>6.4000000000000001E-2</v>
      </c>
      <c r="R98">
        <v>0.78</v>
      </c>
      <c r="T98" t="s">
        <v>15</v>
      </c>
    </row>
    <row r="99" spans="2:20" x14ac:dyDescent="0.25">
      <c r="B99" t="s">
        <v>1686</v>
      </c>
      <c r="G99" t="s">
        <v>1709</v>
      </c>
      <c r="K99" t="s">
        <v>1221</v>
      </c>
      <c r="L99" t="s">
        <v>1698</v>
      </c>
      <c r="N99">
        <v>228.92</v>
      </c>
      <c r="O99">
        <v>3124.66</v>
      </c>
      <c r="P99">
        <v>302.48</v>
      </c>
      <c r="Q99">
        <v>7.2999999999999995E-2</v>
      </c>
      <c r="R99">
        <v>1.32</v>
      </c>
      <c r="T99" t="s">
        <v>15</v>
      </c>
    </row>
    <row r="100" spans="2:20" x14ac:dyDescent="0.25">
      <c r="B100" t="s">
        <v>1686</v>
      </c>
      <c r="G100" t="s">
        <v>1709</v>
      </c>
      <c r="K100" t="s">
        <v>1222</v>
      </c>
      <c r="L100" t="s">
        <v>1698</v>
      </c>
      <c r="N100">
        <v>0</v>
      </c>
      <c r="O100">
        <v>0</v>
      </c>
      <c r="P100">
        <v>0</v>
      </c>
      <c r="T100" t="s">
        <v>15</v>
      </c>
    </row>
    <row r="101" spans="2:20" x14ac:dyDescent="0.25">
      <c r="B101" t="s">
        <v>1686</v>
      </c>
      <c r="G101" t="s">
        <v>1709</v>
      </c>
      <c r="K101" t="s">
        <v>1223</v>
      </c>
      <c r="L101" t="s">
        <v>1698</v>
      </c>
      <c r="N101">
        <v>0</v>
      </c>
      <c r="O101">
        <v>0</v>
      </c>
      <c r="P101">
        <v>0</v>
      </c>
      <c r="T101" t="s">
        <v>15</v>
      </c>
    </row>
    <row r="102" spans="2:20" x14ac:dyDescent="0.25">
      <c r="B102" t="s">
        <v>1686</v>
      </c>
      <c r="G102" t="s">
        <v>1709</v>
      </c>
      <c r="K102" t="s">
        <v>1296</v>
      </c>
      <c r="L102" t="s">
        <v>1698</v>
      </c>
      <c r="N102">
        <v>1.1000000000000001</v>
      </c>
      <c r="O102">
        <v>21.02</v>
      </c>
      <c r="P102">
        <v>1.03</v>
      </c>
      <c r="Q102">
        <v>5.1999999999999998E-2</v>
      </c>
      <c r="R102">
        <v>0.93</v>
      </c>
      <c r="T102" t="s">
        <v>15</v>
      </c>
    </row>
    <row r="103" spans="2:20" x14ac:dyDescent="0.25">
      <c r="B103" t="s">
        <v>1686</v>
      </c>
      <c r="G103" t="s">
        <v>1709</v>
      </c>
      <c r="K103" t="s">
        <v>1609</v>
      </c>
      <c r="L103" t="s">
        <v>1698</v>
      </c>
      <c r="N103">
        <v>16.760000000000002</v>
      </c>
      <c r="O103">
        <v>245.21</v>
      </c>
      <c r="P103">
        <v>18.96</v>
      </c>
      <c r="Q103">
        <v>6.8000000000000005E-2</v>
      </c>
      <c r="R103">
        <v>1.1299999999999999</v>
      </c>
      <c r="T103" t="s">
        <v>15</v>
      </c>
    </row>
    <row r="104" spans="2:20" x14ac:dyDescent="0.25">
      <c r="B104" t="s">
        <v>1686</v>
      </c>
      <c r="G104" t="s">
        <v>1709</v>
      </c>
      <c r="K104" t="s">
        <v>1610</v>
      </c>
      <c r="L104" t="s">
        <v>1698</v>
      </c>
      <c r="N104">
        <v>230.56</v>
      </c>
      <c r="O104">
        <v>2774.36</v>
      </c>
      <c r="P104">
        <v>234.76</v>
      </c>
      <c r="Q104">
        <v>8.3000000000000004E-2</v>
      </c>
      <c r="R104">
        <v>1.02</v>
      </c>
      <c r="T104" t="s">
        <v>15</v>
      </c>
    </row>
    <row r="105" spans="2:20" x14ac:dyDescent="0.25">
      <c r="B105" t="s">
        <v>1686</v>
      </c>
      <c r="G105" t="s">
        <v>1709</v>
      </c>
      <c r="K105" t="s">
        <v>1611</v>
      </c>
      <c r="L105" t="s">
        <v>1698</v>
      </c>
      <c r="N105">
        <v>0</v>
      </c>
      <c r="O105">
        <v>0</v>
      </c>
      <c r="P105">
        <v>0</v>
      </c>
      <c r="T105" t="s">
        <v>15</v>
      </c>
    </row>
    <row r="106" spans="2:20" x14ac:dyDescent="0.25">
      <c r="B106" t="s">
        <v>1686</v>
      </c>
      <c r="G106" t="s">
        <v>1710</v>
      </c>
      <c r="H106">
        <v>3</v>
      </c>
      <c r="M106" t="s">
        <v>1697</v>
      </c>
      <c r="N106">
        <v>125.59</v>
      </c>
      <c r="O106">
        <v>1485.27</v>
      </c>
      <c r="P106">
        <v>137.41</v>
      </c>
      <c r="Q106">
        <v>8.5000000000000006E-2</v>
      </c>
      <c r="R106">
        <v>1.0900000000000001</v>
      </c>
      <c r="T106" t="s">
        <v>15</v>
      </c>
    </row>
    <row r="107" spans="2:20" x14ac:dyDescent="0.25">
      <c r="B107" t="s">
        <v>1686</v>
      </c>
      <c r="G107" t="s">
        <v>1710</v>
      </c>
      <c r="K107" t="s">
        <v>597</v>
      </c>
      <c r="L107" t="s">
        <v>1698</v>
      </c>
      <c r="N107">
        <v>1.94</v>
      </c>
      <c r="O107">
        <v>28.02</v>
      </c>
      <c r="P107">
        <v>1.88</v>
      </c>
      <c r="Q107">
        <v>6.9000000000000006E-2</v>
      </c>
      <c r="R107">
        <v>0.97</v>
      </c>
      <c r="T107" t="s">
        <v>15</v>
      </c>
    </row>
    <row r="108" spans="2:20" x14ac:dyDescent="0.25">
      <c r="B108" t="s">
        <v>1686</v>
      </c>
      <c r="G108" t="s">
        <v>1710</v>
      </c>
      <c r="K108" t="s">
        <v>641</v>
      </c>
      <c r="L108" t="s">
        <v>1698</v>
      </c>
      <c r="N108">
        <v>36.270000000000003</v>
      </c>
      <c r="O108">
        <v>455.39</v>
      </c>
      <c r="P108">
        <v>45.72</v>
      </c>
      <c r="Q108">
        <v>0.08</v>
      </c>
      <c r="R108">
        <v>1.26</v>
      </c>
      <c r="T108" t="s">
        <v>15</v>
      </c>
    </row>
    <row r="109" spans="2:20" x14ac:dyDescent="0.25">
      <c r="B109" t="s">
        <v>1686</v>
      </c>
      <c r="G109" t="s">
        <v>1710</v>
      </c>
      <c r="K109" t="s">
        <v>672</v>
      </c>
      <c r="L109" t="s">
        <v>1698</v>
      </c>
      <c r="N109">
        <v>12.22</v>
      </c>
      <c r="O109">
        <v>210.18</v>
      </c>
      <c r="P109">
        <v>17.760000000000002</v>
      </c>
      <c r="Q109">
        <v>5.8000000000000003E-2</v>
      </c>
      <c r="R109">
        <v>1.45</v>
      </c>
      <c r="T109" t="s">
        <v>15</v>
      </c>
    </row>
    <row r="110" spans="2:20" x14ac:dyDescent="0.25">
      <c r="B110" t="s">
        <v>1686</v>
      </c>
      <c r="G110" t="s">
        <v>1710</v>
      </c>
      <c r="K110" t="s">
        <v>1607</v>
      </c>
      <c r="L110" t="s">
        <v>1698</v>
      </c>
      <c r="N110">
        <v>75.16</v>
      </c>
      <c r="O110">
        <v>791.67</v>
      </c>
      <c r="P110">
        <v>72.05</v>
      </c>
      <c r="Q110">
        <v>9.5000000000000001E-2</v>
      </c>
      <c r="R110">
        <v>0.96</v>
      </c>
      <c r="T110" t="s">
        <v>15</v>
      </c>
    </row>
    <row r="111" spans="2:20" x14ac:dyDescent="0.25">
      <c r="B111" t="s">
        <v>1686</v>
      </c>
      <c r="G111" t="s">
        <v>1710</v>
      </c>
      <c r="K111" t="s">
        <v>1608</v>
      </c>
      <c r="L111" t="s">
        <v>1698</v>
      </c>
      <c r="N111">
        <v>0</v>
      </c>
      <c r="O111">
        <v>0</v>
      </c>
      <c r="P111">
        <v>0</v>
      </c>
      <c r="T111" t="s">
        <v>15</v>
      </c>
    </row>
    <row r="112" spans="2:20" x14ac:dyDescent="0.25">
      <c r="B112" t="s">
        <v>1686</v>
      </c>
      <c r="G112" t="s">
        <v>1711</v>
      </c>
      <c r="H112">
        <v>3</v>
      </c>
      <c r="M112" t="s">
        <v>1697</v>
      </c>
      <c r="N112">
        <v>32.270000000000003</v>
      </c>
      <c r="O112">
        <v>504.43</v>
      </c>
      <c r="P112">
        <v>56.33</v>
      </c>
      <c r="Q112">
        <v>6.4000000000000001E-2</v>
      </c>
      <c r="R112">
        <v>1.75</v>
      </c>
      <c r="T112" t="s">
        <v>15</v>
      </c>
    </row>
    <row r="113" spans="2:20" x14ac:dyDescent="0.25">
      <c r="B113" t="s">
        <v>1686</v>
      </c>
      <c r="G113" t="s">
        <v>1711</v>
      </c>
      <c r="K113" t="s">
        <v>638</v>
      </c>
      <c r="L113" t="s">
        <v>1698</v>
      </c>
      <c r="N113">
        <v>6.5</v>
      </c>
      <c r="O113">
        <v>98.08</v>
      </c>
      <c r="P113">
        <v>10.87</v>
      </c>
      <c r="Q113">
        <v>6.6000000000000003E-2</v>
      </c>
      <c r="R113">
        <v>1.67</v>
      </c>
      <c r="T113" t="s">
        <v>15</v>
      </c>
    </row>
    <row r="114" spans="2:20" x14ac:dyDescent="0.25">
      <c r="B114" t="s">
        <v>1686</v>
      </c>
      <c r="G114" t="s">
        <v>1711</v>
      </c>
      <c r="K114" t="s">
        <v>1575</v>
      </c>
      <c r="L114" t="s">
        <v>1698</v>
      </c>
      <c r="N114">
        <v>0</v>
      </c>
      <c r="O114">
        <v>0</v>
      </c>
      <c r="P114">
        <v>0</v>
      </c>
      <c r="T114" t="s">
        <v>15</v>
      </c>
    </row>
    <row r="115" spans="2:20" x14ac:dyDescent="0.25">
      <c r="B115" t="s">
        <v>1686</v>
      </c>
      <c r="G115" t="s">
        <v>1711</v>
      </c>
      <c r="K115" t="s">
        <v>1576</v>
      </c>
      <c r="L115" t="s">
        <v>1698</v>
      </c>
      <c r="N115">
        <v>23.49</v>
      </c>
      <c r="O115">
        <v>385.33</v>
      </c>
      <c r="P115">
        <v>40.07</v>
      </c>
      <c r="Q115">
        <v>6.0999999999999999E-2</v>
      </c>
      <c r="R115">
        <v>1.71</v>
      </c>
      <c r="T115" t="s">
        <v>15</v>
      </c>
    </row>
    <row r="116" spans="2:20" x14ac:dyDescent="0.25">
      <c r="B116" t="s">
        <v>1686</v>
      </c>
      <c r="G116" t="s">
        <v>1711</v>
      </c>
      <c r="K116" t="s">
        <v>1577</v>
      </c>
      <c r="L116" t="s">
        <v>1698</v>
      </c>
      <c r="N116">
        <v>0</v>
      </c>
      <c r="O116">
        <v>0</v>
      </c>
      <c r="P116">
        <v>0</v>
      </c>
      <c r="T116" t="s">
        <v>15</v>
      </c>
    </row>
    <row r="117" spans="2:20" x14ac:dyDescent="0.25">
      <c r="B117" t="s">
        <v>1686</v>
      </c>
      <c r="G117" t="s">
        <v>1711</v>
      </c>
      <c r="K117" t="s">
        <v>1578</v>
      </c>
      <c r="L117" t="s">
        <v>1698</v>
      </c>
      <c r="N117">
        <v>2.2799999999999998</v>
      </c>
      <c r="O117">
        <v>21.02</v>
      </c>
      <c r="P117">
        <v>5.39</v>
      </c>
      <c r="Q117">
        <v>0.108</v>
      </c>
      <c r="R117">
        <v>2.37</v>
      </c>
      <c r="T117" t="s">
        <v>15</v>
      </c>
    </row>
    <row r="118" spans="2:20" x14ac:dyDescent="0.25">
      <c r="B118" t="s">
        <v>1686</v>
      </c>
      <c r="G118" t="s">
        <v>1711</v>
      </c>
      <c r="K118" t="s">
        <v>1579</v>
      </c>
      <c r="L118" t="s">
        <v>1698</v>
      </c>
      <c r="N118">
        <v>0</v>
      </c>
      <c r="O118">
        <v>0</v>
      </c>
      <c r="P118">
        <v>0</v>
      </c>
      <c r="T118" t="s">
        <v>15</v>
      </c>
    </row>
    <row r="119" spans="2:20" x14ac:dyDescent="0.25">
      <c r="B119" t="s">
        <v>1686</v>
      </c>
      <c r="G119" t="s">
        <v>1711</v>
      </c>
      <c r="K119" t="s">
        <v>1581</v>
      </c>
      <c r="L119" t="s">
        <v>1698</v>
      </c>
      <c r="N119">
        <v>0</v>
      </c>
      <c r="O119">
        <v>0</v>
      </c>
      <c r="P119">
        <v>0</v>
      </c>
      <c r="T119" t="s">
        <v>15</v>
      </c>
    </row>
    <row r="120" spans="2:20" x14ac:dyDescent="0.25">
      <c r="B120" t="s">
        <v>1686</v>
      </c>
      <c r="G120" t="s">
        <v>1711</v>
      </c>
      <c r="K120" t="s">
        <v>1580</v>
      </c>
      <c r="L120" t="s">
        <v>1698</v>
      </c>
      <c r="N120">
        <v>0</v>
      </c>
      <c r="O120">
        <v>0</v>
      </c>
      <c r="P120">
        <v>0</v>
      </c>
      <c r="T120" t="s">
        <v>15</v>
      </c>
    </row>
    <row r="121" spans="2:20" x14ac:dyDescent="0.25">
      <c r="B121" t="s">
        <v>1686</v>
      </c>
      <c r="G121" t="s">
        <v>1712</v>
      </c>
      <c r="H121">
        <v>3</v>
      </c>
      <c r="M121" t="s">
        <v>1697</v>
      </c>
      <c r="N121">
        <v>161.07</v>
      </c>
      <c r="O121">
        <v>3776.22</v>
      </c>
      <c r="P121">
        <v>227.61</v>
      </c>
      <c r="Q121">
        <v>4.2999999999999997E-2</v>
      </c>
      <c r="R121">
        <v>1.41</v>
      </c>
      <c r="T121" t="s">
        <v>15</v>
      </c>
    </row>
    <row r="122" spans="2:20" x14ac:dyDescent="0.25">
      <c r="B122" t="s">
        <v>1686</v>
      </c>
      <c r="G122" t="s">
        <v>1712</v>
      </c>
      <c r="K122" t="s">
        <v>635</v>
      </c>
      <c r="L122" t="s">
        <v>1698</v>
      </c>
      <c r="N122">
        <v>0</v>
      </c>
      <c r="O122">
        <v>0</v>
      </c>
      <c r="P122">
        <v>0</v>
      </c>
      <c r="T122" t="s">
        <v>15</v>
      </c>
    </row>
    <row r="123" spans="2:20" x14ac:dyDescent="0.25">
      <c r="B123" t="s">
        <v>1686</v>
      </c>
      <c r="G123" t="s">
        <v>1712</v>
      </c>
      <c r="K123" t="s">
        <v>1212</v>
      </c>
      <c r="L123" t="s">
        <v>1698</v>
      </c>
      <c r="N123">
        <v>35.19</v>
      </c>
      <c r="O123">
        <v>1177</v>
      </c>
      <c r="P123">
        <v>56.18</v>
      </c>
      <c r="Q123">
        <v>0.03</v>
      </c>
      <c r="R123">
        <v>1.6</v>
      </c>
      <c r="T123" t="s">
        <v>15</v>
      </c>
    </row>
    <row r="124" spans="2:20" x14ac:dyDescent="0.25">
      <c r="B124" t="s">
        <v>1686</v>
      </c>
      <c r="G124" t="s">
        <v>1712</v>
      </c>
      <c r="K124" t="s">
        <v>1547</v>
      </c>
      <c r="L124" t="s">
        <v>1698</v>
      </c>
      <c r="N124">
        <v>119.4</v>
      </c>
      <c r="O124">
        <v>2445.08</v>
      </c>
      <c r="P124">
        <v>164.79</v>
      </c>
      <c r="Q124">
        <v>4.9000000000000002E-2</v>
      </c>
      <c r="R124">
        <v>1.38</v>
      </c>
      <c r="T124" t="s">
        <v>15</v>
      </c>
    </row>
    <row r="125" spans="2:20" x14ac:dyDescent="0.25">
      <c r="B125" t="s">
        <v>1686</v>
      </c>
      <c r="G125" t="s">
        <v>1712</v>
      </c>
      <c r="K125" t="s">
        <v>1548</v>
      </c>
      <c r="L125" t="s">
        <v>1698</v>
      </c>
      <c r="N125">
        <v>0</v>
      </c>
      <c r="O125">
        <v>0</v>
      </c>
      <c r="P125">
        <v>0</v>
      </c>
      <c r="T125" t="s">
        <v>15</v>
      </c>
    </row>
    <row r="126" spans="2:20" x14ac:dyDescent="0.25">
      <c r="B126" t="s">
        <v>1686</v>
      </c>
      <c r="G126" t="s">
        <v>1712</v>
      </c>
      <c r="K126" t="s">
        <v>1549</v>
      </c>
      <c r="L126" t="s">
        <v>1698</v>
      </c>
      <c r="N126">
        <v>0</v>
      </c>
      <c r="O126">
        <v>0</v>
      </c>
      <c r="P126">
        <v>0</v>
      </c>
      <c r="T126" t="s">
        <v>15</v>
      </c>
    </row>
    <row r="127" spans="2:20" x14ac:dyDescent="0.25">
      <c r="B127" t="s">
        <v>1686</v>
      </c>
      <c r="G127" t="s">
        <v>1712</v>
      </c>
      <c r="K127" t="s">
        <v>1550</v>
      </c>
      <c r="L127" t="s">
        <v>1698</v>
      </c>
      <c r="N127">
        <v>5.05</v>
      </c>
      <c r="O127">
        <v>133.11000000000001</v>
      </c>
      <c r="P127">
        <v>4.74</v>
      </c>
      <c r="Q127">
        <v>3.7999999999999999E-2</v>
      </c>
      <c r="R127">
        <v>0.94</v>
      </c>
      <c r="T127" t="s">
        <v>15</v>
      </c>
    </row>
    <row r="128" spans="2:20" x14ac:dyDescent="0.25">
      <c r="B128" t="s">
        <v>1686</v>
      </c>
      <c r="G128" t="s">
        <v>1712</v>
      </c>
      <c r="K128" t="s">
        <v>1551</v>
      </c>
      <c r="L128" t="s">
        <v>1698</v>
      </c>
      <c r="N128">
        <v>0.23</v>
      </c>
      <c r="O128">
        <v>7.01</v>
      </c>
      <c r="P128">
        <v>0.75</v>
      </c>
      <c r="Q128">
        <v>3.3000000000000002E-2</v>
      </c>
      <c r="R128">
        <v>3.27</v>
      </c>
      <c r="T128" t="s">
        <v>15</v>
      </c>
    </row>
    <row r="129" spans="2:20" x14ac:dyDescent="0.25">
      <c r="B129" t="s">
        <v>1686</v>
      </c>
      <c r="G129" t="s">
        <v>1712</v>
      </c>
      <c r="K129" t="s">
        <v>1552</v>
      </c>
      <c r="L129" t="s">
        <v>1698</v>
      </c>
      <c r="N129">
        <v>0</v>
      </c>
      <c r="O129">
        <v>0</v>
      </c>
      <c r="P129">
        <v>0</v>
      </c>
      <c r="T129" t="s">
        <v>15</v>
      </c>
    </row>
    <row r="130" spans="2:20" x14ac:dyDescent="0.25">
      <c r="B130" t="s">
        <v>1686</v>
      </c>
      <c r="G130" t="s">
        <v>1712</v>
      </c>
      <c r="K130" t="s">
        <v>1600</v>
      </c>
      <c r="L130" t="s">
        <v>1698</v>
      </c>
      <c r="N130">
        <v>1.2</v>
      </c>
      <c r="O130">
        <v>14.01</v>
      </c>
      <c r="P130">
        <v>1.1599999999999999</v>
      </c>
      <c r="Q130">
        <v>8.5999999999999993E-2</v>
      </c>
      <c r="R130">
        <v>0.96</v>
      </c>
      <c r="T130" t="s">
        <v>15</v>
      </c>
    </row>
    <row r="131" spans="2:20" x14ac:dyDescent="0.25">
      <c r="B131" t="s">
        <v>1686</v>
      </c>
      <c r="G131" t="s">
        <v>1713</v>
      </c>
      <c r="H131">
        <v>3</v>
      </c>
      <c r="M131" t="s">
        <v>1697</v>
      </c>
      <c r="N131">
        <v>5.97</v>
      </c>
      <c r="O131">
        <v>210.18</v>
      </c>
      <c r="P131">
        <v>7.91</v>
      </c>
      <c r="Q131">
        <v>2.8000000000000001E-2</v>
      </c>
      <c r="R131">
        <v>1.33</v>
      </c>
      <c r="T131" t="s">
        <v>15</v>
      </c>
    </row>
    <row r="132" spans="2:20" x14ac:dyDescent="0.25">
      <c r="B132" t="s">
        <v>1686</v>
      </c>
      <c r="G132" t="s">
        <v>1713</v>
      </c>
      <c r="K132" t="s">
        <v>126</v>
      </c>
      <c r="L132" t="s">
        <v>1698</v>
      </c>
      <c r="N132">
        <v>0</v>
      </c>
      <c r="O132">
        <v>0</v>
      </c>
      <c r="P132">
        <v>0</v>
      </c>
      <c r="T132" t="s">
        <v>15</v>
      </c>
    </row>
    <row r="133" spans="2:20" x14ac:dyDescent="0.25">
      <c r="B133" t="s">
        <v>1686</v>
      </c>
      <c r="G133" t="s">
        <v>1713</v>
      </c>
      <c r="K133" t="s">
        <v>127</v>
      </c>
      <c r="L133" t="s">
        <v>1698</v>
      </c>
      <c r="N133">
        <v>0.31</v>
      </c>
      <c r="O133">
        <v>14.01</v>
      </c>
      <c r="P133">
        <v>0.59</v>
      </c>
      <c r="Q133">
        <v>2.1999999999999999E-2</v>
      </c>
      <c r="R133">
        <v>1.92</v>
      </c>
      <c r="T133" t="s">
        <v>15</v>
      </c>
    </row>
    <row r="134" spans="2:20" x14ac:dyDescent="0.25">
      <c r="B134" t="s">
        <v>1686</v>
      </c>
      <c r="G134" t="s">
        <v>1713</v>
      </c>
      <c r="K134" t="s">
        <v>128</v>
      </c>
      <c r="L134" t="s">
        <v>1698</v>
      </c>
      <c r="N134">
        <v>0</v>
      </c>
      <c r="O134">
        <v>0</v>
      </c>
      <c r="P134">
        <v>0</v>
      </c>
      <c r="T134" t="s">
        <v>15</v>
      </c>
    </row>
    <row r="135" spans="2:20" x14ac:dyDescent="0.25">
      <c r="B135" t="s">
        <v>1686</v>
      </c>
      <c r="G135" t="s">
        <v>1713</v>
      </c>
      <c r="K135" t="s">
        <v>129</v>
      </c>
      <c r="L135" t="s">
        <v>1698</v>
      </c>
      <c r="N135">
        <v>3.78</v>
      </c>
      <c r="O135">
        <v>147.13</v>
      </c>
      <c r="P135">
        <v>4.96</v>
      </c>
      <c r="Q135">
        <v>2.5999999999999999E-2</v>
      </c>
      <c r="R135">
        <v>1.31</v>
      </c>
      <c r="T135" t="s">
        <v>15</v>
      </c>
    </row>
    <row r="136" spans="2:20" x14ac:dyDescent="0.25">
      <c r="B136" t="s">
        <v>1686</v>
      </c>
      <c r="G136" t="s">
        <v>1713</v>
      </c>
      <c r="K136" t="s">
        <v>130</v>
      </c>
      <c r="L136" t="s">
        <v>1698</v>
      </c>
      <c r="N136">
        <v>0</v>
      </c>
      <c r="O136">
        <v>0</v>
      </c>
      <c r="P136">
        <v>0</v>
      </c>
      <c r="T136" t="s">
        <v>15</v>
      </c>
    </row>
    <row r="137" spans="2:20" x14ac:dyDescent="0.25">
      <c r="B137" t="s">
        <v>1686</v>
      </c>
      <c r="G137" t="s">
        <v>1713</v>
      </c>
      <c r="K137" t="s">
        <v>216</v>
      </c>
      <c r="L137" t="s">
        <v>1698</v>
      </c>
      <c r="N137">
        <v>0.22</v>
      </c>
      <c r="O137">
        <v>7.01</v>
      </c>
      <c r="P137">
        <v>0.19</v>
      </c>
      <c r="Q137">
        <v>3.2000000000000001E-2</v>
      </c>
      <c r="R137">
        <v>0.84</v>
      </c>
      <c r="T137" t="s">
        <v>15</v>
      </c>
    </row>
    <row r="138" spans="2:20" x14ac:dyDescent="0.25">
      <c r="B138" t="s">
        <v>1686</v>
      </c>
      <c r="G138" t="s">
        <v>1713</v>
      </c>
      <c r="K138" t="s">
        <v>440</v>
      </c>
      <c r="L138" t="s">
        <v>1698</v>
      </c>
      <c r="N138">
        <v>0.85</v>
      </c>
      <c r="O138">
        <v>21.02</v>
      </c>
      <c r="P138">
        <v>1.48</v>
      </c>
      <c r="Q138">
        <v>4.1000000000000002E-2</v>
      </c>
      <c r="R138">
        <v>1.73</v>
      </c>
      <c r="T138" t="s">
        <v>15</v>
      </c>
    </row>
    <row r="139" spans="2:20" x14ac:dyDescent="0.25">
      <c r="B139" t="s">
        <v>1686</v>
      </c>
      <c r="G139" t="s">
        <v>1713</v>
      </c>
      <c r="K139" t="s">
        <v>1335</v>
      </c>
      <c r="L139" t="s">
        <v>1698</v>
      </c>
      <c r="N139">
        <v>0.46</v>
      </c>
      <c r="O139">
        <v>14.01</v>
      </c>
      <c r="P139">
        <v>0.28999999999999998</v>
      </c>
      <c r="Q139">
        <v>3.3000000000000002E-2</v>
      </c>
      <c r="R139">
        <v>0.63</v>
      </c>
      <c r="T139" t="s">
        <v>15</v>
      </c>
    </row>
    <row r="140" spans="2:20" x14ac:dyDescent="0.25">
      <c r="B140" t="s">
        <v>1686</v>
      </c>
      <c r="G140" t="s">
        <v>1713</v>
      </c>
      <c r="K140" t="s">
        <v>1336</v>
      </c>
      <c r="L140" t="s">
        <v>1698</v>
      </c>
      <c r="N140">
        <v>0</v>
      </c>
      <c r="O140">
        <v>0</v>
      </c>
      <c r="P140">
        <v>0</v>
      </c>
      <c r="T140" t="s">
        <v>15</v>
      </c>
    </row>
    <row r="141" spans="2:20" x14ac:dyDescent="0.25">
      <c r="B141" t="s">
        <v>1686</v>
      </c>
      <c r="G141" t="s">
        <v>1713</v>
      </c>
      <c r="K141" t="s">
        <v>1348</v>
      </c>
      <c r="L141" t="s">
        <v>1698</v>
      </c>
      <c r="N141">
        <v>0.34</v>
      </c>
      <c r="O141">
        <v>7.01</v>
      </c>
      <c r="P141">
        <v>0.41</v>
      </c>
      <c r="Q141">
        <v>4.8000000000000001E-2</v>
      </c>
      <c r="R141">
        <v>1.21</v>
      </c>
      <c r="T141" t="s">
        <v>15</v>
      </c>
    </row>
    <row r="142" spans="2:20" x14ac:dyDescent="0.25">
      <c r="B142" t="s">
        <v>1686</v>
      </c>
      <c r="G142" t="s">
        <v>1714</v>
      </c>
      <c r="H142">
        <v>3</v>
      </c>
      <c r="M142" t="s">
        <v>1697</v>
      </c>
      <c r="N142">
        <v>25.65</v>
      </c>
      <c r="O142">
        <v>476.41</v>
      </c>
      <c r="P142">
        <v>36.409999999999997</v>
      </c>
      <c r="Q142">
        <v>5.3999999999999999E-2</v>
      </c>
      <c r="R142">
        <v>1.42</v>
      </c>
      <c r="T142" t="s">
        <v>15</v>
      </c>
    </row>
    <row r="143" spans="2:20" x14ac:dyDescent="0.25">
      <c r="B143" t="s">
        <v>1686</v>
      </c>
      <c r="G143" t="s">
        <v>1714</v>
      </c>
      <c r="K143" t="s">
        <v>541</v>
      </c>
      <c r="L143" t="s">
        <v>1698</v>
      </c>
      <c r="N143">
        <v>0</v>
      </c>
      <c r="O143">
        <v>0</v>
      </c>
      <c r="P143">
        <v>0</v>
      </c>
      <c r="T143" t="s">
        <v>15</v>
      </c>
    </row>
    <row r="144" spans="2:20" x14ac:dyDescent="0.25">
      <c r="B144" t="s">
        <v>1686</v>
      </c>
      <c r="G144" t="s">
        <v>1714</v>
      </c>
      <c r="K144" t="s">
        <v>665</v>
      </c>
      <c r="L144" t="s">
        <v>1698</v>
      </c>
      <c r="N144">
        <v>14.67</v>
      </c>
      <c r="O144">
        <v>280.24</v>
      </c>
      <c r="P144">
        <v>21.25</v>
      </c>
      <c r="Q144">
        <v>5.1999999999999998E-2</v>
      </c>
      <c r="R144">
        <v>1.45</v>
      </c>
      <c r="T144" t="s">
        <v>15</v>
      </c>
    </row>
    <row r="145" spans="2:20" x14ac:dyDescent="0.25">
      <c r="B145" t="s">
        <v>1686</v>
      </c>
      <c r="G145" t="s">
        <v>1714</v>
      </c>
      <c r="K145" t="s">
        <v>666</v>
      </c>
      <c r="L145" t="s">
        <v>1698</v>
      </c>
      <c r="N145">
        <v>0</v>
      </c>
      <c r="O145">
        <v>0</v>
      </c>
      <c r="P145">
        <v>0</v>
      </c>
      <c r="T145" t="s">
        <v>15</v>
      </c>
    </row>
    <row r="146" spans="2:20" x14ac:dyDescent="0.25">
      <c r="B146" t="s">
        <v>1686</v>
      </c>
      <c r="G146" t="s">
        <v>1714</v>
      </c>
      <c r="K146" t="s">
        <v>667</v>
      </c>
      <c r="L146" t="s">
        <v>1698</v>
      </c>
      <c r="N146">
        <v>0.8</v>
      </c>
      <c r="O146">
        <v>14.01</v>
      </c>
      <c r="P146">
        <v>0.51</v>
      </c>
      <c r="Q146">
        <v>5.7000000000000002E-2</v>
      </c>
      <c r="R146">
        <v>0.63</v>
      </c>
      <c r="T146" t="s">
        <v>15</v>
      </c>
    </row>
    <row r="147" spans="2:20" x14ac:dyDescent="0.25">
      <c r="B147" t="s">
        <v>1686</v>
      </c>
      <c r="G147" t="s">
        <v>1714</v>
      </c>
      <c r="K147" t="s">
        <v>668</v>
      </c>
      <c r="L147" t="s">
        <v>1698</v>
      </c>
      <c r="N147">
        <v>10.18</v>
      </c>
      <c r="O147">
        <v>182.16</v>
      </c>
      <c r="P147">
        <v>14.65</v>
      </c>
      <c r="Q147">
        <v>5.6000000000000001E-2</v>
      </c>
      <c r="R147">
        <v>1.44</v>
      </c>
      <c r="T147" t="s">
        <v>15</v>
      </c>
    </row>
    <row r="148" spans="2:20" x14ac:dyDescent="0.25">
      <c r="B148" t="s">
        <v>1686</v>
      </c>
      <c r="G148" t="s">
        <v>1715</v>
      </c>
      <c r="H148">
        <v>3</v>
      </c>
      <c r="M148" t="s">
        <v>1697</v>
      </c>
      <c r="N148">
        <v>22.83</v>
      </c>
      <c r="O148">
        <v>798.68</v>
      </c>
      <c r="P148">
        <v>22.34</v>
      </c>
      <c r="Q148">
        <v>2.9000000000000001E-2</v>
      </c>
      <c r="R148">
        <v>0.98</v>
      </c>
      <c r="T148" t="s">
        <v>15</v>
      </c>
    </row>
    <row r="149" spans="2:20" x14ac:dyDescent="0.25">
      <c r="B149" t="s">
        <v>1686</v>
      </c>
      <c r="G149" t="s">
        <v>1715</v>
      </c>
      <c r="K149" t="s">
        <v>212</v>
      </c>
      <c r="L149" t="s">
        <v>1698</v>
      </c>
      <c r="N149">
        <v>18.84</v>
      </c>
      <c r="O149">
        <v>714.61</v>
      </c>
      <c r="P149">
        <v>17.86</v>
      </c>
      <c r="Q149">
        <v>2.5999999999999999E-2</v>
      </c>
      <c r="R149">
        <v>0.95</v>
      </c>
      <c r="T149" t="s">
        <v>15</v>
      </c>
    </row>
    <row r="150" spans="2:20" x14ac:dyDescent="0.25">
      <c r="B150" t="s">
        <v>1686</v>
      </c>
      <c r="G150" t="s">
        <v>1715</v>
      </c>
      <c r="K150" t="s">
        <v>213</v>
      </c>
      <c r="L150" t="s">
        <v>1698</v>
      </c>
      <c r="N150">
        <v>0</v>
      </c>
      <c r="O150">
        <v>0</v>
      </c>
      <c r="P150">
        <v>0</v>
      </c>
      <c r="T150" t="s">
        <v>15</v>
      </c>
    </row>
    <row r="151" spans="2:20" x14ac:dyDescent="0.25">
      <c r="B151" t="s">
        <v>1686</v>
      </c>
      <c r="G151" t="s">
        <v>1715</v>
      </c>
      <c r="K151" t="s">
        <v>214</v>
      </c>
      <c r="L151" t="s">
        <v>1698</v>
      </c>
      <c r="N151">
        <v>0</v>
      </c>
      <c r="O151">
        <v>0</v>
      </c>
      <c r="P151">
        <v>0</v>
      </c>
      <c r="T151" t="s">
        <v>15</v>
      </c>
    </row>
    <row r="152" spans="2:20" x14ac:dyDescent="0.25">
      <c r="B152" t="s">
        <v>1686</v>
      </c>
      <c r="G152" t="s">
        <v>1715</v>
      </c>
      <c r="K152" t="s">
        <v>215</v>
      </c>
      <c r="L152" t="s">
        <v>1698</v>
      </c>
      <c r="N152">
        <v>0.76</v>
      </c>
      <c r="O152">
        <v>7.01</v>
      </c>
      <c r="P152">
        <v>0.87</v>
      </c>
      <c r="Q152">
        <v>0.109</v>
      </c>
      <c r="R152">
        <v>1.1399999999999999</v>
      </c>
      <c r="T152" t="s">
        <v>15</v>
      </c>
    </row>
    <row r="153" spans="2:20" x14ac:dyDescent="0.25">
      <c r="B153" t="s">
        <v>1686</v>
      </c>
      <c r="G153" t="s">
        <v>1715</v>
      </c>
      <c r="K153" t="s">
        <v>952</v>
      </c>
      <c r="L153" t="s">
        <v>1698</v>
      </c>
      <c r="N153">
        <v>0</v>
      </c>
      <c r="O153">
        <v>0</v>
      </c>
      <c r="P153">
        <v>0</v>
      </c>
      <c r="T153" t="s">
        <v>15</v>
      </c>
    </row>
    <row r="154" spans="2:20" x14ac:dyDescent="0.25">
      <c r="B154" t="s">
        <v>1686</v>
      </c>
      <c r="G154" t="s">
        <v>1715</v>
      </c>
      <c r="K154" t="s">
        <v>966</v>
      </c>
      <c r="L154" t="s">
        <v>1698</v>
      </c>
      <c r="N154">
        <v>1.45</v>
      </c>
      <c r="O154">
        <v>49.04</v>
      </c>
      <c r="P154">
        <v>1.5</v>
      </c>
      <c r="Q154">
        <v>0.03</v>
      </c>
      <c r="R154">
        <v>1.04</v>
      </c>
      <c r="T154" t="s">
        <v>15</v>
      </c>
    </row>
    <row r="155" spans="2:20" x14ac:dyDescent="0.25">
      <c r="B155" t="s">
        <v>1686</v>
      </c>
      <c r="G155" t="s">
        <v>1715</v>
      </c>
      <c r="K155" t="s">
        <v>967</v>
      </c>
      <c r="L155" t="s">
        <v>1698</v>
      </c>
      <c r="N155">
        <v>0</v>
      </c>
      <c r="O155">
        <v>0</v>
      </c>
      <c r="P155">
        <v>0</v>
      </c>
      <c r="T155" t="s">
        <v>15</v>
      </c>
    </row>
    <row r="156" spans="2:20" x14ac:dyDescent="0.25">
      <c r="B156" t="s">
        <v>1686</v>
      </c>
      <c r="G156" t="s">
        <v>1715</v>
      </c>
      <c r="K156" t="s">
        <v>1009</v>
      </c>
      <c r="L156" t="s">
        <v>1698</v>
      </c>
      <c r="N156">
        <v>1.78</v>
      </c>
      <c r="O156">
        <v>28.02</v>
      </c>
      <c r="P156">
        <v>2.11</v>
      </c>
      <c r="Q156">
        <v>6.3E-2</v>
      </c>
      <c r="R156">
        <v>1.19</v>
      </c>
      <c r="T156" t="s">
        <v>15</v>
      </c>
    </row>
    <row r="157" spans="2:20" x14ac:dyDescent="0.25">
      <c r="B157" t="s">
        <v>1686</v>
      </c>
      <c r="G157" t="s">
        <v>1715</v>
      </c>
      <c r="K157" t="s">
        <v>1061</v>
      </c>
      <c r="L157" t="s">
        <v>1698</v>
      </c>
      <c r="N157">
        <v>0</v>
      </c>
      <c r="O157">
        <v>0</v>
      </c>
      <c r="P157">
        <v>0</v>
      </c>
      <c r="T157" t="s">
        <v>15</v>
      </c>
    </row>
    <row r="158" spans="2:20" x14ac:dyDescent="0.25">
      <c r="B158" t="s">
        <v>1686</v>
      </c>
      <c r="G158" t="s">
        <v>1716</v>
      </c>
      <c r="H158">
        <v>3</v>
      </c>
      <c r="M158" t="s">
        <v>1697</v>
      </c>
      <c r="N158">
        <v>156.78</v>
      </c>
      <c r="O158">
        <v>2564.19</v>
      </c>
      <c r="P158">
        <v>165.29</v>
      </c>
      <c r="Q158">
        <v>6.0999999999999999E-2</v>
      </c>
      <c r="R158">
        <v>1.05</v>
      </c>
      <c r="T158" t="s">
        <v>15</v>
      </c>
    </row>
    <row r="159" spans="2:20" x14ac:dyDescent="0.25">
      <c r="B159" t="s">
        <v>1686</v>
      </c>
      <c r="G159" t="s">
        <v>1716</v>
      </c>
      <c r="K159" t="s">
        <v>150</v>
      </c>
      <c r="L159" t="s">
        <v>1698</v>
      </c>
      <c r="N159">
        <v>11.68</v>
      </c>
      <c r="O159">
        <v>231.2</v>
      </c>
      <c r="P159">
        <v>15.36</v>
      </c>
      <c r="Q159">
        <v>5.0999999999999997E-2</v>
      </c>
      <c r="R159">
        <v>1.32</v>
      </c>
      <c r="T159" t="s">
        <v>15</v>
      </c>
    </row>
    <row r="160" spans="2:20" x14ac:dyDescent="0.25">
      <c r="B160" t="s">
        <v>1686</v>
      </c>
      <c r="G160" t="s">
        <v>1716</v>
      </c>
      <c r="K160" t="s">
        <v>639</v>
      </c>
      <c r="L160" t="s">
        <v>1698</v>
      </c>
      <c r="N160">
        <v>14.14</v>
      </c>
      <c r="O160">
        <v>210.18</v>
      </c>
      <c r="P160">
        <v>18.75</v>
      </c>
      <c r="Q160">
        <v>6.7000000000000004E-2</v>
      </c>
      <c r="R160">
        <v>1.33</v>
      </c>
      <c r="T160" t="s">
        <v>15</v>
      </c>
    </row>
    <row r="161" spans="2:20" x14ac:dyDescent="0.25">
      <c r="B161" t="s">
        <v>1686</v>
      </c>
      <c r="G161" t="s">
        <v>1716</v>
      </c>
      <c r="K161" t="s">
        <v>640</v>
      </c>
      <c r="L161" t="s">
        <v>1698</v>
      </c>
      <c r="N161">
        <v>0</v>
      </c>
      <c r="O161">
        <v>0</v>
      </c>
      <c r="P161">
        <v>0</v>
      </c>
      <c r="T161" t="s">
        <v>15</v>
      </c>
    </row>
    <row r="162" spans="2:20" x14ac:dyDescent="0.25">
      <c r="B162" t="s">
        <v>1686</v>
      </c>
      <c r="G162" t="s">
        <v>1716</v>
      </c>
      <c r="K162" t="s">
        <v>1220</v>
      </c>
      <c r="L162" t="s">
        <v>1698</v>
      </c>
      <c r="N162">
        <v>19.71</v>
      </c>
      <c r="O162">
        <v>329.28</v>
      </c>
      <c r="P162">
        <v>16.7</v>
      </c>
      <c r="Q162">
        <v>0.06</v>
      </c>
      <c r="R162">
        <v>0.85</v>
      </c>
      <c r="T162" t="s">
        <v>15</v>
      </c>
    </row>
    <row r="163" spans="2:20" x14ac:dyDescent="0.25">
      <c r="B163" t="s">
        <v>1686</v>
      </c>
      <c r="G163" t="s">
        <v>1716</v>
      </c>
      <c r="K163" t="s">
        <v>1604</v>
      </c>
      <c r="L163" t="s">
        <v>1698</v>
      </c>
      <c r="N163">
        <v>67.819999999999993</v>
      </c>
      <c r="O163">
        <v>1184.01</v>
      </c>
      <c r="P163">
        <v>71.58</v>
      </c>
      <c r="Q163">
        <v>5.7000000000000002E-2</v>
      </c>
      <c r="R163">
        <v>1.06</v>
      </c>
      <c r="T163" t="s">
        <v>15</v>
      </c>
    </row>
    <row r="164" spans="2:20" x14ac:dyDescent="0.25">
      <c r="B164" t="s">
        <v>1686</v>
      </c>
      <c r="G164" t="s">
        <v>1716</v>
      </c>
      <c r="K164" t="s">
        <v>1605</v>
      </c>
      <c r="L164" t="s">
        <v>1698</v>
      </c>
      <c r="N164">
        <v>8.8699999999999992</v>
      </c>
      <c r="O164">
        <v>133.11000000000001</v>
      </c>
      <c r="P164">
        <v>13.93</v>
      </c>
      <c r="Q164">
        <v>6.7000000000000004E-2</v>
      </c>
      <c r="R164">
        <v>1.57</v>
      </c>
      <c r="T164" t="s">
        <v>15</v>
      </c>
    </row>
    <row r="165" spans="2:20" x14ac:dyDescent="0.25">
      <c r="B165" t="s">
        <v>1686</v>
      </c>
      <c r="G165" t="s">
        <v>1716</v>
      </c>
      <c r="K165" t="s">
        <v>1606</v>
      </c>
      <c r="L165" t="s">
        <v>1698</v>
      </c>
      <c r="N165">
        <v>34.56</v>
      </c>
      <c r="O165">
        <v>476.41</v>
      </c>
      <c r="P165">
        <v>28.96</v>
      </c>
      <c r="Q165">
        <v>7.2999999999999995E-2</v>
      </c>
      <c r="R165">
        <v>0.84</v>
      </c>
      <c r="T165" t="s">
        <v>15</v>
      </c>
    </row>
    <row r="166" spans="2:20" x14ac:dyDescent="0.25">
      <c r="B166" t="s">
        <v>1686</v>
      </c>
      <c r="G166" t="s">
        <v>1717</v>
      </c>
      <c r="H166">
        <v>3</v>
      </c>
      <c r="M166" t="s">
        <v>1697</v>
      </c>
      <c r="N166">
        <v>39.72</v>
      </c>
      <c r="O166">
        <v>714.61</v>
      </c>
      <c r="P166">
        <v>49.9</v>
      </c>
      <c r="Q166">
        <v>5.6000000000000001E-2</v>
      </c>
      <c r="R166">
        <v>1.26</v>
      </c>
      <c r="T166" t="s">
        <v>15</v>
      </c>
    </row>
    <row r="167" spans="2:20" x14ac:dyDescent="0.25">
      <c r="B167" t="s">
        <v>1686</v>
      </c>
      <c r="G167" t="s">
        <v>1717</v>
      </c>
      <c r="K167" t="s">
        <v>611</v>
      </c>
      <c r="L167" t="s">
        <v>1698</v>
      </c>
      <c r="N167">
        <v>1.69</v>
      </c>
      <c r="O167">
        <v>35.03</v>
      </c>
      <c r="P167">
        <v>1.05</v>
      </c>
      <c r="Q167">
        <v>4.8000000000000001E-2</v>
      </c>
      <c r="R167">
        <v>0.62</v>
      </c>
      <c r="T167" t="s">
        <v>15</v>
      </c>
    </row>
    <row r="168" spans="2:20" x14ac:dyDescent="0.25">
      <c r="B168" t="s">
        <v>1686</v>
      </c>
      <c r="G168" t="s">
        <v>1717</v>
      </c>
      <c r="K168" t="s">
        <v>742</v>
      </c>
      <c r="L168" t="s">
        <v>1698</v>
      </c>
      <c r="N168">
        <v>0</v>
      </c>
      <c r="O168">
        <v>0</v>
      </c>
      <c r="P168">
        <v>0</v>
      </c>
      <c r="T168" t="s">
        <v>15</v>
      </c>
    </row>
    <row r="169" spans="2:20" x14ac:dyDescent="0.25">
      <c r="B169" t="s">
        <v>1686</v>
      </c>
      <c r="G169" t="s">
        <v>1717</v>
      </c>
      <c r="K169" t="s">
        <v>743</v>
      </c>
      <c r="L169" t="s">
        <v>1698</v>
      </c>
      <c r="N169">
        <v>0</v>
      </c>
      <c r="O169">
        <v>0</v>
      </c>
      <c r="P169">
        <v>0</v>
      </c>
      <c r="T169" t="s">
        <v>15</v>
      </c>
    </row>
    <row r="170" spans="2:20" x14ac:dyDescent="0.25">
      <c r="B170" t="s">
        <v>1686</v>
      </c>
      <c r="G170" t="s">
        <v>1717</v>
      </c>
      <c r="K170" t="s">
        <v>744</v>
      </c>
      <c r="L170" t="s">
        <v>1698</v>
      </c>
      <c r="N170">
        <v>0</v>
      </c>
      <c r="O170">
        <v>0</v>
      </c>
      <c r="P170">
        <v>0</v>
      </c>
      <c r="T170" t="s">
        <v>15</v>
      </c>
    </row>
    <row r="171" spans="2:20" x14ac:dyDescent="0.25">
      <c r="B171" t="s">
        <v>1686</v>
      </c>
      <c r="G171" t="s">
        <v>1717</v>
      </c>
      <c r="K171" t="s">
        <v>901</v>
      </c>
      <c r="L171" t="s">
        <v>1698</v>
      </c>
      <c r="N171">
        <v>0</v>
      </c>
      <c r="O171">
        <v>0</v>
      </c>
      <c r="P171">
        <v>0</v>
      </c>
      <c r="T171" t="s">
        <v>15</v>
      </c>
    </row>
    <row r="172" spans="2:20" x14ac:dyDescent="0.25">
      <c r="B172" t="s">
        <v>1686</v>
      </c>
      <c r="G172" t="s">
        <v>1717</v>
      </c>
      <c r="K172" t="s">
        <v>1015</v>
      </c>
      <c r="L172" t="s">
        <v>1698</v>
      </c>
      <c r="N172">
        <v>0.53</v>
      </c>
      <c r="O172">
        <v>7.01</v>
      </c>
      <c r="P172">
        <v>0.34</v>
      </c>
      <c r="Q172">
        <v>7.4999999999999997E-2</v>
      </c>
      <c r="R172">
        <v>0.64</v>
      </c>
      <c r="T172" t="s">
        <v>15</v>
      </c>
    </row>
    <row r="173" spans="2:20" x14ac:dyDescent="0.25">
      <c r="B173" t="s">
        <v>1686</v>
      </c>
      <c r="G173" t="s">
        <v>1717</v>
      </c>
      <c r="K173" t="s">
        <v>1070</v>
      </c>
      <c r="L173" t="s">
        <v>1698</v>
      </c>
      <c r="N173">
        <v>0.51</v>
      </c>
      <c r="O173">
        <v>7.01</v>
      </c>
      <c r="P173">
        <v>0.41</v>
      </c>
      <c r="Q173">
        <v>7.2999999999999995E-2</v>
      </c>
      <c r="R173">
        <v>0.8</v>
      </c>
      <c r="T173" t="s">
        <v>15</v>
      </c>
    </row>
    <row r="174" spans="2:20" x14ac:dyDescent="0.25">
      <c r="B174" t="s">
        <v>1686</v>
      </c>
      <c r="G174" t="s">
        <v>1717</v>
      </c>
      <c r="K174" t="s">
        <v>1132</v>
      </c>
      <c r="L174" t="s">
        <v>1698</v>
      </c>
      <c r="N174">
        <v>36.99</v>
      </c>
      <c r="O174">
        <v>665.57</v>
      </c>
      <c r="P174">
        <v>48.11</v>
      </c>
      <c r="Q174">
        <v>5.6000000000000001E-2</v>
      </c>
      <c r="R174">
        <v>1.3</v>
      </c>
      <c r="T174" t="s">
        <v>15</v>
      </c>
    </row>
    <row r="175" spans="2:20" x14ac:dyDescent="0.25">
      <c r="B175" t="s">
        <v>1686</v>
      </c>
      <c r="G175" t="s">
        <v>1717</v>
      </c>
      <c r="K175" t="s">
        <v>1133</v>
      </c>
      <c r="L175" t="s">
        <v>1698</v>
      </c>
      <c r="N175">
        <v>0</v>
      </c>
      <c r="O175">
        <v>0</v>
      </c>
      <c r="P175">
        <v>0</v>
      </c>
      <c r="T175" t="s">
        <v>15</v>
      </c>
    </row>
    <row r="176" spans="2:20" x14ac:dyDescent="0.25">
      <c r="B176" t="s">
        <v>1686</v>
      </c>
      <c r="G176" t="s">
        <v>1717</v>
      </c>
      <c r="K176" t="s">
        <v>1588</v>
      </c>
      <c r="L176" t="s">
        <v>1698</v>
      </c>
      <c r="N176">
        <v>0</v>
      </c>
      <c r="O176">
        <v>0</v>
      </c>
      <c r="P176">
        <v>0</v>
      </c>
      <c r="T176" t="s">
        <v>15</v>
      </c>
    </row>
    <row r="177" spans="2:20" x14ac:dyDescent="0.25">
      <c r="B177" t="s">
        <v>1686</v>
      </c>
      <c r="G177" t="s">
        <v>1718</v>
      </c>
      <c r="H177">
        <v>3</v>
      </c>
      <c r="M177" t="s">
        <v>1697</v>
      </c>
      <c r="N177">
        <v>1.72</v>
      </c>
      <c r="O177">
        <v>42.04</v>
      </c>
      <c r="P177">
        <v>2.48</v>
      </c>
      <c r="Q177">
        <v>4.1000000000000002E-2</v>
      </c>
      <c r="R177">
        <v>1.44</v>
      </c>
      <c r="T177" t="s">
        <v>15</v>
      </c>
    </row>
    <row r="178" spans="2:20" x14ac:dyDescent="0.25">
      <c r="B178" t="s">
        <v>1686</v>
      </c>
      <c r="G178" t="s">
        <v>1718</v>
      </c>
      <c r="K178" t="s">
        <v>256</v>
      </c>
      <c r="L178" t="s">
        <v>1698</v>
      </c>
      <c r="N178">
        <v>0</v>
      </c>
      <c r="O178">
        <v>0</v>
      </c>
      <c r="P178">
        <v>0</v>
      </c>
      <c r="T178" t="s">
        <v>15</v>
      </c>
    </row>
    <row r="179" spans="2:20" x14ac:dyDescent="0.25">
      <c r="B179" t="s">
        <v>1686</v>
      </c>
      <c r="G179" t="s">
        <v>1718</v>
      </c>
      <c r="K179" t="s">
        <v>515</v>
      </c>
      <c r="L179" t="s">
        <v>1698</v>
      </c>
      <c r="N179">
        <v>0</v>
      </c>
      <c r="O179">
        <v>0</v>
      </c>
      <c r="P179">
        <v>0</v>
      </c>
      <c r="T179" t="s">
        <v>15</v>
      </c>
    </row>
    <row r="180" spans="2:20" x14ac:dyDescent="0.25">
      <c r="B180" t="s">
        <v>1686</v>
      </c>
      <c r="G180" t="s">
        <v>1718</v>
      </c>
      <c r="K180" t="s">
        <v>657</v>
      </c>
      <c r="L180" t="s">
        <v>1698</v>
      </c>
      <c r="N180">
        <v>0</v>
      </c>
      <c r="O180">
        <v>0</v>
      </c>
      <c r="P180">
        <v>0</v>
      </c>
      <c r="T180" t="s">
        <v>15</v>
      </c>
    </row>
    <row r="181" spans="2:20" x14ac:dyDescent="0.25">
      <c r="B181" t="s">
        <v>1686</v>
      </c>
      <c r="G181" t="s">
        <v>1718</v>
      </c>
      <c r="K181" t="s">
        <v>1520</v>
      </c>
      <c r="L181" t="s">
        <v>1698</v>
      </c>
      <c r="N181">
        <v>0</v>
      </c>
      <c r="O181">
        <v>0</v>
      </c>
      <c r="P181">
        <v>0</v>
      </c>
      <c r="T181" t="s">
        <v>15</v>
      </c>
    </row>
    <row r="182" spans="2:20" x14ac:dyDescent="0.25">
      <c r="B182" t="s">
        <v>1686</v>
      </c>
      <c r="G182" t="s">
        <v>1718</v>
      </c>
      <c r="K182" t="s">
        <v>1540</v>
      </c>
      <c r="L182" t="s">
        <v>1698</v>
      </c>
      <c r="N182">
        <v>0</v>
      </c>
      <c r="O182">
        <v>0</v>
      </c>
      <c r="P182">
        <v>0</v>
      </c>
      <c r="T182" t="s">
        <v>15</v>
      </c>
    </row>
    <row r="183" spans="2:20" x14ac:dyDescent="0.25">
      <c r="B183" t="s">
        <v>1686</v>
      </c>
      <c r="G183" t="s">
        <v>1718</v>
      </c>
      <c r="K183" t="s">
        <v>916</v>
      </c>
      <c r="L183" t="s">
        <v>1698</v>
      </c>
      <c r="N183">
        <v>0</v>
      </c>
      <c r="O183">
        <v>0</v>
      </c>
      <c r="P183">
        <v>0</v>
      </c>
      <c r="T183" t="s">
        <v>15</v>
      </c>
    </row>
    <row r="184" spans="2:20" x14ac:dyDescent="0.25">
      <c r="B184" t="s">
        <v>1686</v>
      </c>
      <c r="G184" t="s">
        <v>1718</v>
      </c>
      <c r="K184" t="s">
        <v>1269</v>
      </c>
      <c r="L184" t="s">
        <v>1698</v>
      </c>
      <c r="N184">
        <v>1.72</v>
      </c>
      <c r="O184">
        <v>42.04</v>
      </c>
      <c r="P184">
        <v>2.48</v>
      </c>
      <c r="Q184">
        <v>4.1000000000000002E-2</v>
      </c>
      <c r="R184">
        <v>1.44</v>
      </c>
      <c r="T184" t="s">
        <v>15</v>
      </c>
    </row>
    <row r="185" spans="2:20" x14ac:dyDescent="0.25">
      <c r="B185" t="s">
        <v>1686</v>
      </c>
      <c r="G185" t="s">
        <v>1718</v>
      </c>
      <c r="K185" t="s">
        <v>1270</v>
      </c>
      <c r="L185" t="s">
        <v>1698</v>
      </c>
      <c r="N185">
        <v>0</v>
      </c>
      <c r="O185">
        <v>0</v>
      </c>
      <c r="P185">
        <v>0</v>
      </c>
      <c r="T185" t="s">
        <v>15</v>
      </c>
    </row>
    <row r="186" spans="2:20" x14ac:dyDescent="0.25">
      <c r="B186" t="s">
        <v>1686</v>
      </c>
      <c r="G186" t="s">
        <v>1719</v>
      </c>
      <c r="H186">
        <v>3</v>
      </c>
      <c r="M186" t="s">
        <v>1697</v>
      </c>
      <c r="N186">
        <v>7.43</v>
      </c>
      <c r="O186">
        <v>133.11000000000001</v>
      </c>
      <c r="P186">
        <v>12.43</v>
      </c>
      <c r="Q186">
        <v>5.6000000000000001E-2</v>
      </c>
      <c r="R186">
        <v>1.67</v>
      </c>
      <c r="T186" t="s">
        <v>15</v>
      </c>
    </row>
    <row r="187" spans="2:20" x14ac:dyDescent="0.25">
      <c r="B187" t="s">
        <v>1686</v>
      </c>
      <c r="G187" t="s">
        <v>1719</v>
      </c>
      <c r="K187" t="s">
        <v>817</v>
      </c>
      <c r="L187" t="s">
        <v>1698</v>
      </c>
      <c r="N187">
        <v>2.48</v>
      </c>
      <c r="O187">
        <v>42.04</v>
      </c>
      <c r="P187">
        <v>3.56</v>
      </c>
      <c r="Q187">
        <v>5.8999999999999997E-2</v>
      </c>
      <c r="R187">
        <v>1.43</v>
      </c>
      <c r="T187" t="s">
        <v>15</v>
      </c>
    </row>
    <row r="188" spans="2:20" x14ac:dyDescent="0.25">
      <c r="B188" t="s">
        <v>1686</v>
      </c>
      <c r="G188" t="s">
        <v>1719</v>
      </c>
      <c r="K188" t="s">
        <v>1077</v>
      </c>
      <c r="L188" t="s">
        <v>1698</v>
      </c>
      <c r="N188">
        <v>0</v>
      </c>
      <c r="O188">
        <v>0</v>
      </c>
      <c r="P188">
        <v>0</v>
      </c>
      <c r="T188" t="s">
        <v>15</v>
      </c>
    </row>
    <row r="189" spans="2:20" x14ac:dyDescent="0.25">
      <c r="B189" t="s">
        <v>1686</v>
      </c>
      <c r="G189" t="s">
        <v>1719</v>
      </c>
      <c r="K189" t="s">
        <v>1198</v>
      </c>
      <c r="L189" t="s">
        <v>1698</v>
      </c>
      <c r="N189">
        <v>4.9400000000000004</v>
      </c>
      <c r="O189">
        <v>91.08</v>
      </c>
      <c r="P189">
        <v>8.8699999999999992</v>
      </c>
      <c r="Q189">
        <v>5.3999999999999999E-2</v>
      </c>
      <c r="R189">
        <v>1.79</v>
      </c>
      <c r="T189" t="s">
        <v>15</v>
      </c>
    </row>
    <row r="190" spans="2:20" x14ac:dyDescent="0.25">
      <c r="B190" t="s">
        <v>1686</v>
      </c>
      <c r="G190" t="s">
        <v>1719</v>
      </c>
      <c r="K190" t="s">
        <v>1199</v>
      </c>
      <c r="L190" t="s">
        <v>1698</v>
      </c>
      <c r="N190">
        <v>0</v>
      </c>
      <c r="O190">
        <v>0</v>
      </c>
      <c r="P190">
        <v>0</v>
      </c>
      <c r="T190" t="s">
        <v>15</v>
      </c>
    </row>
    <row r="191" spans="2:20" x14ac:dyDescent="0.25">
      <c r="B191" t="s">
        <v>1686</v>
      </c>
      <c r="G191" t="s">
        <v>1719</v>
      </c>
      <c r="K191" t="s">
        <v>1265</v>
      </c>
      <c r="L191" t="s">
        <v>1698</v>
      </c>
      <c r="N191">
        <v>0</v>
      </c>
      <c r="O191">
        <v>0</v>
      </c>
      <c r="P191">
        <v>0</v>
      </c>
      <c r="T191" t="s">
        <v>15</v>
      </c>
    </row>
    <row r="192" spans="2:20" x14ac:dyDescent="0.25">
      <c r="B192" t="s">
        <v>1686</v>
      </c>
      <c r="G192" t="s">
        <v>1719</v>
      </c>
      <c r="K192" t="s">
        <v>1595</v>
      </c>
      <c r="L192" t="s">
        <v>1698</v>
      </c>
      <c r="N192">
        <v>0</v>
      </c>
      <c r="O192">
        <v>0</v>
      </c>
      <c r="P192">
        <v>0</v>
      </c>
      <c r="T192" t="s">
        <v>15</v>
      </c>
    </row>
    <row r="193" spans="2:20" x14ac:dyDescent="0.25">
      <c r="B193" t="s">
        <v>1686</v>
      </c>
      <c r="G193" t="s">
        <v>1720</v>
      </c>
      <c r="H193">
        <v>3</v>
      </c>
      <c r="M193" t="s">
        <v>1697</v>
      </c>
      <c r="N193">
        <v>0</v>
      </c>
      <c r="O193">
        <v>0</v>
      </c>
      <c r="P193">
        <v>0</v>
      </c>
      <c r="T193" t="s">
        <v>15</v>
      </c>
    </row>
    <row r="194" spans="2:20" x14ac:dyDescent="0.25">
      <c r="B194" t="s">
        <v>1686</v>
      </c>
      <c r="G194" t="s">
        <v>1720</v>
      </c>
      <c r="K194" t="s">
        <v>658</v>
      </c>
      <c r="L194" t="s">
        <v>1698</v>
      </c>
      <c r="N194">
        <v>0</v>
      </c>
      <c r="O194">
        <v>0</v>
      </c>
      <c r="P194">
        <v>0</v>
      </c>
      <c r="T194" t="s">
        <v>15</v>
      </c>
    </row>
    <row r="195" spans="2:20" x14ac:dyDescent="0.25">
      <c r="B195" t="s">
        <v>1686</v>
      </c>
      <c r="G195" t="s">
        <v>1720</v>
      </c>
      <c r="K195" t="s">
        <v>673</v>
      </c>
      <c r="L195" t="s">
        <v>1698</v>
      </c>
      <c r="N195">
        <v>0</v>
      </c>
      <c r="O195">
        <v>0</v>
      </c>
      <c r="P195">
        <v>0</v>
      </c>
      <c r="T195" t="s">
        <v>15</v>
      </c>
    </row>
    <row r="196" spans="2:20" x14ac:dyDescent="0.25">
      <c r="B196" t="s">
        <v>1686</v>
      </c>
      <c r="G196" t="s">
        <v>1720</v>
      </c>
      <c r="K196" t="s">
        <v>1640</v>
      </c>
      <c r="L196" t="s">
        <v>1698</v>
      </c>
      <c r="N196">
        <v>0</v>
      </c>
      <c r="O196">
        <v>0</v>
      </c>
      <c r="P196">
        <v>0</v>
      </c>
      <c r="T196" t="s">
        <v>15</v>
      </c>
    </row>
    <row r="197" spans="2:20" x14ac:dyDescent="0.25">
      <c r="B197" t="s">
        <v>1686</v>
      </c>
      <c r="G197" t="s">
        <v>1720</v>
      </c>
      <c r="K197" t="s">
        <v>1641</v>
      </c>
      <c r="L197" t="s">
        <v>1698</v>
      </c>
      <c r="N197">
        <v>0</v>
      </c>
      <c r="O197">
        <v>0</v>
      </c>
      <c r="P197">
        <v>0</v>
      </c>
      <c r="T197" t="s">
        <v>15</v>
      </c>
    </row>
    <row r="198" spans="2:20" x14ac:dyDescent="0.25">
      <c r="B198" t="s">
        <v>1686</v>
      </c>
      <c r="G198" t="s">
        <v>1720</v>
      </c>
      <c r="K198" t="s">
        <v>1642</v>
      </c>
      <c r="L198" t="s">
        <v>1698</v>
      </c>
      <c r="N198">
        <v>0</v>
      </c>
      <c r="O198">
        <v>0</v>
      </c>
      <c r="P198">
        <v>0</v>
      </c>
      <c r="T198" t="s">
        <v>15</v>
      </c>
    </row>
    <row r="199" spans="2:20" x14ac:dyDescent="0.25">
      <c r="B199" t="s">
        <v>1686</v>
      </c>
      <c r="G199" t="s">
        <v>1720</v>
      </c>
      <c r="K199" t="s">
        <v>1643</v>
      </c>
      <c r="L199" t="s">
        <v>1698</v>
      </c>
      <c r="N199">
        <v>0</v>
      </c>
      <c r="O199">
        <v>0</v>
      </c>
      <c r="P199">
        <v>0</v>
      </c>
      <c r="T199" t="s">
        <v>15</v>
      </c>
    </row>
    <row r="200" spans="2:20" x14ac:dyDescent="0.25">
      <c r="B200" t="s">
        <v>1686</v>
      </c>
      <c r="G200" t="s">
        <v>1720</v>
      </c>
      <c r="K200" t="s">
        <v>1644</v>
      </c>
      <c r="L200" t="s">
        <v>1698</v>
      </c>
      <c r="N200">
        <v>0</v>
      </c>
      <c r="O200">
        <v>0</v>
      </c>
      <c r="P200">
        <v>0</v>
      </c>
      <c r="T200" t="s">
        <v>15</v>
      </c>
    </row>
    <row r="201" spans="2:20" x14ac:dyDescent="0.25">
      <c r="B201" t="s">
        <v>1686</v>
      </c>
      <c r="G201" t="s">
        <v>1721</v>
      </c>
      <c r="H201">
        <v>3</v>
      </c>
      <c r="M201" t="s">
        <v>1697</v>
      </c>
      <c r="N201">
        <v>67.88</v>
      </c>
      <c r="O201">
        <v>1275.0899999999999</v>
      </c>
      <c r="P201">
        <v>106.35</v>
      </c>
      <c r="Q201">
        <v>5.2999999999999999E-2</v>
      </c>
      <c r="R201">
        <v>1.57</v>
      </c>
      <c r="T201" t="s">
        <v>15</v>
      </c>
    </row>
    <row r="202" spans="2:20" x14ac:dyDescent="0.25">
      <c r="B202" t="s">
        <v>1686</v>
      </c>
      <c r="G202" t="s">
        <v>1721</v>
      </c>
      <c r="K202" t="s">
        <v>571</v>
      </c>
      <c r="L202" t="s">
        <v>1698</v>
      </c>
      <c r="N202">
        <v>19.940000000000001</v>
      </c>
      <c r="O202">
        <v>371.32</v>
      </c>
      <c r="P202">
        <v>31.84</v>
      </c>
      <c r="Q202">
        <v>5.3999999999999999E-2</v>
      </c>
      <c r="R202">
        <v>1.6</v>
      </c>
      <c r="T202" t="s">
        <v>15</v>
      </c>
    </row>
    <row r="203" spans="2:20" x14ac:dyDescent="0.25">
      <c r="B203" t="s">
        <v>1686</v>
      </c>
      <c r="G203" t="s">
        <v>1721</v>
      </c>
      <c r="K203" t="s">
        <v>575</v>
      </c>
      <c r="L203" t="s">
        <v>1698</v>
      </c>
      <c r="N203">
        <v>0</v>
      </c>
      <c r="O203">
        <v>0</v>
      </c>
      <c r="P203">
        <v>0</v>
      </c>
      <c r="T203" t="s">
        <v>15</v>
      </c>
    </row>
    <row r="204" spans="2:20" x14ac:dyDescent="0.25">
      <c r="B204" t="s">
        <v>1686</v>
      </c>
      <c r="G204" t="s">
        <v>1721</v>
      </c>
      <c r="K204" t="s">
        <v>594</v>
      </c>
      <c r="L204" t="s">
        <v>1698</v>
      </c>
      <c r="N204">
        <v>3.8</v>
      </c>
      <c r="O204">
        <v>35.03</v>
      </c>
      <c r="P204">
        <v>9.06</v>
      </c>
      <c r="Q204">
        <v>0.109</v>
      </c>
      <c r="R204">
        <v>2.38</v>
      </c>
      <c r="T204" t="s">
        <v>15</v>
      </c>
    </row>
    <row r="205" spans="2:20" x14ac:dyDescent="0.25">
      <c r="B205" t="s">
        <v>1686</v>
      </c>
      <c r="G205" t="s">
        <v>1721</v>
      </c>
      <c r="K205" t="s">
        <v>1364</v>
      </c>
      <c r="L205" t="s">
        <v>1698</v>
      </c>
      <c r="N205">
        <v>44.13</v>
      </c>
      <c r="O205">
        <v>868.74</v>
      </c>
      <c r="P205">
        <v>65.45</v>
      </c>
      <c r="Q205">
        <v>5.0999999999999997E-2</v>
      </c>
      <c r="R205">
        <v>1.48</v>
      </c>
      <c r="T205" t="s">
        <v>15</v>
      </c>
    </row>
    <row r="206" spans="2:20" x14ac:dyDescent="0.25">
      <c r="B206" t="s">
        <v>1686</v>
      </c>
      <c r="G206" t="s">
        <v>1721</v>
      </c>
      <c r="K206" t="s">
        <v>1237</v>
      </c>
      <c r="L206" t="s">
        <v>1698</v>
      </c>
      <c r="N206">
        <v>0</v>
      </c>
      <c r="O206">
        <v>0</v>
      </c>
      <c r="P206">
        <v>0</v>
      </c>
      <c r="T206" t="s">
        <v>15</v>
      </c>
    </row>
    <row r="207" spans="2:20" x14ac:dyDescent="0.25">
      <c r="B207" t="s">
        <v>1686</v>
      </c>
      <c r="G207" t="s">
        <v>1722</v>
      </c>
      <c r="H207">
        <v>3</v>
      </c>
      <c r="M207" t="s">
        <v>1697</v>
      </c>
      <c r="N207">
        <v>23.45</v>
      </c>
      <c r="O207">
        <v>525.45000000000005</v>
      </c>
      <c r="P207">
        <v>34.229999999999997</v>
      </c>
      <c r="Q207">
        <v>4.4999999999999998E-2</v>
      </c>
      <c r="R207">
        <v>1.46</v>
      </c>
      <c r="T207" t="s">
        <v>15</v>
      </c>
    </row>
    <row r="208" spans="2:20" x14ac:dyDescent="0.25">
      <c r="B208" t="s">
        <v>1686</v>
      </c>
      <c r="G208" t="s">
        <v>1722</v>
      </c>
      <c r="K208" t="s">
        <v>195</v>
      </c>
      <c r="L208" t="s">
        <v>1698</v>
      </c>
      <c r="N208">
        <v>0</v>
      </c>
      <c r="O208">
        <v>0</v>
      </c>
      <c r="P208">
        <v>0</v>
      </c>
      <c r="T208" t="s">
        <v>15</v>
      </c>
    </row>
    <row r="209" spans="2:20" x14ac:dyDescent="0.25">
      <c r="B209" t="s">
        <v>1686</v>
      </c>
      <c r="G209" t="s">
        <v>1722</v>
      </c>
      <c r="K209" t="s">
        <v>323</v>
      </c>
      <c r="L209" t="s">
        <v>1698</v>
      </c>
      <c r="N209">
        <v>0.31</v>
      </c>
      <c r="O209">
        <v>7.01</v>
      </c>
      <c r="P209">
        <v>0.22</v>
      </c>
      <c r="Q209">
        <v>4.3999999999999997E-2</v>
      </c>
      <c r="R209">
        <v>0.72</v>
      </c>
      <c r="T209" t="s">
        <v>15</v>
      </c>
    </row>
    <row r="210" spans="2:20" x14ac:dyDescent="0.25">
      <c r="B210" t="s">
        <v>1686</v>
      </c>
      <c r="G210" t="s">
        <v>1722</v>
      </c>
      <c r="K210" t="s">
        <v>382</v>
      </c>
      <c r="L210" t="s">
        <v>1698</v>
      </c>
      <c r="N210">
        <v>8.86</v>
      </c>
      <c r="O210">
        <v>210.18</v>
      </c>
      <c r="P210">
        <v>14.98</v>
      </c>
      <c r="Q210">
        <v>4.2000000000000003E-2</v>
      </c>
      <c r="R210">
        <v>1.69</v>
      </c>
      <c r="T210" t="s">
        <v>15</v>
      </c>
    </row>
    <row r="211" spans="2:20" x14ac:dyDescent="0.25">
      <c r="B211" t="s">
        <v>1686</v>
      </c>
      <c r="G211" t="s">
        <v>1722</v>
      </c>
      <c r="K211" t="s">
        <v>713</v>
      </c>
      <c r="L211" t="s">
        <v>1698</v>
      </c>
      <c r="N211">
        <v>0.76</v>
      </c>
      <c r="O211">
        <v>14.01</v>
      </c>
      <c r="P211">
        <v>1.53</v>
      </c>
      <c r="Q211">
        <v>5.3999999999999999E-2</v>
      </c>
      <c r="R211">
        <v>2</v>
      </c>
      <c r="T211" t="s">
        <v>15</v>
      </c>
    </row>
    <row r="212" spans="2:20" x14ac:dyDescent="0.25">
      <c r="B212" t="s">
        <v>1686</v>
      </c>
      <c r="G212" t="s">
        <v>1722</v>
      </c>
      <c r="K212" t="s">
        <v>764</v>
      </c>
      <c r="L212" t="s">
        <v>1698</v>
      </c>
      <c r="N212">
        <v>0</v>
      </c>
      <c r="O212">
        <v>0</v>
      </c>
      <c r="P212">
        <v>0</v>
      </c>
      <c r="T212" t="s">
        <v>15</v>
      </c>
    </row>
    <row r="213" spans="2:20" x14ac:dyDescent="0.25">
      <c r="B213" t="s">
        <v>1686</v>
      </c>
      <c r="G213" t="s">
        <v>1722</v>
      </c>
      <c r="K213" t="s">
        <v>772</v>
      </c>
      <c r="L213" t="s">
        <v>1698</v>
      </c>
      <c r="N213">
        <v>0.11</v>
      </c>
      <c r="O213">
        <v>7.01</v>
      </c>
      <c r="P213">
        <v>0.14000000000000001</v>
      </c>
      <c r="Q213">
        <v>1.4999999999999999E-2</v>
      </c>
      <c r="R213">
        <v>1.36</v>
      </c>
      <c r="T213" t="s">
        <v>15</v>
      </c>
    </row>
    <row r="214" spans="2:20" x14ac:dyDescent="0.25">
      <c r="B214" t="s">
        <v>1686</v>
      </c>
      <c r="G214" t="s">
        <v>1722</v>
      </c>
      <c r="K214" t="s">
        <v>792</v>
      </c>
      <c r="L214" t="s">
        <v>1698</v>
      </c>
      <c r="N214">
        <v>8.49</v>
      </c>
      <c r="O214">
        <v>196.17</v>
      </c>
      <c r="P214">
        <v>10.38</v>
      </c>
      <c r="Q214">
        <v>4.2999999999999997E-2</v>
      </c>
      <c r="R214">
        <v>1.22</v>
      </c>
      <c r="T214" t="s">
        <v>15</v>
      </c>
    </row>
    <row r="215" spans="2:20" x14ac:dyDescent="0.25">
      <c r="B215" t="s">
        <v>1686</v>
      </c>
      <c r="G215" t="s">
        <v>1722</v>
      </c>
      <c r="K215" t="s">
        <v>800</v>
      </c>
      <c r="L215" t="s">
        <v>1698</v>
      </c>
      <c r="N215">
        <v>0.4</v>
      </c>
      <c r="O215">
        <v>7.01</v>
      </c>
      <c r="P215">
        <v>0.26</v>
      </c>
      <c r="Q215">
        <v>5.7000000000000002E-2</v>
      </c>
      <c r="R215">
        <v>0.64</v>
      </c>
      <c r="T215" t="s">
        <v>15</v>
      </c>
    </row>
    <row r="216" spans="2:20" x14ac:dyDescent="0.25">
      <c r="B216" t="s">
        <v>1686</v>
      </c>
      <c r="G216" t="s">
        <v>1722</v>
      </c>
      <c r="K216" t="s">
        <v>1628</v>
      </c>
      <c r="L216" t="s">
        <v>1698</v>
      </c>
      <c r="N216">
        <v>4.5199999999999996</v>
      </c>
      <c r="O216">
        <v>84.07</v>
      </c>
      <c r="P216">
        <v>6.73</v>
      </c>
      <c r="Q216">
        <v>5.3999999999999999E-2</v>
      </c>
      <c r="R216">
        <v>1.49</v>
      </c>
      <c r="T216" t="s">
        <v>15</v>
      </c>
    </row>
    <row r="217" spans="2:20" x14ac:dyDescent="0.25">
      <c r="B217" t="s">
        <v>1686</v>
      </c>
      <c r="G217" t="s">
        <v>1723</v>
      </c>
      <c r="H217">
        <v>3</v>
      </c>
      <c r="M217" t="s">
        <v>1697</v>
      </c>
      <c r="N217">
        <v>7.27</v>
      </c>
      <c r="O217">
        <v>203.17</v>
      </c>
      <c r="P217">
        <v>10.18</v>
      </c>
      <c r="Q217">
        <v>3.5999999999999997E-2</v>
      </c>
      <c r="R217">
        <v>1.4</v>
      </c>
      <c r="T217" t="s">
        <v>15</v>
      </c>
    </row>
    <row r="218" spans="2:20" x14ac:dyDescent="0.25">
      <c r="B218" t="s">
        <v>1686</v>
      </c>
      <c r="G218" t="s">
        <v>1723</v>
      </c>
      <c r="K218" t="s">
        <v>237</v>
      </c>
      <c r="L218" t="s">
        <v>1698</v>
      </c>
      <c r="N218">
        <v>1.69</v>
      </c>
      <c r="O218">
        <v>42.04</v>
      </c>
      <c r="P218">
        <v>1.51</v>
      </c>
      <c r="Q218">
        <v>0.04</v>
      </c>
      <c r="R218">
        <v>0.9</v>
      </c>
      <c r="T218" t="s">
        <v>15</v>
      </c>
    </row>
    <row r="219" spans="2:20" x14ac:dyDescent="0.25">
      <c r="B219" t="s">
        <v>1686</v>
      </c>
      <c r="G219" t="s">
        <v>1723</v>
      </c>
      <c r="K219" t="s">
        <v>524</v>
      </c>
      <c r="L219" t="s">
        <v>1698</v>
      </c>
      <c r="N219">
        <v>0.23</v>
      </c>
      <c r="O219">
        <v>7.01</v>
      </c>
      <c r="P219">
        <v>0.14000000000000001</v>
      </c>
      <c r="Q219">
        <v>3.3000000000000002E-2</v>
      </c>
      <c r="R219">
        <v>0.6</v>
      </c>
      <c r="T219" t="s">
        <v>15</v>
      </c>
    </row>
    <row r="220" spans="2:20" x14ac:dyDescent="0.25">
      <c r="B220" t="s">
        <v>1686</v>
      </c>
      <c r="G220" t="s">
        <v>1723</v>
      </c>
      <c r="K220" t="s">
        <v>526</v>
      </c>
      <c r="L220" t="s">
        <v>1698</v>
      </c>
      <c r="N220">
        <v>5.35</v>
      </c>
      <c r="O220">
        <v>154.13</v>
      </c>
      <c r="P220">
        <v>8.52</v>
      </c>
      <c r="Q220">
        <v>3.5000000000000003E-2</v>
      </c>
      <c r="R220">
        <v>1.59</v>
      </c>
      <c r="T220" t="s">
        <v>15</v>
      </c>
    </row>
    <row r="221" spans="2:20" x14ac:dyDescent="0.25">
      <c r="B221" t="s">
        <v>1686</v>
      </c>
      <c r="G221" t="s">
        <v>1723</v>
      </c>
      <c r="K221" t="s">
        <v>528</v>
      </c>
      <c r="L221" t="s">
        <v>1698</v>
      </c>
      <c r="N221">
        <v>0</v>
      </c>
      <c r="O221">
        <v>0</v>
      </c>
      <c r="P221">
        <v>0</v>
      </c>
      <c r="T221" t="s">
        <v>15</v>
      </c>
    </row>
    <row r="222" spans="2:20" x14ac:dyDescent="0.25">
      <c r="B222" t="s">
        <v>1686</v>
      </c>
      <c r="G222" t="s">
        <v>1723</v>
      </c>
      <c r="K222" t="s">
        <v>529</v>
      </c>
      <c r="L222" t="s">
        <v>1698</v>
      </c>
      <c r="N222">
        <v>0</v>
      </c>
      <c r="O222">
        <v>0</v>
      </c>
      <c r="P222">
        <v>0</v>
      </c>
      <c r="T222" t="s">
        <v>15</v>
      </c>
    </row>
    <row r="223" spans="2:20" x14ac:dyDescent="0.25">
      <c r="B223" t="s">
        <v>1686</v>
      </c>
      <c r="G223" t="s">
        <v>1724</v>
      </c>
      <c r="H223">
        <v>3</v>
      </c>
      <c r="M223" t="s">
        <v>1697</v>
      </c>
      <c r="N223">
        <v>2.86</v>
      </c>
      <c r="O223">
        <v>49.04</v>
      </c>
      <c r="P223">
        <v>1.74</v>
      </c>
      <c r="Q223">
        <v>5.8000000000000003E-2</v>
      </c>
      <c r="R223">
        <v>0.61</v>
      </c>
      <c r="T223" t="s">
        <v>15</v>
      </c>
    </row>
    <row r="224" spans="2:20" x14ac:dyDescent="0.25">
      <c r="B224" t="s">
        <v>1686</v>
      </c>
      <c r="G224" t="s">
        <v>1724</v>
      </c>
      <c r="K224" t="s">
        <v>383</v>
      </c>
      <c r="L224" t="s">
        <v>1698</v>
      </c>
      <c r="N224">
        <v>0</v>
      </c>
      <c r="O224">
        <v>0</v>
      </c>
      <c r="P224">
        <v>0</v>
      </c>
      <c r="T224" t="s">
        <v>15</v>
      </c>
    </row>
    <row r="225" spans="2:20" x14ac:dyDescent="0.25">
      <c r="B225" t="s">
        <v>1686</v>
      </c>
      <c r="G225" t="s">
        <v>1724</v>
      </c>
      <c r="K225" t="s">
        <v>384</v>
      </c>
      <c r="L225" t="s">
        <v>1698</v>
      </c>
      <c r="N225">
        <v>0</v>
      </c>
      <c r="O225">
        <v>0</v>
      </c>
      <c r="P225">
        <v>0</v>
      </c>
      <c r="T225" t="s">
        <v>15</v>
      </c>
    </row>
    <row r="226" spans="2:20" x14ac:dyDescent="0.25">
      <c r="B226" t="s">
        <v>1686</v>
      </c>
      <c r="G226" t="s">
        <v>1724</v>
      </c>
      <c r="K226" t="s">
        <v>385</v>
      </c>
      <c r="L226" t="s">
        <v>1698</v>
      </c>
      <c r="N226">
        <v>0</v>
      </c>
      <c r="O226">
        <v>0</v>
      </c>
      <c r="P226">
        <v>0</v>
      </c>
      <c r="T226" t="s">
        <v>15</v>
      </c>
    </row>
    <row r="227" spans="2:20" x14ac:dyDescent="0.25">
      <c r="B227" t="s">
        <v>1686</v>
      </c>
      <c r="G227" t="s">
        <v>1724</v>
      </c>
      <c r="K227" t="s">
        <v>386</v>
      </c>
      <c r="L227" t="s">
        <v>1698</v>
      </c>
      <c r="N227">
        <v>1.51</v>
      </c>
      <c r="O227">
        <v>21.02</v>
      </c>
      <c r="P227">
        <v>0.97</v>
      </c>
      <c r="Q227">
        <v>7.1999999999999995E-2</v>
      </c>
      <c r="R227">
        <v>0.64</v>
      </c>
      <c r="T227" t="s">
        <v>15</v>
      </c>
    </row>
    <row r="228" spans="2:20" x14ac:dyDescent="0.25">
      <c r="B228" t="s">
        <v>1686</v>
      </c>
      <c r="G228" t="s">
        <v>1724</v>
      </c>
      <c r="K228" t="s">
        <v>387</v>
      </c>
      <c r="L228" t="s">
        <v>1698</v>
      </c>
      <c r="N228">
        <v>0</v>
      </c>
      <c r="O228">
        <v>0</v>
      </c>
      <c r="P228">
        <v>0</v>
      </c>
      <c r="T228" t="s">
        <v>15</v>
      </c>
    </row>
    <row r="229" spans="2:20" x14ac:dyDescent="0.25">
      <c r="B229" t="s">
        <v>1686</v>
      </c>
      <c r="G229" t="s">
        <v>1724</v>
      </c>
      <c r="K229" t="s">
        <v>589</v>
      </c>
      <c r="L229" t="s">
        <v>1698</v>
      </c>
      <c r="N229">
        <v>0</v>
      </c>
      <c r="O229">
        <v>0</v>
      </c>
      <c r="P229">
        <v>0</v>
      </c>
      <c r="T229" t="s">
        <v>15</v>
      </c>
    </row>
    <row r="230" spans="2:20" x14ac:dyDescent="0.25">
      <c r="B230" t="s">
        <v>1686</v>
      </c>
      <c r="G230" t="s">
        <v>1724</v>
      </c>
      <c r="K230" t="s">
        <v>1053</v>
      </c>
      <c r="L230" t="s">
        <v>1698</v>
      </c>
      <c r="N230">
        <v>1.35</v>
      </c>
      <c r="O230">
        <v>28.02</v>
      </c>
      <c r="P230">
        <v>0.78</v>
      </c>
      <c r="Q230">
        <v>4.8000000000000001E-2</v>
      </c>
      <c r="R230">
        <v>0.57999999999999996</v>
      </c>
      <c r="T230" t="s">
        <v>15</v>
      </c>
    </row>
    <row r="231" spans="2:20" x14ac:dyDescent="0.25">
      <c r="B231" t="s">
        <v>1686</v>
      </c>
      <c r="G231" t="s">
        <v>1724</v>
      </c>
      <c r="K231" t="s">
        <v>1054</v>
      </c>
      <c r="L231" t="s">
        <v>1698</v>
      </c>
      <c r="N231">
        <v>0</v>
      </c>
      <c r="O231">
        <v>0</v>
      </c>
      <c r="P231">
        <v>0</v>
      </c>
      <c r="T231" t="s">
        <v>15</v>
      </c>
    </row>
    <row r="232" spans="2:20" x14ac:dyDescent="0.25">
      <c r="B232" t="s">
        <v>1686</v>
      </c>
      <c r="G232" t="s">
        <v>1725</v>
      </c>
      <c r="H232">
        <v>3</v>
      </c>
      <c r="M232" t="s">
        <v>1697</v>
      </c>
      <c r="N232">
        <v>97.98</v>
      </c>
      <c r="O232">
        <v>2108.8000000000002</v>
      </c>
      <c r="P232">
        <v>142.33000000000001</v>
      </c>
      <c r="Q232">
        <v>4.5999999999999999E-2</v>
      </c>
      <c r="R232">
        <v>1.45</v>
      </c>
      <c r="T232" t="s">
        <v>15</v>
      </c>
    </row>
    <row r="233" spans="2:20" x14ac:dyDescent="0.25">
      <c r="B233" t="s">
        <v>1686</v>
      </c>
      <c r="G233" t="s">
        <v>1725</v>
      </c>
      <c r="K233" t="s">
        <v>506</v>
      </c>
      <c r="L233" t="s">
        <v>1698</v>
      </c>
      <c r="N233">
        <v>19.079999999999998</v>
      </c>
      <c r="O233">
        <v>420.36</v>
      </c>
      <c r="P233">
        <v>25.37</v>
      </c>
      <c r="Q233">
        <v>4.4999999999999998E-2</v>
      </c>
      <c r="R233">
        <v>1.33</v>
      </c>
      <c r="T233" t="s">
        <v>15</v>
      </c>
    </row>
    <row r="234" spans="2:20" x14ac:dyDescent="0.25">
      <c r="B234" t="s">
        <v>1686</v>
      </c>
      <c r="G234" t="s">
        <v>1725</v>
      </c>
      <c r="K234" t="s">
        <v>649</v>
      </c>
      <c r="L234" t="s">
        <v>1698</v>
      </c>
      <c r="N234">
        <v>10.01</v>
      </c>
      <c r="O234">
        <v>203.17</v>
      </c>
      <c r="P234">
        <v>16.36</v>
      </c>
      <c r="Q234">
        <v>4.9000000000000002E-2</v>
      </c>
      <c r="R234">
        <v>1.63</v>
      </c>
      <c r="T234" t="s">
        <v>15</v>
      </c>
    </row>
    <row r="235" spans="2:20" x14ac:dyDescent="0.25">
      <c r="B235" t="s">
        <v>1686</v>
      </c>
      <c r="G235" t="s">
        <v>1725</v>
      </c>
      <c r="K235" t="s">
        <v>650</v>
      </c>
      <c r="L235" t="s">
        <v>1698</v>
      </c>
      <c r="N235">
        <v>0</v>
      </c>
      <c r="O235">
        <v>0</v>
      </c>
      <c r="P235">
        <v>0</v>
      </c>
      <c r="T235" t="s">
        <v>15</v>
      </c>
    </row>
    <row r="236" spans="2:20" x14ac:dyDescent="0.25">
      <c r="B236" t="s">
        <v>1686</v>
      </c>
      <c r="G236" t="s">
        <v>1725</v>
      </c>
      <c r="K236" t="s">
        <v>977</v>
      </c>
      <c r="L236" t="s">
        <v>1698</v>
      </c>
      <c r="N236">
        <v>1.32</v>
      </c>
      <c r="O236">
        <v>14.01</v>
      </c>
      <c r="P236">
        <v>2.21</v>
      </c>
      <c r="Q236">
        <v>9.4E-2</v>
      </c>
      <c r="R236">
        <v>1.67</v>
      </c>
      <c r="T236" t="s">
        <v>15</v>
      </c>
    </row>
    <row r="237" spans="2:20" x14ac:dyDescent="0.25">
      <c r="B237" t="s">
        <v>1686</v>
      </c>
      <c r="G237" t="s">
        <v>1725</v>
      </c>
      <c r="K237" t="s">
        <v>1250</v>
      </c>
      <c r="L237" t="s">
        <v>1698</v>
      </c>
      <c r="N237">
        <v>67.569999999999993</v>
      </c>
      <c r="O237">
        <v>1471.25</v>
      </c>
      <c r="P237">
        <v>98.4</v>
      </c>
      <c r="Q237">
        <v>4.5999999999999999E-2</v>
      </c>
      <c r="R237">
        <v>1.46</v>
      </c>
      <c r="T237" t="s">
        <v>15</v>
      </c>
    </row>
    <row r="238" spans="2:20" x14ac:dyDescent="0.25">
      <c r="B238" t="s">
        <v>1686</v>
      </c>
      <c r="G238" t="s">
        <v>1726</v>
      </c>
      <c r="H238">
        <v>3</v>
      </c>
      <c r="M238" t="s">
        <v>1697</v>
      </c>
      <c r="N238">
        <v>4.7</v>
      </c>
      <c r="O238">
        <v>105.09</v>
      </c>
      <c r="P238">
        <v>6.07</v>
      </c>
      <c r="Q238">
        <v>4.4999999999999998E-2</v>
      </c>
      <c r="R238">
        <v>1.29</v>
      </c>
      <c r="T238" t="s">
        <v>15</v>
      </c>
    </row>
    <row r="239" spans="2:20" x14ac:dyDescent="0.25">
      <c r="B239" t="s">
        <v>1686</v>
      </c>
      <c r="G239" t="s">
        <v>1726</v>
      </c>
      <c r="K239" t="s">
        <v>751</v>
      </c>
      <c r="L239" t="s">
        <v>1698</v>
      </c>
      <c r="N239">
        <v>4.7</v>
      </c>
      <c r="O239">
        <v>105.09</v>
      </c>
      <c r="P239">
        <v>6.07</v>
      </c>
      <c r="Q239">
        <v>4.4999999999999998E-2</v>
      </c>
      <c r="R239">
        <v>1.29</v>
      </c>
      <c r="T239" t="s">
        <v>15</v>
      </c>
    </row>
    <row r="240" spans="2:20" x14ac:dyDescent="0.25">
      <c r="B240" t="s">
        <v>1686</v>
      </c>
      <c r="G240" t="s">
        <v>1726</v>
      </c>
      <c r="K240" t="s">
        <v>752</v>
      </c>
      <c r="L240" t="s">
        <v>1698</v>
      </c>
      <c r="N240">
        <v>0</v>
      </c>
      <c r="O240">
        <v>0</v>
      </c>
      <c r="P240">
        <v>0</v>
      </c>
      <c r="T240" t="s">
        <v>15</v>
      </c>
    </row>
    <row r="241" spans="2:20" x14ac:dyDescent="0.25">
      <c r="B241" t="s">
        <v>1686</v>
      </c>
      <c r="G241" t="s">
        <v>1726</v>
      </c>
      <c r="K241" t="s">
        <v>750</v>
      </c>
      <c r="L241" t="s">
        <v>1698</v>
      </c>
      <c r="N241">
        <v>0</v>
      </c>
      <c r="O241">
        <v>0</v>
      </c>
      <c r="P241">
        <v>0</v>
      </c>
      <c r="T241" t="s">
        <v>15</v>
      </c>
    </row>
    <row r="242" spans="2:20" x14ac:dyDescent="0.25">
      <c r="B242" t="s">
        <v>1686</v>
      </c>
      <c r="G242" t="s">
        <v>1726</v>
      </c>
      <c r="K242" t="s">
        <v>753</v>
      </c>
      <c r="L242" t="s">
        <v>1698</v>
      </c>
      <c r="N242">
        <v>0</v>
      </c>
      <c r="O242">
        <v>0</v>
      </c>
      <c r="P242">
        <v>0</v>
      </c>
      <c r="T242" t="s">
        <v>15</v>
      </c>
    </row>
    <row r="243" spans="2:20" x14ac:dyDescent="0.25">
      <c r="B243" t="s">
        <v>1686</v>
      </c>
      <c r="G243" t="s">
        <v>1726</v>
      </c>
      <c r="K243" t="s">
        <v>754</v>
      </c>
      <c r="L243" t="s">
        <v>1698</v>
      </c>
      <c r="N243">
        <v>0</v>
      </c>
      <c r="O243">
        <v>0</v>
      </c>
      <c r="P243">
        <v>0</v>
      </c>
      <c r="T243" t="s">
        <v>15</v>
      </c>
    </row>
    <row r="244" spans="2:20" x14ac:dyDescent="0.25">
      <c r="B244" t="s">
        <v>1686</v>
      </c>
      <c r="G244" t="s">
        <v>1727</v>
      </c>
      <c r="H244">
        <v>3</v>
      </c>
      <c r="M244" t="s">
        <v>1697</v>
      </c>
      <c r="N244">
        <v>20.93</v>
      </c>
      <c r="O244">
        <v>742.63</v>
      </c>
      <c r="P244">
        <v>25.43</v>
      </c>
      <c r="Q244">
        <v>2.8000000000000001E-2</v>
      </c>
      <c r="R244">
        <v>1.21</v>
      </c>
      <c r="T244" t="s">
        <v>15</v>
      </c>
    </row>
    <row r="245" spans="2:20" x14ac:dyDescent="0.25">
      <c r="B245" t="s">
        <v>1686</v>
      </c>
      <c r="G245" t="s">
        <v>1727</v>
      </c>
      <c r="K245" t="s">
        <v>124</v>
      </c>
      <c r="L245" t="s">
        <v>1698</v>
      </c>
      <c r="N245">
        <v>19.68</v>
      </c>
      <c r="O245">
        <v>721.62</v>
      </c>
      <c r="P245">
        <v>24.55</v>
      </c>
      <c r="Q245">
        <v>2.7E-2</v>
      </c>
      <c r="R245">
        <v>1.25</v>
      </c>
      <c r="T245" t="s">
        <v>15</v>
      </c>
    </row>
    <row r="246" spans="2:20" x14ac:dyDescent="0.25">
      <c r="B246" t="s">
        <v>1686</v>
      </c>
      <c r="G246" t="s">
        <v>1727</v>
      </c>
      <c r="K246" t="s">
        <v>125</v>
      </c>
      <c r="L246" t="s">
        <v>1698</v>
      </c>
      <c r="N246">
        <v>0.64</v>
      </c>
      <c r="O246">
        <v>14.01</v>
      </c>
      <c r="P246">
        <v>0.51</v>
      </c>
      <c r="Q246">
        <v>4.5999999999999999E-2</v>
      </c>
      <c r="R246">
        <v>0.8</v>
      </c>
      <c r="T246" t="s">
        <v>15</v>
      </c>
    </row>
    <row r="247" spans="2:20" x14ac:dyDescent="0.25">
      <c r="B247" t="s">
        <v>1686</v>
      </c>
      <c r="G247" t="s">
        <v>1727</v>
      </c>
      <c r="K247" t="s">
        <v>950</v>
      </c>
      <c r="L247" t="s">
        <v>1698</v>
      </c>
      <c r="N247">
        <v>0</v>
      </c>
      <c r="O247">
        <v>0</v>
      </c>
      <c r="P247">
        <v>0</v>
      </c>
      <c r="T247" t="s">
        <v>15</v>
      </c>
    </row>
    <row r="248" spans="2:20" x14ac:dyDescent="0.25">
      <c r="B248" t="s">
        <v>1686</v>
      </c>
      <c r="G248" t="s">
        <v>1727</v>
      </c>
      <c r="K248" t="s">
        <v>951</v>
      </c>
      <c r="L248" t="s">
        <v>1698</v>
      </c>
      <c r="N248">
        <v>0.61</v>
      </c>
      <c r="O248">
        <v>7.01</v>
      </c>
      <c r="P248">
        <v>0.36</v>
      </c>
      <c r="Q248">
        <v>8.6999999999999994E-2</v>
      </c>
      <c r="R248">
        <v>0.59</v>
      </c>
      <c r="T248" t="s">
        <v>15</v>
      </c>
    </row>
    <row r="249" spans="2:20" x14ac:dyDescent="0.25">
      <c r="B249" t="s">
        <v>1686</v>
      </c>
      <c r="G249" t="s">
        <v>1727</v>
      </c>
      <c r="K249" t="s">
        <v>968</v>
      </c>
      <c r="L249" t="s">
        <v>1698</v>
      </c>
      <c r="N249">
        <v>0</v>
      </c>
      <c r="O249">
        <v>0</v>
      </c>
      <c r="P249">
        <v>0</v>
      </c>
      <c r="T249" t="s">
        <v>15</v>
      </c>
    </row>
    <row r="250" spans="2:20" x14ac:dyDescent="0.25">
      <c r="B250" t="s">
        <v>1686</v>
      </c>
      <c r="G250" t="s">
        <v>1728</v>
      </c>
      <c r="H250">
        <v>3</v>
      </c>
      <c r="M250" t="s">
        <v>1697</v>
      </c>
      <c r="N250">
        <v>4.45</v>
      </c>
      <c r="O250">
        <v>154.13</v>
      </c>
      <c r="P250">
        <v>7.8</v>
      </c>
      <c r="Q250">
        <v>2.9000000000000001E-2</v>
      </c>
      <c r="R250">
        <v>1.75</v>
      </c>
      <c r="T250" t="s">
        <v>15</v>
      </c>
    </row>
    <row r="251" spans="2:20" x14ac:dyDescent="0.25">
      <c r="B251" t="s">
        <v>1686</v>
      </c>
      <c r="G251" t="s">
        <v>1728</v>
      </c>
      <c r="K251" t="s">
        <v>218</v>
      </c>
      <c r="L251" t="s">
        <v>1698</v>
      </c>
      <c r="N251">
        <v>4.18</v>
      </c>
      <c r="O251">
        <v>147.13</v>
      </c>
      <c r="P251">
        <v>7.56</v>
      </c>
      <c r="Q251">
        <v>2.8000000000000001E-2</v>
      </c>
      <c r="R251">
        <v>1.81</v>
      </c>
      <c r="T251" t="s">
        <v>15</v>
      </c>
    </row>
    <row r="252" spans="2:20" x14ac:dyDescent="0.25">
      <c r="B252" t="s">
        <v>1686</v>
      </c>
      <c r="G252" t="s">
        <v>1728</v>
      </c>
      <c r="K252" t="s">
        <v>219</v>
      </c>
      <c r="L252" t="s">
        <v>1698</v>
      </c>
      <c r="N252">
        <v>0</v>
      </c>
      <c r="O252">
        <v>0</v>
      </c>
      <c r="P252">
        <v>0</v>
      </c>
      <c r="T252" t="s">
        <v>15</v>
      </c>
    </row>
    <row r="253" spans="2:20" x14ac:dyDescent="0.25">
      <c r="B253" t="s">
        <v>1686</v>
      </c>
      <c r="G253" t="s">
        <v>1728</v>
      </c>
      <c r="K253" t="s">
        <v>446</v>
      </c>
      <c r="L253" t="s">
        <v>1698</v>
      </c>
      <c r="N253">
        <v>0.28000000000000003</v>
      </c>
      <c r="O253">
        <v>7.01</v>
      </c>
      <c r="P253">
        <v>0.25</v>
      </c>
      <c r="Q253">
        <v>3.9E-2</v>
      </c>
      <c r="R253">
        <v>0.89</v>
      </c>
      <c r="T253" t="s">
        <v>15</v>
      </c>
    </row>
    <row r="254" spans="2:20" x14ac:dyDescent="0.25">
      <c r="B254" t="s">
        <v>1686</v>
      </c>
      <c r="G254" t="s">
        <v>1728</v>
      </c>
      <c r="K254" t="s">
        <v>447</v>
      </c>
      <c r="L254" t="s">
        <v>1698</v>
      </c>
      <c r="N254">
        <v>0</v>
      </c>
      <c r="O254">
        <v>0</v>
      </c>
      <c r="P254">
        <v>0</v>
      </c>
      <c r="T254" t="s">
        <v>15</v>
      </c>
    </row>
    <row r="255" spans="2:20" x14ac:dyDescent="0.25">
      <c r="B255" t="s">
        <v>1686</v>
      </c>
      <c r="G255" t="s">
        <v>1728</v>
      </c>
      <c r="K255" t="s">
        <v>457</v>
      </c>
      <c r="L255" t="s">
        <v>1698</v>
      </c>
      <c r="N255">
        <v>0</v>
      </c>
      <c r="O255">
        <v>0</v>
      </c>
      <c r="P255">
        <v>0</v>
      </c>
      <c r="T255" t="s">
        <v>15</v>
      </c>
    </row>
    <row r="256" spans="2:20" x14ac:dyDescent="0.25">
      <c r="B256" t="s">
        <v>1686</v>
      </c>
      <c r="G256" t="s">
        <v>1728</v>
      </c>
      <c r="K256" t="s">
        <v>467</v>
      </c>
      <c r="L256" t="s">
        <v>1698</v>
      </c>
      <c r="N256">
        <v>0</v>
      </c>
      <c r="O256">
        <v>0</v>
      </c>
      <c r="P256">
        <v>0</v>
      </c>
      <c r="T256" t="s">
        <v>15</v>
      </c>
    </row>
    <row r="257" spans="2:20" x14ac:dyDescent="0.25">
      <c r="B257" t="s">
        <v>1686</v>
      </c>
      <c r="G257" t="s">
        <v>1729</v>
      </c>
      <c r="H257">
        <v>3</v>
      </c>
      <c r="M257" t="s">
        <v>1697</v>
      </c>
      <c r="N257">
        <v>11.34</v>
      </c>
      <c r="O257">
        <v>294.25</v>
      </c>
      <c r="P257">
        <v>11.86</v>
      </c>
      <c r="Q257">
        <v>3.9E-2</v>
      </c>
      <c r="R257">
        <v>1.05</v>
      </c>
      <c r="T257" t="s">
        <v>15</v>
      </c>
    </row>
    <row r="258" spans="2:20" x14ac:dyDescent="0.25">
      <c r="B258" t="s">
        <v>1686</v>
      </c>
      <c r="G258" t="s">
        <v>1729</v>
      </c>
      <c r="K258" t="s">
        <v>313</v>
      </c>
      <c r="L258" t="s">
        <v>1698</v>
      </c>
      <c r="N258">
        <v>1.35</v>
      </c>
      <c r="O258">
        <v>14.01</v>
      </c>
      <c r="P258">
        <v>1.51</v>
      </c>
      <c r="Q258">
        <v>9.7000000000000003E-2</v>
      </c>
      <c r="R258">
        <v>1.1100000000000001</v>
      </c>
      <c r="T258" t="s">
        <v>15</v>
      </c>
    </row>
    <row r="259" spans="2:20" x14ac:dyDescent="0.25">
      <c r="B259" t="s">
        <v>1686</v>
      </c>
      <c r="G259" t="s">
        <v>1729</v>
      </c>
      <c r="K259" t="s">
        <v>316</v>
      </c>
      <c r="L259" t="s">
        <v>1698</v>
      </c>
      <c r="N259">
        <v>2.57</v>
      </c>
      <c r="O259">
        <v>63.05</v>
      </c>
      <c r="P259">
        <v>2.4</v>
      </c>
      <c r="Q259">
        <v>4.1000000000000002E-2</v>
      </c>
      <c r="R259">
        <v>0.93</v>
      </c>
      <c r="T259" t="s">
        <v>15</v>
      </c>
    </row>
    <row r="260" spans="2:20" x14ac:dyDescent="0.25">
      <c r="B260" t="s">
        <v>1686</v>
      </c>
      <c r="G260" t="s">
        <v>1729</v>
      </c>
      <c r="K260" t="s">
        <v>307</v>
      </c>
      <c r="L260" t="s">
        <v>1698</v>
      </c>
      <c r="N260">
        <v>0</v>
      </c>
      <c r="O260">
        <v>0</v>
      </c>
      <c r="P260">
        <v>0</v>
      </c>
      <c r="T260" t="s">
        <v>15</v>
      </c>
    </row>
    <row r="261" spans="2:20" x14ac:dyDescent="0.25">
      <c r="B261" t="s">
        <v>1686</v>
      </c>
      <c r="G261" t="s">
        <v>1729</v>
      </c>
      <c r="K261" t="s">
        <v>317</v>
      </c>
      <c r="L261" t="s">
        <v>1698</v>
      </c>
      <c r="N261">
        <v>1.0900000000000001</v>
      </c>
      <c r="O261">
        <v>35.03</v>
      </c>
      <c r="P261">
        <v>2.0699999999999998</v>
      </c>
      <c r="Q261">
        <v>3.1E-2</v>
      </c>
      <c r="R261">
        <v>1.89</v>
      </c>
      <c r="T261" t="s">
        <v>15</v>
      </c>
    </row>
    <row r="262" spans="2:20" x14ac:dyDescent="0.25">
      <c r="B262" t="s">
        <v>1686</v>
      </c>
      <c r="G262" t="s">
        <v>1729</v>
      </c>
      <c r="K262" t="s">
        <v>318</v>
      </c>
      <c r="L262" t="s">
        <v>1698</v>
      </c>
      <c r="N262">
        <v>0</v>
      </c>
      <c r="O262">
        <v>0</v>
      </c>
      <c r="P262">
        <v>0</v>
      </c>
      <c r="T262" t="s">
        <v>15</v>
      </c>
    </row>
    <row r="263" spans="2:20" x14ac:dyDescent="0.25">
      <c r="B263" t="s">
        <v>1686</v>
      </c>
      <c r="G263" t="s">
        <v>1729</v>
      </c>
      <c r="K263" t="s">
        <v>319</v>
      </c>
      <c r="L263" t="s">
        <v>1698</v>
      </c>
      <c r="N263">
        <v>0</v>
      </c>
      <c r="O263">
        <v>0</v>
      </c>
      <c r="P263">
        <v>0</v>
      </c>
      <c r="T263" t="s">
        <v>15</v>
      </c>
    </row>
    <row r="264" spans="2:20" x14ac:dyDescent="0.25">
      <c r="B264" t="s">
        <v>1686</v>
      </c>
      <c r="G264" t="s">
        <v>1729</v>
      </c>
      <c r="K264" t="s">
        <v>308</v>
      </c>
      <c r="L264" t="s">
        <v>1698</v>
      </c>
      <c r="N264">
        <v>0</v>
      </c>
      <c r="O264">
        <v>0</v>
      </c>
      <c r="P264">
        <v>0</v>
      </c>
      <c r="T264" t="s">
        <v>15</v>
      </c>
    </row>
    <row r="265" spans="2:20" x14ac:dyDescent="0.25">
      <c r="B265" t="s">
        <v>1686</v>
      </c>
      <c r="G265" t="s">
        <v>1729</v>
      </c>
      <c r="K265" t="s">
        <v>320</v>
      </c>
      <c r="L265" t="s">
        <v>1698</v>
      </c>
      <c r="N265">
        <v>1.36</v>
      </c>
      <c r="O265">
        <v>49.04</v>
      </c>
      <c r="P265">
        <v>1</v>
      </c>
      <c r="Q265">
        <v>2.8000000000000001E-2</v>
      </c>
      <c r="R265">
        <v>0.74</v>
      </c>
      <c r="T265" t="s">
        <v>15</v>
      </c>
    </row>
    <row r="266" spans="2:20" x14ac:dyDescent="0.25">
      <c r="B266" t="s">
        <v>1686</v>
      </c>
      <c r="G266" t="s">
        <v>1729</v>
      </c>
      <c r="K266" t="s">
        <v>321</v>
      </c>
      <c r="L266" t="s">
        <v>1698</v>
      </c>
      <c r="N266">
        <v>4.96</v>
      </c>
      <c r="O266">
        <v>133.11000000000001</v>
      </c>
      <c r="P266">
        <v>4.8899999999999997</v>
      </c>
      <c r="Q266">
        <v>3.6999999999999998E-2</v>
      </c>
      <c r="R266">
        <v>0.99</v>
      </c>
      <c r="T266" t="s">
        <v>15</v>
      </c>
    </row>
    <row r="267" spans="2:20" x14ac:dyDescent="0.25">
      <c r="B267" t="s">
        <v>1686</v>
      </c>
      <c r="G267" t="s">
        <v>1730</v>
      </c>
      <c r="H267">
        <v>3</v>
      </c>
      <c r="M267" t="s">
        <v>1697</v>
      </c>
      <c r="N267">
        <v>6.83</v>
      </c>
      <c r="O267">
        <v>105.09</v>
      </c>
      <c r="P267">
        <v>16.239999999999998</v>
      </c>
      <c r="Q267">
        <v>6.5000000000000002E-2</v>
      </c>
      <c r="R267">
        <v>2.38</v>
      </c>
      <c r="T267" t="s">
        <v>15</v>
      </c>
    </row>
    <row r="268" spans="2:20" x14ac:dyDescent="0.25">
      <c r="B268" t="s">
        <v>1686</v>
      </c>
      <c r="G268" t="s">
        <v>1730</v>
      </c>
      <c r="K268" t="s">
        <v>166</v>
      </c>
      <c r="L268" t="s">
        <v>1698</v>
      </c>
      <c r="N268">
        <v>0</v>
      </c>
      <c r="O268">
        <v>0</v>
      </c>
      <c r="P268">
        <v>0</v>
      </c>
      <c r="T268" t="s">
        <v>15</v>
      </c>
    </row>
    <row r="269" spans="2:20" x14ac:dyDescent="0.25">
      <c r="B269" t="s">
        <v>1686</v>
      </c>
      <c r="G269" t="s">
        <v>1730</v>
      </c>
      <c r="K269" t="s">
        <v>815</v>
      </c>
      <c r="L269" t="s">
        <v>1698</v>
      </c>
      <c r="N269">
        <v>0</v>
      </c>
      <c r="O269">
        <v>0</v>
      </c>
      <c r="P269">
        <v>0</v>
      </c>
      <c r="T269" t="s">
        <v>15</v>
      </c>
    </row>
    <row r="270" spans="2:20" x14ac:dyDescent="0.25">
      <c r="B270" t="s">
        <v>1686</v>
      </c>
      <c r="G270" t="s">
        <v>1730</v>
      </c>
      <c r="K270" t="s">
        <v>821</v>
      </c>
      <c r="L270" t="s">
        <v>1698</v>
      </c>
      <c r="N270">
        <v>0</v>
      </c>
      <c r="O270">
        <v>0</v>
      </c>
      <c r="P270">
        <v>0</v>
      </c>
      <c r="T270" t="s">
        <v>15</v>
      </c>
    </row>
    <row r="271" spans="2:20" x14ac:dyDescent="0.25">
      <c r="B271" t="s">
        <v>1686</v>
      </c>
      <c r="G271" t="s">
        <v>1730</v>
      </c>
      <c r="K271" t="s">
        <v>822</v>
      </c>
      <c r="L271" t="s">
        <v>1698</v>
      </c>
      <c r="N271">
        <v>0</v>
      </c>
      <c r="O271">
        <v>0</v>
      </c>
      <c r="P271">
        <v>0</v>
      </c>
      <c r="T271" t="s">
        <v>15</v>
      </c>
    </row>
    <row r="272" spans="2:20" x14ac:dyDescent="0.25">
      <c r="B272" t="s">
        <v>1686</v>
      </c>
      <c r="G272" t="s">
        <v>1730</v>
      </c>
      <c r="K272" t="s">
        <v>1463</v>
      </c>
      <c r="L272" t="s">
        <v>1698</v>
      </c>
      <c r="N272">
        <v>0</v>
      </c>
      <c r="O272">
        <v>0</v>
      </c>
      <c r="P272">
        <v>0</v>
      </c>
      <c r="T272" t="s">
        <v>15</v>
      </c>
    </row>
    <row r="273" spans="2:20" x14ac:dyDescent="0.25">
      <c r="B273" t="s">
        <v>1686</v>
      </c>
      <c r="G273" t="s">
        <v>1730</v>
      </c>
      <c r="K273" t="s">
        <v>1153</v>
      </c>
      <c r="L273" t="s">
        <v>1698</v>
      </c>
      <c r="N273">
        <v>0</v>
      </c>
      <c r="O273">
        <v>0</v>
      </c>
      <c r="P273">
        <v>0</v>
      </c>
      <c r="T273" t="s">
        <v>15</v>
      </c>
    </row>
    <row r="274" spans="2:20" x14ac:dyDescent="0.25">
      <c r="B274" t="s">
        <v>1686</v>
      </c>
      <c r="G274" t="s">
        <v>1730</v>
      </c>
      <c r="K274" t="s">
        <v>1183</v>
      </c>
      <c r="L274" t="s">
        <v>1698</v>
      </c>
      <c r="N274">
        <v>0</v>
      </c>
      <c r="O274">
        <v>0</v>
      </c>
      <c r="P274">
        <v>0</v>
      </c>
      <c r="T274" t="s">
        <v>15</v>
      </c>
    </row>
    <row r="275" spans="2:20" x14ac:dyDescent="0.25">
      <c r="B275" t="s">
        <v>1686</v>
      </c>
      <c r="G275" t="s">
        <v>1730</v>
      </c>
      <c r="K275" t="s">
        <v>1200</v>
      </c>
      <c r="L275" t="s">
        <v>1698</v>
      </c>
      <c r="N275">
        <v>6.83</v>
      </c>
      <c r="O275">
        <v>105.09</v>
      </c>
      <c r="P275">
        <v>16.239999999999998</v>
      </c>
      <c r="Q275">
        <v>6.5000000000000002E-2</v>
      </c>
      <c r="R275">
        <v>2.38</v>
      </c>
      <c r="T275" t="s">
        <v>15</v>
      </c>
    </row>
    <row r="276" spans="2:20" x14ac:dyDescent="0.25">
      <c r="B276" t="s">
        <v>1686</v>
      </c>
      <c r="G276" t="s">
        <v>1731</v>
      </c>
      <c r="H276">
        <v>3</v>
      </c>
      <c r="M276" t="s">
        <v>1697</v>
      </c>
      <c r="N276">
        <v>5.65</v>
      </c>
      <c r="O276">
        <v>105.09</v>
      </c>
      <c r="P276">
        <v>12.51</v>
      </c>
      <c r="Q276">
        <v>5.3999999999999999E-2</v>
      </c>
      <c r="R276">
        <v>2.21</v>
      </c>
      <c r="T276" t="s">
        <v>15</v>
      </c>
    </row>
    <row r="277" spans="2:20" x14ac:dyDescent="0.25">
      <c r="B277" t="s">
        <v>1686</v>
      </c>
      <c r="G277" t="s">
        <v>1731</v>
      </c>
      <c r="K277" t="s">
        <v>626</v>
      </c>
      <c r="L277" t="s">
        <v>1698</v>
      </c>
      <c r="N277">
        <v>2.21</v>
      </c>
      <c r="O277">
        <v>42.04</v>
      </c>
      <c r="P277">
        <v>4.55</v>
      </c>
      <c r="Q277">
        <v>5.2999999999999999E-2</v>
      </c>
      <c r="R277">
        <v>2.06</v>
      </c>
      <c r="T277" t="s">
        <v>15</v>
      </c>
    </row>
    <row r="278" spans="2:20" x14ac:dyDescent="0.25">
      <c r="B278" t="s">
        <v>1686</v>
      </c>
      <c r="G278" t="s">
        <v>1731</v>
      </c>
      <c r="K278" t="s">
        <v>627</v>
      </c>
      <c r="L278" t="s">
        <v>1698</v>
      </c>
      <c r="N278">
        <v>1.56</v>
      </c>
      <c r="O278">
        <v>28.02</v>
      </c>
      <c r="P278">
        <v>3.48</v>
      </c>
      <c r="Q278">
        <v>5.6000000000000001E-2</v>
      </c>
      <c r="R278">
        <v>2.23</v>
      </c>
      <c r="T278" t="s">
        <v>15</v>
      </c>
    </row>
    <row r="279" spans="2:20" x14ac:dyDescent="0.25">
      <c r="B279" t="s">
        <v>1686</v>
      </c>
      <c r="G279" t="s">
        <v>1731</v>
      </c>
      <c r="K279" t="s">
        <v>628</v>
      </c>
      <c r="L279" t="s">
        <v>1698</v>
      </c>
      <c r="N279">
        <v>1.88</v>
      </c>
      <c r="O279">
        <v>35.03</v>
      </c>
      <c r="P279">
        <v>4.4800000000000004</v>
      </c>
      <c r="Q279">
        <v>5.3999999999999999E-2</v>
      </c>
      <c r="R279">
        <v>2.39</v>
      </c>
      <c r="T279" t="s">
        <v>15</v>
      </c>
    </row>
    <row r="280" spans="2:20" x14ac:dyDescent="0.25">
      <c r="B280" t="s">
        <v>1686</v>
      </c>
      <c r="G280" t="s">
        <v>1731</v>
      </c>
      <c r="K280" t="s">
        <v>629</v>
      </c>
      <c r="L280" t="s">
        <v>1698</v>
      </c>
      <c r="N280">
        <v>0</v>
      </c>
      <c r="O280">
        <v>0</v>
      </c>
      <c r="P280">
        <v>0</v>
      </c>
      <c r="T280" t="s">
        <v>15</v>
      </c>
    </row>
    <row r="281" spans="2:20" x14ac:dyDescent="0.25">
      <c r="B281" t="s">
        <v>1686</v>
      </c>
      <c r="G281" t="s">
        <v>1731</v>
      </c>
      <c r="K281" t="s">
        <v>670</v>
      </c>
      <c r="L281" t="s">
        <v>1698</v>
      </c>
      <c r="N281">
        <v>0</v>
      </c>
      <c r="O281">
        <v>0</v>
      </c>
      <c r="P281">
        <v>0</v>
      </c>
      <c r="T281" t="s">
        <v>15</v>
      </c>
    </row>
    <row r="282" spans="2:20" x14ac:dyDescent="0.25">
      <c r="B282" t="s">
        <v>1686</v>
      </c>
      <c r="G282" t="s">
        <v>1731</v>
      </c>
      <c r="K282" t="s">
        <v>819</v>
      </c>
      <c r="L282" t="s">
        <v>1698</v>
      </c>
      <c r="N282">
        <v>0</v>
      </c>
      <c r="O282">
        <v>0</v>
      </c>
      <c r="P282">
        <v>0</v>
      </c>
      <c r="T282" t="s">
        <v>15</v>
      </c>
    </row>
    <row r="283" spans="2:20" x14ac:dyDescent="0.25">
      <c r="B283" t="s">
        <v>1686</v>
      </c>
      <c r="G283" t="s">
        <v>1731</v>
      </c>
      <c r="K283" t="s">
        <v>820</v>
      </c>
      <c r="L283" t="s">
        <v>1698</v>
      </c>
      <c r="N283">
        <v>0</v>
      </c>
      <c r="O283">
        <v>0</v>
      </c>
      <c r="P283">
        <v>0</v>
      </c>
      <c r="T283" t="s">
        <v>15</v>
      </c>
    </row>
    <row r="284" spans="2:20" x14ac:dyDescent="0.25">
      <c r="B284" t="s">
        <v>1686</v>
      </c>
      <c r="G284" t="s">
        <v>1732</v>
      </c>
      <c r="H284">
        <v>3</v>
      </c>
      <c r="M284" t="s">
        <v>1697</v>
      </c>
      <c r="N284">
        <v>3.71</v>
      </c>
      <c r="O284">
        <v>49.04</v>
      </c>
      <c r="P284">
        <v>3.88</v>
      </c>
      <c r="Q284">
        <v>7.5999999999999998E-2</v>
      </c>
      <c r="R284">
        <v>1.05</v>
      </c>
      <c r="T284" t="s">
        <v>15</v>
      </c>
    </row>
    <row r="285" spans="2:20" x14ac:dyDescent="0.25">
      <c r="B285" t="s">
        <v>1686</v>
      </c>
      <c r="G285" t="s">
        <v>1732</v>
      </c>
      <c r="K285" t="s">
        <v>608</v>
      </c>
      <c r="L285" t="s">
        <v>1698</v>
      </c>
      <c r="N285">
        <v>0</v>
      </c>
      <c r="O285">
        <v>0</v>
      </c>
      <c r="P285">
        <v>0</v>
      </c>
      <c r="T285" t="s">
        <v>15</v>
      </c>
    </row>
    <row r="286" spans="2:20" x14ac:dyDescent="0.25">
      <c r="B286" t="s">
        <v>1686</v>
      </c>
      <c r="G286" t="s">
        <v>1732</v>
      </c>
      <c r="K286" t="s">
        <v>717</v>
      </c>
      <c r="L286" t="s">
        <v>1698</v>
      </c>
      <c r="N286">
        <v>0.43</v>
      </c>
      <c r="O286">
        <v>7.01</v>
      </c>
      <c r="P286">
        <v>0.48</v>
      </c>
      <c r="Q286">
        <v>6.0999999999999999E-2</v>
      </c>
      <c r="R286">
        <v>1.1200000000000001</v>
      </c>
      <c r="T286" t="s">
        <v>15</v>
      </c>
    </row>
    <row r="287" spans="2:20" x14ac:dyDescent="0.25">
      <c r="B287" t="s">
        <v>1686</v>
      </c>
      <c r="G287" t="s">
        <v>1732</v>
      </c>
      <c r="K287" t="s">
        <v>718</v>
      </c>
      <c r="L287" t="s">
        <v>1698</v>
      </c>
      <c r="N287">
        <v>0</v>
      </c>
      <c r="O287">
        <v>0</v>
      </c>
      <c r="P287">
        <v>0</v>
      </c>
      <c r="T287" t="s">
        <v>15</v>
      </c>
    </row>
    <row r="288" spans="2:20" x14ac:dyDescent="0.25">
      <c r="B288" t="s">
        <v>1686</v>
      </c>
      <c r="G288" t="s">
        <v>1732</v>
      </c>
      <c r="K288" t="s">
        <v>719</v>
      </c>
      <c r="L288" t="s">
        <v>1698</v>
      </c>
      <c r="N288">
        <v>3.28</v>
      </c>
      <c r="O288">
        <v>42.04</v>
      </c>
      <c r="P288">
        <v>3.39</v>
      </c>
      <c r="Q288">
        <v>7.8E-2</v>
      </c>
      <c r="R288">
        <v>1.04</v>
      </c>
      <c r="T288" t="s">
        <v>15</v>
      </c>
    </row>
    <row r="289" spans="2:20" x14ac:dyDescent="0.25">
      <c r="B289" t="s">
        <v>1686</v>
      </c>
      <c r="G289" t="s">
        <v>1732</v>
      </c>
      <c r="K289" t="s">
        <v>720</v>
      </c>
      <c r="L289" t="s">
        <v>1698</v>
      </c>
      <c r="N289">
        <v>0</v>
      </c>
      <c r="O289">
        <v>0</v>
      </c>
      <c r="P289">
        <v>0</v>
      </c>
      <c r="T289" t="s">
        <v>15</v>
      </c>
    </row>
    <row r="290" spans="2:20" x14ac:dyDescent="0.25">
      <c r="B290" t="s">
        <v>1686</v>
      </c>
      <c r="G290" t="s">
        <v>1732</v>
      </c>
      <c r="K290" t="s">
        <v>1120</v>
      </c>
      <c r="L290" t="s">
        <v>1698</v>
      </c>
      <c r="N290">
        <v>0</v>
      </c>
      <c r="O290">
        <v>0</v>
      </c>
      <c r="P290">
        <v>0</v>
      </c>
      <c r="T290" t="s">
        <v>15</v>
      </c>
    </row>
    <row r="291" spans="2:20" x14ac:dyDescent="0.25">
      <c r="B291" t="s">
        <v>1686</v>
      </c>
      <c r="G291" t="s">
        <v>1733</v>
      </c>
      <c r="H291">
        <v>3</v>
      </c>
      <c r="M291" t="s">
        <v>1697</v>
      </c>
      <c r="N291">
        <v>18.45</v>
      </c>
      <c r="O291">
        <v>518.44000000000005</v>
      </c>
      <c r="P291">
        <v>26.13</v>
      </c>
      <c r="Q291">
        <v>3.5999999999999997E-2</v>
      </c>
      <c r="R291">
        <v>1.42</v>
      </c>
      <c r="T291" t="s">
        <v>15</v>
      </c>
    </row>
    <row r="292" spans="2:20" x14ac:dyDescent="0.25">
      <c r="B292" t="s">
        <v>1686</v>
      </c>
      <c r="G292" t="s">
        <v>1733</v>
      </c>
      <c r="K292" t="s">
        <v>156</v>
      </c>
      <c r="L292" t="s">
        <v>1698</v>
      </c>
      <c r="N292">
        <v>0</v>
      </c>
      <c r="O292">
        <v>0</v>
      </c>
      <c r="P292">
        <v>0</v>
      </c>
      <c r="T292" t="s">
        <v>15</v>
      </c>
    </row>
    <row r="293" spans="2:20" x14ac:dyDescent="0.25">
      <c r="B293" t="s">
        <v>1686</v>
      </c>
      <c r="G293" t="s">
        <v>1733</v>
      </c>
      <c r="K293" t="s">
        <v>170</v>
      </c>
      <c r="L293" t="s">
        <v>1698</v>
      </c>
      <c r="N293">
        <v>1.92</v>
      </c>
      <c r="O293">
        <v>77.069999999999993</v>
      </c>
      <c r="P293">
        <v>3.32</v>
      </c>
      <c r="Q293">
        <v>2.5000000000000001E-2</v>
      </c>
      <c r="R293">
        <v>1.73</v>
      </c>
      <c r="T293" t="s">
        <v>15</v>
      </c>
    </row>
    <row r="294" spans="2:20" x14ac:dyDescent="0.25">
      <c r="B294" t="s">
        <v>1686</v>
      </c>
      <c r="G294" t="s">
        <v>1733</v>
      </c>
      <c r="K294" t="s">
        <v>441</v>
      </c>
      <c r="L294" t="s">
        <v>1698</v>
      </c>
      <c r="N294">
        <v>1.01</v>
      </c>
      <c r="O294">
        <v>21.02</v>
      </c>
      <c r="P294">
        <v>1.77</v>
      </c>
      <c r="Q294">
        <v>4.8000000000000001E-2</v>
      </c>
      <c r="R294">
        <v>1.75</v>
      </c>
      <c r="T294" t="s">
        <v>15</v>
      </c>
    </row>
    <row r="295" spans="2:20" x14ac:dyDescent="0.25">
      <c r="B295" t="s">
        <v>1686</v>
      </c>
      <c r="G295" t="s">
        <v>1733</v>
      </c>
      <c r="K295" t="s">
        <v>1337</v>
      </c>
      <c r="L295" t="s">
        <v>1698</v>
      </c>
      <c r="N295">
        <v>15.52</v>
      </c>
      <c r="O295">
        <v>420.36</v>
      </c>
      <c r="P295">
        <v>21.03</v>
      </c>
      <c r="Q295">
        <v>3.6999999999999998E-2</v>
      </c>
      <c r="R295">
        <v>1.36</v>
      </c>
      <c r="T295" t="s">
        <v>15</v>
      </c>
    </row>
    <row r="296" spans="2:20" x14ac:dyDescent="0.25">
      <c r="B296" t="s">
        <v>1686</v>
      </c>
      <c r="G296" t="s">
        <v>1733</v>
      </c>
      <c r="K296" t="s">
        <v>1339</v>
      </c>
      <c r="L296" t="s">
        <v>1698</v>
      </c>
      <c r="N296">
        <v>0</v>
      </c>
      <c r="O296">
        <v>0</v>
      </c>
      <c r="P296">
        <v>0</v>
      </c>
      <c r="T296" t="s">
        <v>15</v>
      </c>
    </row>
    <row r="297" spans="2:20" x14ac:dyDescent="0.25">
      <c r="B297" t="s">
        <v>1686</v>
      </c>
      <c r="G297" t="s">
        <v>1734</v>
      </c>
      <c r="H297">
        <v>3</v>
      </c>
      <c r="M297" t="s">
        <v>1697</v>
      </c>
      <c r="N297">
        <v>8.4700000000000006</v>
      </c>
      <c r="O297">
        <v>168.14</v>
      </c>
      <c r="P297">
        <v>8.36</v>
      </c>
      <c r="Q297">
        <v>0.05</v>
      </c>
      <c r="R297">
        <v>0.99</v>
      </c>
      <c r="T297" t="s">
        <v>15</v>
      </c>
    </row>
    <row r="298" spans="2:20" x14ac:dyDescent="0.25">
      <c r="B298" t="s">
        <v>1686</v>
      </c>
      <c r="G298" t="s">
        <v>1734</v>
      </c>
      <c r="K298" t="s">
        <v>116</v>
      </c>
      <c r="L298" t="s">
        <v>1698</v>
      </c>
      <c r="N298">
        <v>0</v>
      </c>
      <c r="O298">
        <v>0</v>
      </c>
      <c r="P298">
        <v>0</v>
      </c>
      <c r="T298" t="s">
        <v>15</v>
      </c>
    </row>
    <row r="299" spans="2:20" x14ac:dyDescent="0.25">
      <c r="B299" t="s">
        <v>1686</v>
      </c>
      <c r="G299" t="s">
        <v>1734</v>
      </c>
      <c r="K299" t="s">
        <v>533</v>
      </c>
      <c r="L299" t="s">
        <v>1698</v>
      </c>
      <c r="N299">
        <v>0.87</v>
      </c>
      <c r="O299">
        <v>14.01</v>
      </c>
      <c r="P299">
        <v>0.8</v>
      </c>
      <c r="Q299">
        <v>6.2E-2</v>
      </c>
      <c r="R299">
        <v>0.92</v>
      </c>
      <c r="T299" t="s">
        <v>15</v>
      </c>
    </row>
    <row r="300" spans="2:20" x14ac:dyDescent="0.25">
      <c r="B300" t="s">
        <v>1686</v>
      </c>
      <c r="G300" t="s">
        <v>1734</v>
      </c>
      <c r="K300" t="s">
        <v>547</v>
      </c>
      <c r="L300" t="s">
        <v>1698</v>
      </c>
      <c r="N300">
        <v>0.49</v>
      </c>
      <c r="O300">
        <v>7.01</v>
      </c>
      <c r="P300">
        <v>0.44</v>
      </c>
      <c r="Q300">
        <v>7.0000000000000007E-2</v>
      </c>
      <c r="R300">
        <v>0.91</v>
      </c>
      <c r="T300" t="s">
        <v>15</v>
      </c>
    </row>
    <row r="301" spans="2:20" x14ac:dyDescent="0.25">
      <c r="B301" t="s">
        <v>1686</v>
      </c>
      <c r="G301" t="s">
        <v>1734</v>
      </c>
      <c r="K301" t="s">
        <v>887</v>
      </c>
      <c r="L301" t="s">
        <v>1698</v>
      </c>
      <c r="N301">
        <v>0.52</v>
      </c>
      <c r="O301">
        <v>14.01</v>
      </c>
      <c r="P301">
        <v>0.28000000000000003</v>
      </c>
      <c r="Q301">
        <v>3.6999999999999998E-2</v>
      </c>
      <c r="R301">
        <v>0.54</v>
      </c>
      <c r="T301" t="s">
        <v>15</v>
      </c>
    </row>
    <row r="302" spans="2:20" x14ac:dyDescent="0.25">
      <c r="B302" t="s">
        <v>1686</v>
      </c>
      <c r="G302" t="s">
        <v>1734</v>
      </c>
      <c r="K302" t="s">
        <v>924</v>
      </c>
      <c r="L302" t="s">
        <v>1698</v>
      </c>
      <c r="N302">
        <v>6.58</v>
      </c>
      <c r="O302">
        <v>133.11000000000001</v>
      </c>
      <c r="P302">
        <v>6.84</v>
      </c>
      <c r="Q302">
        <v>4.9000000000000002E-2</v>
      </c>
      <c r="R302">
        <v>1.04</v>
      </c>
      <c r="T302" t="s">
        <v>15</v>
      </c>
    </row>
    <row r="303" spans="2:20" x14ac:dyDescent="0.25">
      <c r="B303" t="s">
        <v>1686</v>
      </c>
      <c r="G303" t="s">
        <v>1734</v>
      </c>
      <c r="K303" t="s">
        <v>925</v>
      </c>
      <c r="L303" t="s">
        <v>1698</v>
      </c>
      <c r="N303">
        <v>0</v>
      </c>
      <c r="O303">
        <v>0</v>
      </c>
      <c r="P303">
        <v>0</v>
      </c>
      <c r="T303" t="s">
        <v>15</v>
      </c>
    </row>
    <row r="304" spans="2:20" x14ac:dyDescent="0.25">
      <c r="B304" t="s">
        <v>1686</v>
      </c>
      <c r="G304" t="s">
        <v>1735</v>
      </c>
      <c r="H304">
        <v>3</v>
      </c>
      <c r="M304" t="s">
        <v>1697</v>
      </c>
      <c r="N304">
        <v>17.12</v>
      </c>
      <c r="O304">
        <v>322.27</v>
      </c>
      <c r="P304">
        <v>13.91</v>
      </c>
      <c r="Q304">
        <v>5.2999999999999999E-2</v>
      </c>
      <c r="R304">
        <v>0.81</v>
      </c>
      <c r="T304" t="s">
        <v>15</v>
      </c>
    </row>
    <row r="305" spans="2:20" x14ac:dyDescent="0.25">
      <c r="B305" t="s">
        <v>1686</v>
      </c>
      <c r="G305" t="s">
        <v>1735</v>
      </c>
      <c r="K305" t="s">
        <v>119</v>
      </c>
      <c r="L305" t="s">
        <v>1698</v>
      </c>
      <c r="N305">
        <v>0.59</v>
      </c>
      <c r="O305">
        <v>7.01</v>
      </c>
      <c r="P305">
        <v>0.26</v>
      </c>
      <c r="Q305">
        <v>8.4000000000000005E-2</v>
      </c>
      <c r="R305">
        <v>0.43</v>
      </c>
      <c r="T305" t="s">
        <v>15</v>
      </c>
    </row>
    <row r="306" spans="2:20" x14ac:dyDescent="0.25">
      <c r="B306" t="s">
        <v>1686</v>
      </c>
      <c r="G306" t="s">
        <v>1735</v>
      </c>
      <c r="K306" t="s">
        <v>120</v>
      </c>
      <c r="L306" t="s">
        <v>1698</v>
      </c>
      <c r="N306">
        <v>10.85</v>
      </c>
      <c r="O306">
        <v>196.17</v>
      </c>
      <c r="P306">
        <v>9.4700000000000006</v>
      </c>
      <c r="Q306">
        <v>5.5E-2</v>
      </c>
      <c r="R306">
        <v>0.87</v>
      </c>
      <c r="T306" t="s">
        <v>15</v>
      </c>
    </row>
    <row r="307" spans="2:20" x14ac:dyDescent="0.25">
      <c r="B307" t="s">
        <v>1686</v>
      </c>
      <c r="G307" t="s">
        <v>1735</v>
      </c>
      <c r="K307" t="s">
        <v>552</v>
      </c>
      <c r="L307" t="s">
        <v>1698</v>
      </c>
      <c r="N307">
        <v>0</v>
      </c>
      <c r="O307">
        <v>0</v>
      </c>
      <c r="P307">
        <v>0</v>
      </c>
      <c r="T307" t="s">
        <v>15</v>
      </c>
    </row>
    <row r="308" spans="2:20" x14ac:dyDescent="0.25">
      <c r="B308" t="s">
        <v>1686</v>
      </c>
      <c r="G308" t="s">
        <v>1735</v>
      </c>
      <c r="K308" t="s">
        <v>1332</v>
      </c>
      <c r="L308" t="s">
        <v>1698</v>
      </c>
      <c r="N308">
        <v>1.34</v>
      </c>
      <c r="O308">
        <v>42.04</v>
      </c>
      <c r="P308">
        <v>0.63</v>
      </c>
      <c r="Q308">
        <v>3.2000000000000001E-2</v>
      </c>
      <c r="R308">
        <v>0.47</v>
      </c>
      <c r="T308" t="s">
        <v>15</v>
      </c>
    </row>
    <row r="309" spans="2:20" x14ac:dyDescent="0.25">
      <c r="B309" t="s">
        <v>1686</v>
      </c>
      <c r="G309" t="s">
        <v>1735</v>
      </c>
      <c r="K309" t="s">
        <v>944</v>
      </c>
      <c r="L309" t="s">
        <v>1698</v>
      </c>
      <c r="N309">
        <v>4.34</v>
      </c>
      <c r="O309">
        <v>77.069999999999993</v>
      </c>
      <c r="P309">
        <v>3.56</v>
      </c>
      <c r="Q309">
        <v>5.6000000000000001E-2</v>
      </c>
      <c r="R309">
        <v>0.82</v>
      </c>
      <c r="T309" t="s">
        <v>15</v>
      </c>
    </row>
    <row r="310" spans="2:20" x14ac:dyDescent="0.25">
      <c r="B310" t="s">
        <v>1686</v>
      </c>
      <c r="G310" t="s">
        <v>1736</v>
      </c>
      <c r="H310">
        <v>3</v>
      </c>
      <c r="M310" t="s">
        <v>1697</v>
      </c>
      <c r="N310">
        <v>0.88</v>
      </c>
      <c r="O310">
        <v>42.04</v>
      </c>
      <c r="P310">
        <v>1.1499999999999999</v>
      </c>
      <c r="Q310">
        <v>2.1000000000000001E-2</v>
      </c>
      <c r="R310">
        <v>1.31</v>
      </c>
      <c r="T310" t="s">
        <v>15</v>
      </c>
    </row>
    <row r="311" spans="2:20" x14ac:dyDescent="0.25">
      <c r="B311" t="s">
        <v>1686</v>
      </c>
      <c r="G311" t="s">
        <v>1736</v>
      </c>
      <c r="K311" t="s">
        <v>229</v>
      </c>
      <c r="L311" t="s">
        <v>1698</v>
      </c>
      <c r="N311">
        <v>0</v>
      </c>
      <c r="O311">
        <v>0</v>
      </c>
      <c r="P311">
        <v>0</v>
      </c>
      <c r="T311" t="s">
        <v>15</v>
      </c>
    </row>
    <row r="312" spans="2:20" x14ac:dyDescent="0.25">
      <c r="B312" t="s">
        <v>1686</v>
      </c>
      <c r="G312" t="s">
        <v>1736</v>
      </c>
      <c r="K312" t="s">
        <v>230</v>
      </c>
      <c r="L312" t="s">
        <v>1698</v>
      </c>
      <c r="N312">
        <v>0.46</v>
      </c>
      <c r="O312">
        <v>28.02</v>
      </c>
      <c r="P312">
        <v>0.47</v>
      </c>
      <c r="Q312">
        <v>1.6E-2</v>
      </c>
      <c r="R312">
        <v>1.03</v>
      </c>
      <c r="T312" t="s">
        <v>15</v>
      </c>
    </row>
    <row r="313" spans="2:20" x14ac:dyDescent="0.25">
      <c r="B313" t="s">
        <v>1686</v>
      </c>
      <c r="G313" t="s">
        <v>1736</v>
      </c>
      <c r="K313" t="s">
        <v>448</v>
      </c>
      <c r="L313" t="s">
        <v>1698</v>
      </c>
      <c r="N313">
        <v>0.42</v>
      </c>
      <c r="O313">
        <v>14.01</v>
      </c>
      <c r="P313">
        <v>0.68</v>
      </c>
      <c r="Q313">
        <v>0.03</v>
      </c>
      <c r="R313">
        <v>1.63</v>
      </c>
      <c r="T313" t="s">
        <v>15</v>
      </c>
    </row>
    <row r="314" spans="2:20" x14ac:dyDescent="0.25">
      <c r="B314" t="s">
        <v>1686</v>
      </c>
      <c r="G314" t="s">
        <v>1736</v>
      </c>
      <c r="K314" t="s">
        <v>468</v>
      </c>
      <c r="L314" t="s">
        <v>1698</v>
      </c>
      <c r="N314">
        <v>0</v>
      </c>
      <c r="O314">
        <v>0</v>
      </c>
      <c r="P314">
        <v>0</v>
      </c>
      <c r="T314" t="s">
        <v>15</v>
      </c>
    </row>
    <row r="315" spans="2:20" x14ac:dyDescent="0.25">
      <c r="B315" t="s">
        <v>1686</v>
      </c>
      <c r="G315" t="s">
        <v>1736</v>
      </c>
      <c r="K315" t="s">
        <v>1353</v>
      </c>
      <c r="L315" t="s">
        <v>1698</v>
      </c>
      <c r="N315">
        <v>0</v>
      </c>
      <c r="O315">
        <v>0</v>
      </c>
      <c r="P315">
        <v>0</v>
      </c>
      <c r="T315" t="s">
        <v>15</v>
      </c>
    </row>
    <row r="316" spans="2:20" x14ac:dyDescent="0.25">
      <c r="B316" t="s">
        <v>1686</v>
      </c>
      <c r="G316" t="s">
        <v>1737</v>
      </c>
      <c r="H316">
        <v>3</v>
      </c>
      <c r="M316" t="s">
        <v>1697</v>
      </c>
      <c r="N316">
        <v>6.76</v>
      </c>
      <c r="O316">
        <v>294.25</v>
      </c>
      <c r="P316">
        <v>7.9</v>
      </c>
      <c r="Q316">
        <v>2.3E-2</v>
      </c>
      <c r="R316">
        <v>1.17</v>
      </c>
      <c r="T316" t="s">
        <v>15</v>
      </c>
    </row>
    <row r="317" spans="2:20" x14ac:dyDescent="0.25">
      <c r="B317" t="s">
        <v>1686</v>
      </c>
      <c r="G317" t="s">
        <v>1737</v>
      </c>
      <c r="K317" t="s">
        <v>508</v>
      </c>
      <c r="L317" t="s">
        <v>1698</v>
      </c>
      <c r="N317">
        <v>0</v>
      </c>
      <c r="O317">
        <v>0</v>
      </c>
      <c r="P317">
        <v>0</v>
      </c>
      <c r="T317" t="s">
        <v>15</v>
      </c>
    </row>
    <row r="318" spans="2:20" x14ac:dyDescent="0.25">
      <c r="B318" t="s">
        <v>1686</v>
      </c>
      <c r="G318" t="s">
        <v>1737</v>
      </c>
      <c r="K318" t="s">
        <v>652</v>
      </c>
      <c r="L318" t="s">
        <v>1698</v>
      </c>
      <c r="N318">
        <v>0</v>
      </c>
      <c r="O318">
        <v>0</v>
      </c>
      <c r="P318">
        <v>0</v>
      </c>
      <c r="T318" t="s">
        <v>15</v>
      </c>
    </row>
    <row r="319" spans="2:20" x14ac:dyDescent="0.25">
      <c r="B319" t="s">
        <v>1686</v>
      </c>
      <c r="G319" t="s">
        <v>1737</v>
      </c>
      <c r="K319" t="s">
        <v>1390</v>
      </c>
      <c r="L319" t="s">
        <v>1698</v>
      </c>
      <c r="N319">
        <v>0</v>
      </c>
      <c r="O319">
        <v>0</v>
      </c>
      <c r="P319">
        <v>0</v>
      </c>
      <c r="T319" t="s">
        <v>15</v>
      </c>
    </row>
    <row r="320" spans="2:20" x14ac:dyDescent="0.25">
      <c r="B320" t="s">
        <v>1686</v>
      </c>
      <c r="G320" t="s">
        <v>1737</v>
      </c>
      <c r="K320" t="s">
        <v>1413</v>
      </c>
      <c r="L320" t="s">
        <v>1698</v>
      </c>
      <c r="N320">
        <v>0</v>
      </c>
      <c r="O320">
        <v>0</v>
      </c>
      <c r="P320">
        <v>0</v>
      </c>
      <c r="T320" t="s">
        <v>15</v>
      </c>
    </row>
    <row r="321" spans="2:20" x14ac:dyDescent="0.25">
      <c r="B321" t="s">
        <v>1686</v>
      </c>
      <c r="G321" t="s">
        <v>1737</v>
      </c>
      <c r="K321" t="s">
        <v>1506</v>
      </c>
      <c r="L321" t="s">
        <v>1698</v>
      </c>
      <c r="N321">
        <v>6.76</v>
      </c>
      <c r="O321">
        <v>294.25</v>
      </c>
      <c r="P321">
        <v>7.9</v>
      </c>
      <c r="Q321">
        <v>2.3E-2</v>
      </c>
      <c r="R321">
        <v>1.17</v>
      </c>
      <c r="T321" t="s">
        <v>15</v>
      </c>
    </row>
    <row r="322" spans="2:20" x14ac:dyDescent="0.25">
      <c r="B322" t="s">
        <v>1686</v>
      </c>
      <c r="G322" t="s">
        <v>1737</v>
      </c>
      <c r="K322" t="s">
        <v>1090</v>
      </c>
      <c r="L322" t="s">
        <v>1698</v>
      </c>
      <c r="N322">
        <v>0</v>
      </c>
      <c r="O322">
        <v>0</v>
      </c>
      <c r="P322">
        <v>0</v>
      </c>
      <c r="T322" t="s">
        <v>15</v>
      </c>
    </row>
    <row r="323" spans="2:20" x14ac:dyDescent="0.25">
      <c r="B323" t="s">
        <v>1686</v>
      </c>
      <c r="G323" t="s">
        <v>1738</v>
      </c>
      <c r="H323">
        <v>3</v>
      </c>
      <c r="M323" t="s">
        <v>1697</v>
      </c>
      <c r="N323">
        <v>26.89</v>
      </c>
      <c r="O323">
        <v>539.46</v>
      </c>
      <c r="P323">
        <v>35.44</v>
      </c>
      <c r="Q323">
        <v>0.05</v>
      </c>
      <c r="R323">
        <v>1.32</v>
      </c>
      <c r="T323" t="s">
        <v>15</v>
      </c>
    </row>
    <row r="324" spans="2:20" x14ac:dyDescent="0.25">
      <c r="B324" t="s">
        <v>1686</v>
      </c>
      <c r="G324" t="s">
        <v>1738</v>
      </c>
      <c r="K324" t="s">
        <v>232</v>
      </c>
      <c r="L324" t="s">
        <v>1698</v>
      </c>
      <c r="N324">
        <v>1.75</v>
      </c>
      <c r="O324">
        <v>56.05</v>
      </c>
      <c r="P324">
        <v>2.84</v>
      </c>
      <c r="Q324">
        <v>3.1E-2</v>
      </c>
      <c r="R324">
        <v>1.63</v>
      </c>
      <c r="T324" t="s">
        <v>15</v>
      </c>
    </row>
    <row r="325" spans="2:20" x14ac:dyDescent="0.25">
      <c r="B325" t="s">
        <v>1686</v>
      </c>
      <c r="G325" t="s">
        <v>1738</v>
      </c>
      <c r="K325" t="s">
        <v>233</v>
      </c>
      <c r="L325" t="s">
        <v>1698</v>
      </c>
      <c r="N325">
        <v>1</v>
      </c>
      <c r="O325">
        <v>35.03</v>
      </c>
      <c r="P325">
        <v>0.7</v>
      </c>
      <c r="Q325">
        <v>2.9000000000000001E-2</v>
      </c>
      <c r="R325">
        <v>0.7</v>
      </c>
      <c r="T325" t="s">
        <v>15</v>
      </c>
    </row>
    <row r="326" spans="2:20" x14ac:dyDescent="0.25">
      <c r="B326" t="s">
        <v>1686</v>
      </c>
      <c r="G326" t="s">
        <v>1738</v>
      </c>
      <c r="K326" t="s">
        <v>449</v>
      </c>
      <c r="L326" t="s">
        <v>1698</v>
      </c>
      <c r="N326">
        <v>23.42</v>
      </c>
      <c r="O326">
        <v>434.37</v>
      </c>
      <c r="P326">
        <v>31.26</v>
      </c>
      <c r="Q326">
        <v>5.3999999999999999E-2</v>
      </c>
      <c r="R326">
        <v>1.33</v>
      </c>
      <c r="T326" t="s">
        <v>15</v>
      </c>
    </row>
    <row r="327" spans="2:20" x14ac:dyDescent="0.25">
      <c r="B327" t="s">
        <v>1686</v>
      </c>
      <c r="G327" t="s">
        <v>1738</v>
      </c>
      <c r="K327" t="s">
        <v>481</v>
      </c>
      <c r="L327" t="s">
        <v>1698</v>
      </c>
      <c r="N327">
        <v>0</v>
      </c>
      <c r="O327">
        <v>0</v>
      </c>
      <c r="P327">
        <v>0</v>
      </c>
      <c r="T327" t="s">
        <v>15</v>
      </c>
    </row>
    <row r="328" spans="2:20" x14ac:dyDescent="0.25">
      <c r="B328" t="s">
        <v>1686</v>
      </c>
      <c r="G328" t="s">
        <v>1738</v>
      </c>
      <c r="K328" t="s">
        <v>523</v>
      </c>
      <c r="L328" t="s">
        <v>1698</v>
      </c>
      <c r="N328">
        <v>0.22</v>
      </c>
      <c r="O328">
        <v>7.01</v>
      </c>
      <c r="P328">
        <v>0.36</v>
      </c>
      <c r="Q328">
        <v>3.1E-2</v>
      </c>
      <c r="R328">
        <v>1.67</v>
      </c>
      <c r="T328" t="s">
        <v>15</v>
      </c>
    </row>
    <row r="329" spans="2:20" x14ac:dyDescent="0.25">
      <c r="B329" t="s">
        <v>1686</v>
      </c>
      <c r="G329" t="s">
        <v>1738</v>
      </c>
      <c r="K329" t="s">
        <v>525</v>
      </c>
      <c r="L329" t="s">
        <v>1698</v>
      </c>
      <c r="N329">
        <v>0</v>
      </c>
      <c r="O329">
        <v>0</v>
      </c>
      <c r="P329">
        <v>0</v>
      </c>
      <c r="T329" t="s">
        <v>15</v>
      </c>
    </row>
    <row r="330" spans="2:20" x14ac:dyDescent="0.25">
      <c r="B330" t="s">
        <v>1686</v>
      </c>
      <c r="G330" t="s">
        <v>1738</v>
      </c>
      <c r="K330" t="s">
        <v>527</v>
      </c>
      <c r="L330" t="s">
        <v>1698</v>
      </c>
      <c r="N330">
        <v>0</v>
      </c>
      <c r="O330">
        <v>0</v>
      </c>
      <c r="P330">
        <v>0</v>
      </c>
      <c r="T330" t="s">
        <v>15</v>
      </c>
    </row>
    <row r="331" spans="2:20" x14ac:dyDescent="0.25">
      <c r="B331" t="s">
        <v>1686</v>
      </c>
      <c r="G331" t="s">
        <v>1738</v>
      </c>
      <c r="K331" t="s">
        <v>532</v>
      </c>
      <c r="L331" t="s">
        <v>1698</v>
      </c>
      <c r="N331">
        <v>0.5</v>
      </c>
      <c r="O331">
        <v>7.01</v>
      </c>
      <c r="P331">
        <v>0.28000000000000003</v>
      </c>
      <c r="Q331">
        <v>7.1999999999999995E-2</v>
      </c>
      <c r="R331">
        <v>0.56000000000000005</v>
      </c>
      <c r="T331" t="s">
        <v>15</v>
      </c>
    </row>
    <row r="332" spans="2:20" x14ac:dyDescent="0.25">
      <c r="B332" t="s">
        <v>1686</v>
      </c>
      <c r="G332" t="s">
        <v>1739</v>
      </c>
      <c r="H332">
        <v>3</v>
      </c>
      <c r="M332" t="s">
        <v>1697</v>
      </c>
      <c r="N332">
        <v>1.1499999999999999</v>
      </c>
      <c r="O332">
        <v>49.04</v>
      </c>
      <c r="P332">
        <v>1.92</v>
      </c>
      <c r="Q332">
        <v>2.4E-2</v>
      </c>
      <c r="R332">
        <v>1.66</v>
      </c>
      <c r="T332" t="s">
        <v>15</v>
      </c>
    </row>
    <row r="333" spans="2:20" x14ac:dyDescent="0.25">
      <c r="B333" t="s">
        <v>1686</v>
      </c>
      <c r="G333" t="s">
        <v>1739</v>
      </c>
      <c r="K333" t="s">
        <v>486</v>
      </c>
      <c r="L333" t="s">
        <v>1698</v>
      </c>
      <c r="N333">
        <v>0</v>
      </c>
      <c r="O333">
        <v>0</v>
      </c>
      <c r="P333">
        <v>0</v>
      </c>
      <c r="T333" t="s">
        <v>15</v>
      </c>
    </row>
    <row r="334" spans="2:20" x14ac:dyDescent="0.25">
      <c r="B334" t="s">
        <v>1686</v>
      </c>
      <c r="G334" t="s">
        <v>1739</v>
      </c>
      <c r="K334" t="s">
        <v>499</v>
      </c>
      <c r="L334" t="s">
        <v>1698</v>
      </c>
      <c r="N334">
        <v>0.39</v>
      </c>
      <c r="O334">
        <v>7.01</v>
      </c>
      <c r="P334">
        <v>1.22</v>
      </c>
      <c r="Q334">
        <v>5.6000000000000001E-2</v>
      </c>
      <c r="R334">
        <v>3.13</v>
      </c>
      <c r="T334" t="s">
        <v>15</v>
      </c>
    </row>
    <row r="335" spans="2:20" x14ac:dyDescent="0.25">
      <c r="B335" t="s">
        <v>1686</v>
      </c>
      <c r="G335" t="s">
        <v>1739</v>
      </c>
      <c r="K335" t="s">
        <v>1377</v>
      </c>
      <c r="L335" t="s">
        <v>1698</v>
      </c>
      <c r="N335">
        <v>0</v>
      </c>
      <c r="O335">
        <v>0</v>
      </c>
      <c r="P335">
        <v>0</v>
      </c>
      <c r="T335" t="s">
        <v>15</v>
      </c>
    </row>
    <row r="336" spans="2:20" x14ac:dyDescent="0.25">
      <c r="B336" t="s">
        <v>1686</v>
      </c>
      <c r="G336" t="s">
        <v>1739</v>
      </c>
      <c r="K336" t="s">
        <v>1445</v>
      </c>
      <c r="L336" t="s">
        <v>1698</v>
      </c>
      <c r="N336">
        <v>0</v>
      </c>
      <c r="O336">
        <v>0</v>
      </c>
      <c r="P336">
        <v>0</v>
      </c>
      <c r="T336" t="s">
        <v>15</v>
      </c>
    </row>
    <row r="337" spans="2:20" x14ac:dyDescent="0.25">
      <c r="B337" t="s">
        <v>1686</v>
      </c>
      <c r="G337" t="s">
        <v>1739</v>
      </c>
      <c r="K337" t="s">
        <v>1494</v>
      </c>
      <c r="L337" t="s">
        <v>1698</v>
      </c>
      <c r="N337">
        <v>0.22</v>
      </c>
      <c r="O337">
        <v>14.01</v>
      </c>
      <c r="P337">
        <v>0.2</v>
      </c>
      <c r="Q337">
        <v>1.6E-2</v>
      </c>
      <c r="R337">
        <v>0.89</v>
      </c>
      <c r="T337" t="s">
        <v>15</v>
      </c>
    </row>
    <row r="338" spans="2:20" x14ac:dyDescent="0.25">
      <c r="B338" t="s">
        <v>1686</v>
      </c>
      <c r="G338" t="s">
        <v>1739</v>
      </c>
      <c r="K338" t="s">
        <v>1160</v>
      </c>
      <c r="L338" t="s">
        <v>1698</v>
      </c>
      <c r="N338">
        <v>0.26</v>
      </c>
      <c r="O338">
        <v>7.01</v>
      </c>
      <c r="P338">
        <v>0.18</v>
      </c>
      <c r="Q338">
        <v>3.5999999999999997E-2</v>
      </c>
      <c r="R338">
        <v>0.72</v>
      </c>
      <c r="T338" t="s">
        <v>15</v>
      </c>
    </row>
    <row r="339" spans="2:20" x14ac:dyDescent="0.25">
      <c r="B339" t="s">
        <v>1686</v>
      </c>
      <c r="G339" t="s">
        <v>1739</v>
      </c>
      <c r="K339" t="s">
        <v>1231</v>
      </c>
      <c r="L339" t="s">
        <v>1698</v>
      </c>
      <c r="N339">
        <v>0.28000000000000003</v>
      </c>
      <c r="O339">
        <v>21.02</v>
      </c>
      <c r="P339">
        <v>0.31</v>
      </c>
      <c r="Q339">
        <v>1.4E-2</v>
      </c>
      <c r="R339">
        <v>1.1000000000000001</v>
      </c>
      <c r="T339" t="s">
        <v>15</v>
      </c>
    </row>
    <row r="340" spans="2:20" x14ac:dyDescent="0.25">
      <c r="B340" t="s">
        <v>1686</v>
      </c>
      <c r="G340" t="s">
        <v>1740</v>
      </c>
      <c r="H340">
        <v>3</v>
      </c>
      <c r="M340" t="s">
        <v>1697</v>
      </c>
      <c r="N340">
        <v>0.41</v>
      </c>
      <c r="O340">
        <v>14.01</v>
      </c>
      <c r="P340">
        <v>0.32</v>
      </c>
      <c r="Q340">
        <v>2.9000000000000001E-2</v>
      </c>
      <c r="R340">
        <v>0.78</v>
      </c>
      <c r="T340" t="s">
        <v>15</v>
      </c>
    </row>
    <row r="341" spans="2:20" x14ac:dyDescent="0.25">
      <c r="B341" t="s">
        <v>1686</v>
      </c>
      <c r="G341" t="s">
        <v>1740</v>
      </c>
      <c r="K341" t="s">
        <v>221</v>
      </c>
      <c r="L341" t="s">
        <v>1698</v>
      </c>
      <c r="N341">
        <v>0</v>
      </c>
      <c r="O341">
        <v>0</v>
      </c>
      <c r="P341">
        <v>0</v>
      </c>
      <c r="T341" t="s">
        <v>15</v>
      </c>
    </row>
    <row r="342" spans="2:20" x14ac:dyDescent="0.25">
      <c r="B342" t="s">
        <v>1686</v>
      </c>
      <c r="G342" t="s">
        <v>1740</v>
      </c>
      <c r="K342" t="s">
        <v>511</v>
      </c>
      <c r="L342" t="s">
        <v>1698</v>
      </c>
      <c r="N342">
        <v>0</v>
      </c>
      <c r="O342">
        <v>0</v>
      </c>
      <c r="P342">
        <v>0</v>
      </c>
      <c r="T342" t="s">
        <v>15</v>
      </c>
    </row>
    <row r="343" spans="2:20" x14ac:dyDescent="0.25">
      <c r="B343" t="s">
        <v>1686</v>
      </c>
      <c r="G343" t="s">
        <v>1740</v>
      </c>
      <c r="K343" t="s">
        <v>654</v>
      </c>
      <c r="L343" t="s">
        <v>1698</v>
      </c>
      <c r="N343">
        <v>0</v>
      </c>
      <c r="O343">
        <v>0</v>
      </c>
      <c r="P343">
        <v>0</v>
      </c>
      <c r="T343" t="s">
        <v>15</v>
      </c>
    </row>
    <row r="344" spans="2:20" x14ac:dyDescent="0.25">
      <c r="B344" t="s">
        <v>1686</v>
      </c>
      <c r="G344" t="s">
        <v>1740</v>
      </c>
      <c r="K344" t="s">
        <v>1352</v>
      </c>
      <c r="L344" t="s">
        <v>1698</v>
      </c>
      <c r="N344">
        <v>0</v>
      </c>
      <c r="O344">
        <v>0</v>
      </c>
      <c r="P344">
        <v>0</v>
      </c>
      <c r="T344" t="s">
        <v>15</v>
      </c>
    </row>
    <row r="345" spans="2:20" x14ac:dyDescent="0.25">
      <c r="B345" t="s">
        <v>1686</v>
      </c>
      <c r="G345" t="s">
        <v>1740</v>
      </c>
      <c r="K345" t="s">
        <v>1512</v>
      </c>
      <c r="L345" t="s">
        <v>1698</v>
      </c>
      <c r="N345">
        <v>0</v>
      </c>
      <c r="O345">
        <v>0</v>
      </c>
      <c r="P345">
        <v>0</v>
      </c>
      <c r="T345" t="s">
        <v>15</v>
      </c>
    </row>
    <row r="346" spans="2:20" x14ac:dyDescent="0.25">
      <c r="B346" t="s">
        <v>1686</v>
      </c>
      <c r="G346" t="s">
        <v>1740</v>
      </c>
      <c r="K346" t="s">
        <v>1537</v>
      </c>
      <c r="L346" t="s">
        <v>1698</v>
      </c>
      <c r="N346">
        <v>0</v>
      </c>
      <c r="O346">
        <v>0</v>
      </c>
      <c r="P346">
        <v>0</v>
      </c>
      <c r="T346" t="s">
        <v>15</v>
      </c>
    </row>
    <row r="347" spans="2:20" x14ac:dyDescent="0.25">
      <c r="B347" t="s">
        <v>1686</v>
      </c>
      <c r="G347" t="s">
        <v>1740</v>
      </c>
      <c r="K347" t="s">
        <v>1259</v>
      </c>
      <c r="L347" t="s">
        <v>1698</v>
      </c>
      <c r="N347">
        <v>0.41</v>
      </c>
      <c r="O347">
        <v>14.01</v>
      </c>
      <c r="P347">
        <v>0.32</v>
      </c>
      <c r="Q347">
        <v>2.9000000000000001E-2</v>
      </c>
      <c r="R347">
        <v>0.78</v>
      </c>
      <c r="T347" t="s">
        <v>15</v>
      </c>
    </row>
    <row r="348" spans="2:20" x14ac:dyDescent="0.25">
      <c r="B348" t="s">
        <v>1686</v>
      </c>
      <c r="G348" t="s">
        <v>1741</v>
      </c>
      <c r="H348">
        <v>3</v>
      </c>
      <c r="M348" t="s">
        <v>1697</v>
      </c>
      <c r="N348">
        <v>5.42</v>
      </c>
      <c r="O348">
        <v>147.13</v>
      </c>
      <c r="P348">
        <v>4.55</v>
      </c>
      <c r="Q348">
        <v>3.6999999999999998E-2</v>
      </c>
      <c r="R348">
        <v>0.84</v>
      </c>
      <c r="T348" t="s">
        <v>15</v>
      </c>
    </row>
    <row r="349" spans="2:20" x14ac:dyDescent="0.25">
      <c r="B349" t="s">
        <v>1686</v>
      </c>
      <c r="G349" t="s">
        <v>1741</v>
      </c>
      <c r="K349" t="s">
        <v>433</v>
      </c>
      <c r="L349" t="s">
        <v>1698</v>
      </c>
      <c r="N349">
        <v>0</v>
      </c>
      <c r="O349">
        <v>0</v>
      </c>
      <c r="P349">
        <v>0</v>
      </c>
      <c r="T349" t="s">
        <v>15</v>
      </c>
    </row>
    <row r="350" spans="2:20" x14ac:dyDescent="0.25">
      <c r="B350" t="s">
        <v>1686</v>
      </c>
      <c r="G350" t="s">
        <v>1741</v>
      </c>
      <c r="K350" t="s">
        <v>435</v>
      </c>
      <c r="L350" t="s">
        <v>1698</v>
      </c>
      <c r="N350">
        <v>0</v>
      </c>
      <c r="O350">
        <v>0</v>
      </c>
      <c r="P350">
        <v>0</v>
      </c>
      <c r="T350" t="s">
        <v>15</v>
      </c>
    </row>
    <row r="351" spans="2:20" x14ac:dyDescent="0.25">
      <c r="B351" t="s">
        <v>1686</v>
      </c>
      <c r="G351" t="s">
        <v>1741</v>
      </c>
      <c r="K351" t="s">
        <v>1316</v>
      </c>
      <c r="L351" t="s">
        <v>1698</v>
      </c>
      <c r="N351">
        <v>0.77</v>
      </c>
      <c r="O351">
        <v>28.02</v>
      </c>
      <c r="P351">
        <v>0.81</v>
      </c>
      <c r="Q351">
        <v>2.8000000000000001E-2</v>
      </c>
      <c r="R351">
        <v>1.05</v>
      </c>
      <c r="T351" t="s">
        <v>15</v>
      </c>
    </row>
    <row r="352" spans="2:20" x14ac:dyDescent="0.25">
      <c r="B352" t="s">
        <v>1686</v>
      </c>
      <c r="G352" t="s">
        <v>1741</v>
      </c>
      <c r="K352" t="s">
        <v>874</v>
      </c>
      <c r="L352" t="s">
        <v>1698</v>
      </c>
      <c r="N352">
        <v>0</v>
      </c>
      <c r="O352">
        <v>0</v>
      </c>
      <c r="P352">
        <v>0</v>
      </c>
      <c r="T352" t="s">
        <v>15</v>
      </c>
    </row>
    <row r="353" spans="2:20" x14ac:dyDescent="0.25">
      <c r="B353" t="s">
        <v>1686</v>
      </c>
      <c r="G353" t="s">
        <v>1741</v>
      </c>
      <c r="K353" t="s">
        <v>1317</v>
      </c>
      <c r="L353" t="s">
        <v>1698</v>
      </c>
      <c r="N353">
        <v>4.54</v>
      </c>
      <c r="O353">
        <v>112.1</v>
      </c>
      <c r="P353">
        <v>3.62</v>
      </c>
      <c r="Q353">
        <v>4.1000000000000002E-2</v>
      </c>
      <c r="R353">
        <v>0.8</v>
      </c>
      <c r="T353" t="s">
        <v>15</v>
      </c>
    </row>
    <row r="354" spans="2:20" x14ac:dyDescent="0.25">
      <c r="B354" t="s">
        <v>1686</v>
      </c>
      <c r="G354" t="s">
        <v>1741</v>
      </c>
      <c r="K354" t="s">
        <v>1318</v>
      </c>
      <c r="L354" t="s">
        <v>1698</v>
      </c>
      <c r="N354">
        <v>0.1</v>
      </c>
      <c r="O354">
        <v>7.01</v>
      </c>
      <c r="P354">
        <v>0.11</v>
      </c>
      <c r="Q354">
        <v>1.4E-2</v>
      </c>
      <c r="R354">
        <v>1.1000000000000001</v>
      </c>
      <c r="T354" t="s">
        <v>15</v>
      </c>
    </row>
    <row r="355" spans="2:20" x14ac:dyDescent="0.25">
      <c r="B355" t="s">
        <v>1686</v>
      </c>
      <c r="G355" t="s">
        <v>1741</v>
      </c>
      <c r="K355" t="s">
        <v>1321</v>
      </c>
      <c r="L355" t="s">
        <v>1698</v>
      </c>
      <c r="N355">
        <v>0</v>
      </c>
      <c r="O355">
        <v>0</v>
      </c>
      <c r="P355">
        <v>0</v>
      </c>
      <c r="T355" t="s">
        <v>15</v>
      </c>
    </row>
    <row r="356" spans="2:20" x14ac:dyDescent="0.25">
      <c r="B356" t="s">
        <v>1686</v>
      </c>
      <c r="G356" t="s">
        <v>1742</v>
      </c>
      <c r="H356">
        <v>3</v>
      </c>
      <c r="M356" t="s">
        <v>1697</v>
      </c>
      <c r="N356">
        <v>3.62</v>
      </c>
      <c r="O356">
        <v>56.05</v>
      </c>
      <c r="P356">
        <v>3.52</v>
      </c>
      <c r="Q356">
        <v>6.5000000000000002E-2</v>
      </c>
      <c r="R356">
        <v>0.97</v>
      </c>
      <c r="T356" t="s">
        <v>15</v>
      </c>
    </row>
    <row r="357" spans="2:20" x14ac:dyDescent="0.25">
      <c r="B357" t="s">
        <v>1686</v>
      </c>
      <c r="G357" t="s">
        <v>1742</v>
      </c>
      <c r="K357" t="s">
        <v>609</v>
      </c>
      <c r="L357" t="s">
        <v>1698</v>
      </c>
      <c r="N357">
        <v>0</v>
      </c>
      <c r="O357">
        <v>0</v>
      </c>
      <c r="P357">
        <v>0</v>
      </c>
      <c r="T357" t="s">
        <v>15</v>
      </c>
    </row>
    <row r="358" spans="2:20" x14ac:dyDescent="0.25">
      <c r="B358" t="s">
        <v>1686</v>
      </c>
      <c r="G358" t="s">
        <v>1742</v>
      </c>
      <c r="K358" t="s">
        <v>722</v>
      </c>
      <c r="L358" t="s">
        <v>1698</v>
      </c>
      <c r="N358">
        <v>0</v>
      </c>
      <c r="O358">
        <v>0</v>
      </c>
      <c r="P358">
        <v>0</v>
      </c>
      <c r="T358" t="s">
        <v>15</v>
      </c>
    </row>
    <row r="359" spans="2:20" x14ac:dyDescent="0.25">
      <c r="B359" t="s">
        <v>1686</v>
      </c>
      <c r="G359" t="s">
        <v>1742</v>
      </c>
      <c r="K359" t="s">
        <v>723</v>
      </c>
      <c r="L359" t="s">
        <v>1698</v>
      </c>
      <c r="N359">
        <v>1.61</v>
      </c>
      <c r="O359">
        <v>14.01</v>
      </c>
      <c r="P359">
        <v>1.42</v>
      </c>
      <c r="Q359">
        <v>0.115</v>
      </c>
      <c r="R359">
        <v>0.88</v>
      </c>
      <c r="T359" t="s">
        <v>15</v>
      </c>
    </row>
    <row r="360" spans="2:20" x14ac:dyDescent="0.25">
      <c r="B360" t="s">
        <v>1686</v>
      </c>
      <c r="G360" t="s">
        <v>1742</v>
      </c>
      <c r="K360" t="s">
        <v>724</v>
      </c>
      <c r="L360" t="s">
        <v>1698</v>
      </c>
      <c r="N360">
        <v>0</v>
      </c>
      <c r="O360">
        <v>0</v>
      </c>
      <c r="P360">
        <v>0</v>
      </c>
      <c r="T360" t="s">
        <v>15</v>
      </c>
    </row>
    <row r="361" spans="2:20" x14ac:dyDescent="0.25">
      <c r="B361" t="s">
        <v>1686</v>
      </c>
      <c r="G361" t="s">
        <v>1742</v>
      </c>
      <c r="K361" t="s">
        <v>1124</v>
      </c>
      <c r="L361" t="s">
        <v>1698</v>
      </c>
      <c r="N361">
        <v>1.74</v>
      </c>
      <c r="O361">
        <v>35.03</v>
      </c>
      <c r="P361">
        <v>1.93</v>
      </c>
      <c r="Q361">
        <v>0.05</v>
      </c>
      <c r="R361">
        <v>1.1100000000000001</v>
      </c>
      <c r="T361" t="s">
        <v>15</v>
      </c>
    </row>
    <row r="362" spans="2:20" x14ac:dyDescent="0.25">
      <c r="B362" t="s">
        <v>1686</v>
      </c>
      <c r="G362" t="s">
        <v>1742</v>
      </c>
      <c r="K362" t="s">
        <v>1285</v>
      </c>
      <c r="L362" t="s">
        <v>1698</v>
      </c>
      <c r="N362">
        <v>0.27</v>
      </c>
      <c r="O362">
        <v>7.01</v>
      </c>
      <c r="P362">
        <v>0.17</v>
      </c>
      <c r="Q362">
        <v>3.7999999999999999E-2</v>
      </c>
      <c r="R362">
        <v>0.64</v>
      </c>
      <c r="T362" t="s">
        <v>15</v>
      </c>
    </row>
    <row r="363" spans="2:20" x14ac:dyDescent="0.25">
      <c r="B363" t="s">
        <v>1686</v>
      </c>
      <c r="G363" t="s">
        <v>1742</v>
      </c>
      <c r="K363" t="s">
        <v>1286</v>
      </c>
      <c r="L363" t="s">
        <v>1698</v>
      </c>
      <c r="N363">
        <v>0</v>
      </c>
      <c r="O363">
        <v>0</v>
      </c>
      <c r="P363">
        <v>0</v>
      </c>
      <c r="T363" t="s">
        <v>15</v>
      </c>
    </row>
    <row r="364" spans="2:20" x14ac:dyDescent="0.25">
      <c r="B364" t="s">
        <v>1686</v>
      </c>
      <c r="G364" t="s">
        <v>1743</v>
      </c>
      <c r="H364">
        <v>3</v>
      </c>
      <c r="M364" t="s">
        <v>1697</v>
      </c>
      <c r="N364">
        <v>129.29</v>
      </c>
      <c r="O364">
        <v>5121.37</v>
      </c>
      <c r="P364">
        <v>141.30000000000001</v>
      </c>
      <c r="Q364">
        <v>2.5000000000000001E-2</v>
      </c>
      <c r="R364">
        <v>1.0900000000000001</v>
      </c>
      <c r="T364" t="s">
        <v>15</v>
      </c>
    </row>
    <row r="365" spans="2:20" x14ac:dyDescent="0.25">
      <c r="B365" t="s">
        <v>1686</v>
      </c>
      <c r="G365" t="s">
        <v>1743</v>
      </c>
      <c r="K365" t="s">
        <v>439</v>
      </c>
      <c r="L365" t="s">
        <v>1698</v>
      </c>
      <c r="N365">
        <v>0</v>
      </c>
      <c r="O365">
        <v>0</v>
      </c>
      <c r="P365">
        <v>0</v>
      </c>
      <c r="T365" t="s">
        <v>15</v>
      </c>
    </row>
    <row r="366" spans="2:20" x14ac:dyDescent="0.25">
      <c r="B366" t="s">
        <v>1686</v>
      </c>
      <c r="G366" t="s">
        <v>1743</v>
      </c>
      <c r="K366" t="s">
        <v>466</v>
      </c>
      <c r="L366" t="s">
        <v>1698</v>
      </c>
      <c r="N366">
        <v>0</v>
      </c>
      <c r="O366">
        <v>0</v>
      </c>
      <c r="P366">
        <v>0</v>
      </c>
      <c r="T366" t="s">
        <v>15</v>
      </c>
    </row>
    <row r="367" spans="2:20" x14ac:dyDescent="0.25">
      <c r="B367" t="s">
        <v>1686</v>
      </c>
      <c r="G367" t="s">
        <v>1743</v>
      </c>
      <c r="K367" t="s">
        <v>554</v>
      </c>
      <c r="L367" t="s">
        <v>1698</v>
      </c>
      <c r="N367">
        <v>0</v>
      </c>
      <c r="O367">
        <v>0</v>
      </c>
      <c r="P367">
        <v>0</v>
      </c>
      <c r="T367" t="s">
        <v>15</v>
      </c>
    </row>
    <row r="368" spans="2:20" x14ac:dyDescent="0.25">
      <c r="B368" t="s">
        <v>1686</v>
      </c>
      <c r="G368" t="s">
        <v>1743</v>
      </c>
      <c r="K368" t="s">
        <v>862</v>
      </c>
      <c r="L368" t="s">
        <v>1698</v>
      </c>
      <c r="N368">
        <v>113.02</v>
      </c>
      <c r="O368">
        <v>4637.95</v>
      </c>
      <c r="P368">
        <v>119.45</v>
      </c>
      <c r="Q368">
        <v>2.4E-2</v>
      </c>
      <c r="R368">
        <v>1.06</v>
      </c>
      <c r="T368" t="s">
        <v>15</v>
      </c>
    </row>
    <row r="369" spans="2:20" x14ac:dyDescent="0.25">
      <c r="B369" t="s">
        <v>1686</v>
      </c>
      <c r="G369" t="s">
        <v>1743</v>
      </c>
      <c r="K369" t="s">
        <v>1334</v>
      </c>
      <c r="L369" t="s">
        <v>1698</v>
      </c>
      <c r="N369">
        <v>15.97</v>
      </c>
      <c r="O369">
        <v>476.41</v>
      </c>
      <c r="P369">
        <v>21.74</v>
      </c>
      <c r="Q369">
        <v>3.4000000000000002E-2</v>
      </c>
      <c r="R369">
        <v>1.36</v>
      </c>
      <c r="T369" t="s">
        <v>15</v>
      </c>
    </row>
    <row r="370" spans="2:20" x14ac:dyDescent="0.25">
      <c r="B370" t="s">
        <v>1686</v>
      </c>
      <c r="G370" t="s">
        <v>1743</v>
      </c>
      <c r="K370" t="s">
        <v>1370</v>
      </c>
      <c r="L370" t="s">
        <v>1698</v>
      </c>
      <c r="N370">
        <v>0</v>
      </c>
      <c r="O370">
        <v>0</v>
      </c>
      <c r="P370">
        <v>0</v>
      </c>
      <c r="T370" t="s">
        <v>15</v>
      </c>
    </row>
    <row r="371" spans="2:20" x14ac:dyDescent="0.25">
      <c r="B371" t="s">
        <v>1686</v>
      </c>
      <c r="G371" t="s">
        <v>1743</v>
      </c>
      <c r="K371" t="s">
        <v>949</v>
      </c>
      <c r="L371" t="s">
        <v>1698</v>
      </c>
      <c r="N371">
        <v>0.31</v>
      </c>
      <c r="O371">
        <v>7.01</v>
      </c>
      <c r="P371">
        <v>0.12</v>
      </c>
      <c r="Q371">
        <v>4.3999999999999997E-2</v>
      </c>
      <c r="R371">
        <v>0.38</v>
      </c>
      <c r="T371" t="s">
        <v>15</v>
      </c>
    </row>
    <row r="372" spans="2:20" x14ac:dyDescent="0.25">
      <c r="B372" t="s">
        <v>1686</v>
      </c>
      <c r="G372" t="s">
        <v>1743</v>
      </c>
      <c r="K372" t="s">
        <v>1008</v>
      </c>
      <c r="L372" t="s">
        <v>1698</v>
      </c>
      <c r="N372">
        <v>0</v>
      </c>
      <c r="O372">
        <v>0</v>
      </c>
      <c r="P372">
        <v>0</v>
      </c>
      <c r="T372" t="s">
        <v>15</v>
      </c>
    </row>
    <row r="373" spans="2:20" x14ac:dyDescent="0.25">
      <c r="B373" t="s">
        <v>1686</v>
      </c>
      <c r="G373" t="s">
        <v>1743</v>
      </c>
      <c r="K373" t="s">
        <v>1060</v>
      </c>
      <c r="L373" t="s">
        <v>1698</v>
      </c>
      <c r="N373">
        <v>0</v>
      </c>
      <c r="O373">
        <v>0</v>
      </c>
      <c r="P373">
        <v>0</v>
      </c>
      <c r="T373" t="s">
        <v>15</v>
      </c>
    </row>
    <row r="374" spans="2:20" x14ac:dyDescent="0.25">
      <c r="B374" t="s">
        <v>1686</v>
      </c>
      <c r="G374" t="s">
        <v>1744</v>
      </c>
      <c r="H374">
        <v>3</v>
      </c>
      <c r="M374" t="s">
        <v>1697</v>
      </c>
      <c r="N374">
        <v>38.85</v>
      </c>
      <c r="O374">
        <v>1057.9000000000001</v>
      </c>
      <c r="P374">
        <v>62.67</v>
      </c>
      <c r="Q374">
        <v>3.6999999999999998E-2</v>
      </c>
      <c r="R374">
        <v>1.61</v>
      </c>
      <c r="T374" t="s">
        <v>15</v>
      </c>
    </row>
    <row r="375" spans="2:20" x14ac:dyDescent="0.25">
      <c r="B375" t="s">
        <v>1686</v>
      </c>
      <c r="G375" t="s">
        <v>1744</v>
      </c>
      <c r="K375" t="s">
        <v>648</v>
      </c>
      <c r="L375" t="s">
        <v>1698</v>
      </c>
      <c r="N375">
        <v>1.1599999999999999</v>
      </c>
      <c r="O375">
        <v>14.01</v>
      </c>
      <c r="P375">
        <v>1.0900000000000001</v>
      </c>
      <c r="Q375">
        <v>8.3000000000000004E-2</v>
      </c>
      <c r="R375">
        <v>0.94</v>
      </c>
      <c r="T375" t="s">
        <v>15</v>
      </c>
    </row>
    <row r="376" spans="2:20" x14ac:dyDescent="0.25">
      <c r="B376" t="s">
        <v>1686</v>
      </c>
      <c r="G376" t="s">
        <v>1744</v>
      </c>
      <c r="K376" t="s">
        <v>1379</v>
      </c>
      <c r="L376" t="s">
        <v>1698</v>
      </c>
      <c r="N376">
        <v>0</v>
      </c>
      <c r="O376">
        <v>0</v>
      </c>
      <c r="P376">
        <v>0</v>
      </c>
      <c r="T376" t="s">
        <v>15</v>
      </c>
    </row>
    <row r="377" spans="2:20" x14ac:dyDescent="0.25">
      <c r="B377" t="s">
        <v>1686</v>
      </c>
      <c r="G377" t="s">
        <v>1744</v>
      </c>
      <c r="K377" t="s">
        <v>1503</v>
      </c>
      <c r="L377" t="s">
        <v>1698</v>
      </c>
      <c r="N377">
        <v>8.89</v>
      </c>
      <c r="O377">
        <v>231.2</v>
      </c>
      <c r="P377">
        <v>17.239999999999998</v>
      </c>
      <c r="Q377">
        <v>3.7999999999999999E-2</v>
      </c>
      <c r="R377">
        <v>1.94</v>
      </c>
      <c r="T377" t="s">
        <v>15</v>
      </c>
    </row>
    <row r="378" spans="2:20" x14ac:dyDescent="0.25">
      <c r="B378" t="s">
        <v>1686</v>
      </c>
      <c r="G378" t="s">
        <v>1744</v>
      </c>
      <c r="K378" t="s">
        <v>1022</v>
      </c>
      <c r="L378" t="s">
        <v>1698</v>
      </c>
      <c r="N378">
        <v>0</v>
      </c>
      <c r="O378">
        <v>0</v>
      </c>
      <c r="P378">
        <v>0</v>
      </c>
      <c r="T378" t="s">
        <v>15</v>
      </c>
    </row>
    <row r="379" spans="2:20" x14ac:dyDescent="0.25">
      <c r="B379" t="s">
        <v>1686</v>
      </c>
      <c r="G379" t="s">
        <v>1744</v>
      </c>
      <c r="K379" t="s">
        <v>1089</v>
      </c>
      <c r="L379" t="s">
        <v>1698</v>
      </c>
      <c r="N379">
        <v>0</v>
      </c>
      <c r="O379">
        <v>0</v>
      </c>
      <c r="P379">
        <v>0</v>
      </c>
      <c r="T379" t="s">
        <v>15</v>
      </c>
    </row>
    <row r="380" spans="2:20" x14ac:dyDescent="0.25">
      <c r="B380" t="s">
        <v>1686</v>
      </c>
      <c r="G380" t="s">
        <v>1744</v>
      </c>
      <c r="K380" t="s">
        <v>1247</v>
      </c>
      <c r="L380" t="s">
        <v>1698</v>
      </c>
      <c r="N380">
        <v>28.8</v>
      </c>
      <c r="O380">
        <v>812.69</v>
      </c>
      <c r="P380">
        <v>44.34</v>
      </c>
      <c r="Q380">
        <v>3.5000000000000003E-2</v>
      </c>
      <c r="R380">
        <v>1.54</v>
      </c>
      <c r="T380" t="s">
        <v>15</v>
      </c>
    </row>
    <row r="381" spans="2:20" x14ac:dyDescent="0.25">
      <c r="B381" t="s">
        <v>1686</v>
      </c>
      <c r="G381" t="s">
        <v>1745</v>
      </c>
      <c r="H381">
        <v>3</v>
      </c>
      <c r="M381" t="s">
        <v>1697</v>
      </c>
      <c r="N381">
        <v>2.09</v>
      </c>
      <c r="O381">
        <v>35.03</v>
      </c>
      <c r="P381">
        <v>1.76</v>
      </c>
      <c r="Q381">
        <v>0.06</v>
      </c>
      <c r="R381">
        <v>0.84</v>
      </c>
      <c r="T381" t="s">
        <v>15</v>
      </c>
    </row>
    <row r="382" spans="2:20" x14ac:dyDescent="0.25">
      <c r="B382" t="s">
        <v>1686</v>
      </c>
      <c r="G382" t="s">
        <v>1745</v>
      </c>
      <c r="K382" t="s">
        <v>220</v>
      </c>
      <c r="L382" t="s">
        <v>1698</v>
      </c>
      <c r="N382">
        <v>0</v>
      </c>
      <c r="O382">
        <v>0</v>
      </c>
      <c r="P382">
        <v>0</v>
      </c>
      <c r="T382" t="s">
        <v>15</v>
      </c>
    </row>
    <row r="383" spans="2:20" x14ac:dyDescent="0.25">
      <c r="B383" t="s">
        <v>1686</v>
      </c>
      <c r="G383" t="s">
        <v>1745</v>
      </c>
      <c r="K383" t="s">
        <v>864</v>
      </c>
      <c r="L383" t="s">
        <v>1698</v>
      </c>
      <c r="N383">
        <v>0</v>
      </c>
      <c r="O383">
        <v>0</v>
      </c>
      <c r="P383">
        <v>0</v>
      </c>
      <c r="T383" t="s">
        <v>15</v>
      </c>
    </row>
    <row r="384" spans="2:20" x14ac:dyDescent="0.25">
      <c r="B384" t="s">
        <v>1686</v>
      </c>
      <c r="G384" t="s">
        <v>1745</v>
      </c>
      <c r="K384" t="s">
        <v>865</v>
      </c>
      <c r="L384" t="s">
        <v>1698</v>
      </c>
      <c r="N384">
        <v>1.53</v>
      </c>
      <c r="O384">
        <v>28.02</v>
      </c>
      <c r="P384">
        <v>1.36</v>
      </c>
      <c r="Q384">
        <v>5.5E-2</v>
      </c>
      <c r="R384">
        <v>0.89</v>
      </c>
      <c r="T384" t="s">
        <v>15</v>
      </c>
    </row>
    <row r="385" spans="2:20" x14ac:dyDescent="0.25">
      <c r="B385" t="s">
        <v>1686</v>
      </c>
      <c r="G385" t="s">
        <v>1745</v>
      </c>
      <c r="K385" t="s">
        <v>1399</v>
      </c>
      <c r="L385" t="s">
        <v>1698</v>
      </c>
      <c r="N385">
        <v>0</v>
      </c>
      <c r="O385">
        <v>0</v>
      </c>
      <c r="P385">
        <v>0</v>
      </c>
      <c r="T385" t="s">
        <v>15</v>
      </c>
    </row>
    <row r="386" spans="2:20" x14ac:dyDescent="0.25">
      <c r="B386" t="s">
        <v>1686</v>
      </c>
      <c r="G386" t="s">
        <v>1745</v>
      </c>
      <c r="K386" t="s">
        <v>1467</v>
      </c>
      <c r="L386" t="s">
        <v>1698</v>
      </c>
      <c r="N386">
        <v>0.56000000000000005</v>
      </c>
      <c r="O386">
        <v>7.01</v>
      </c>
      <c r="P386">
        <v>0.4</v>
      </c>
      <c r="Q386">
        <v>7.9000000000000001E-2</v>
      </c>
      <c r="R386">
        <v>0.72</v>
      </c>
      <c r="T386" t="s">
        <v>15</v>
      </c>
    </row>
    <row r="387" spans="2:20" x14ac:dyDescent="0.25">
      <c r="B387" t="s">
        <v>1686</v>
      </c>
      <c r="G387" t="s">
        <v>1745</v>
      </c>
      <c r="K387" t="s">
        <v>1474</v>
      </c>
      <c r="L387" t="s">
        <v>1698</v>
      </c>
      <c r="N387">
        <v>0</v>
      </c>
      <c r="O387">
        <v>0</v>
      </c>
      <c r="P387">
        <v>0</v>
      </c>
      <c r="T387" t="s">
        <v>15</v>
      </c>
    </row>
    <row r="388" spans="2:20" x14ac:dyDescent="0.25">
      <c r="B388" t="s">
        <v>1686</v>
      </c>
      <c r="G388" t="s">
        <v>1745</v>
      </c>
      <c r="K388" t="s">
        <v>1480</v>
      </c>
      <c r="L388" t="s">
        <v>1698</v>
      </c>
      <c r="N388">
        <v>0</v>
      </c>
      <c r="O388">
        <v>0</v>
      </c>
      <c r="P388">
        <v>0</v>
      </c>
      <c r="T388" t="s">
        <v>15</v>
      </c>
    </row>
    <row r="389" spans="2:20" x14ac:dyDescent="0.25">
      <c r="B389" t="s">
        <v>1686</v>
      </c>
      <c r="G389" t="s">
        <v>1746</v>
      </c>
      <c r="H389">
        <v>3</v>
      </c>
      <c r="M389" t="s">
        <v>1697</v>
      </c>
      <c r="N389">
        <v>0.28999999999999998</v>
      </c>
      <c r="O389">
        <v>7.01</v>
      </c>
      <c r="P389">
        <v>0.13</v>
      </c>
      <c r="Q389">
        <v>4.1000000000000002E-2</v>
      </c>
      <c r="R389">
        <v>0.46</v>
      </c>
      <c r="T389" t="s">
        <v>15</v>
      </c>
    </row>
    <row r="390" spans="2:20" x14ac:dyDescent="0.25">
      <c r="B390" t="s">
        <v>1686</v>
      </c>
      <c r="G390" t="s">
        <v>1746</v>
      </c>
      <c r="K390" t="s">
        <v>504</v>
      </c>
      <c r="L390" t="s">
        <v>1698</v>
      </c>
      <c r="N390">
        <v>0</v>
      </c>
      <c r="O390">
        <v>0</v>
      </c>
      <c r="P390">
        <v>0</v>
      </c>
      <c r="T390" t="s">
        <v>15</v>
      </c>
    </row>
    <row r="391" spans="2:20" x14ac:dyDescent="0.25">
      <c r="B391" t="s">
        <v>1686</v>
      </c>
      <c r="G391" t="s">
        <v>1746</v>
      </c>
      <c r="K391" t="s">
        <v>516</v>
      </c>
      <c r="L391" t="s">
        <v>1698</v>
      </c>
      <c r="N391">
        <v>0</v>
      </c>
      <c r="O391">
        <v>0</v>
      </c>
      <c r="P391">
        <v>0</v>
      </c>
      <c r="T391" t="s">
        <v>15</v>
      </c>
    </row>
    <row r="392" spans="2:20" x14ac:dyDescent="0.25">
      <c r="B392" t="s">
        <v>1686</v>
      </c>
      <c r="G392" t="s">
        <v>1746</v>
      </c>
      <c r="K392" t="s">
        <v>699</v>
      </c>
      <c r="L392" t="s">
        <v>1698</v>
      </c>
      <c r="N392">
        <v>0.28999999999999998</v>
      </c>
      <c r="O392">
        <v>7.01</v>
      </c>
      <c r="P392">
        <v>0.13</v>
      </c>
      <c r="Q392">
        <v>4.1000000000000002E-2</v>
      </c>
      <c r="R392">
        <v>0.46</v>
      </c>
      <c r="T392" t="s">
        <v>15</v>
      </c>
    </row>
    <row r="393" spans="2:20" x14ac:dyDescent="0.25">
      <c r="B393" t="s">
        <v>1686</v>
      </c>
      <c r="G393" t="s">
        <v>1746</v>
      </c>
      <c r="K393" t="s">
        <v>712</v>
      </c>
      <c r="L393" t="s">
        <v>1698</v>
      </c>
      <c r="N393">
        <v>0</v>
      </c>
      <c r="O393">
        <v>0</v>
      </c>
      <c r="P393">
        <v>0</v>
      </c>
      <c r="T393" t="s">
        <v>15</v>
      </c>
    </row>
    <row r="394" spans="2:20" x14ac:dyDescent="0.25">
      <c r="B394" t="s">
        <v>1686</v>
      </c>
      <c r="G394" t="s">
        <v>1746</v>
      </c>
      <c r="K394" t="s">
        <v>1340</v>
      </c>
      <c r="L394" t="s">
        <v>1698</v>
      </c>
      <c r="N394">
        <v>0</v>
      </c>
      <c r="O394">
        <v>0</v>
      </c>
      <c r="P394">
        <v>0</v>
      </c>
      <c r="T394" t="s">
        <v>15</v>
      </c>
    </row>
    <row r="395" spans="2:20" x14ac:dyDescent="0.25">
      <c r="B395" t="s">
        <v>1686</v>
      </c>
      <c r="G395" t="s">
        <v>1746</v>
      </c>
      <c r="K395" t="s">
        <v>1378</v>
      </c>
      <c r="L395" t="s">
        <v>1698</v>
      </c>
      <c r="N395">
        <v>0</v>
      </c>
      <c r="O395">
        <v>0</v>
      </c>
      <c r="P395">
        <v>0</v>
      </c>
      <c r="T395" t="s">
        <v>15</v>
      </c>
    </row>
    <row r="396" spans="2:20" x14ac:dyDescent="0.25">
      <c r="B396" t="s">
        <v>1686</v>
      </c>
      <c r="G396" t="s">
        <v>1746</v>
      </c>
      <c r="K396" t="s">
        <v>1422</v>
      </c>
      <c r="L396" t="s">
        <v>1698</v>
      </c>
      <c r="N396">
        <v>0</v>
      </c>
      <c r="O396">
        <v>0</v>
      </c>
      <c r="P396">
        <v>0</v>
      </c>
      <c r="T396" t="s">
        <v>15</v>
      </c>
    </row>
    <row r="397" spans="2:20" x14ac:dyDescent="0.25">
      <c r="B397" t="s">
        <v>1686</v>
      </c>
      <c r="G397" t="s">
        <v>1746</v>
      </c>
      <c r="K397" t="s">
        <v>1428</v>
      </c>
      <c r="L397" t="s">
        <v>1698</v>
      </c>
      <c r="N397">
        <v>0</v>
      </c>
      <c r="O397">
        <v>0</v>
      </c>
      <c r="P397">
        <v>0</v>
      </c>
      <c r="T397" t="s">
        <v>15</v>
      </c>
    </row>
    <row r="398" spans="2:20" x14ac:dyDescent="0.25">
      <c r="B398" t="s">
        <v>1686</v>
      </c>
      <c r="G398" t="s">
        <v>1746</v>
      </c>
      <c r="K398" t="s">
        <v>1429</v>
      </c>
      <c r="L398" t="s">
        <v>1698</v>
      </c>
      <c r="N398">
        <v>0</v>
      </c>
      <c r="O398">
        <v>0</v>
      </c>
      <c r="P398">
        <v>0</v>
      </c>
      <c r="T398" t="s">
        <v>15</v>
      </c>
    </row>
    <row r="399" spans="2:20" x14ac:dyDescent="0.25">
      <c r="B399" t="s">
        <v>1686</v>
      </c>
      <c r="G399" t="s">
        <v>1747</v>
      </c>
      <c r="H399">
        <v>3</v>
      </c>
      <c r="M399" t="s">
        <v>1697</v>
      </c>
      <c r="N399">
        <v>2.5499999999999998</v>
      </c>
      <c r="O399">
        <v>49.04</v>
      </c>
      <c r="P399">
        <v>2.3199999999999998</v>
      </c>
      <c r="Q399">
        <v>5.1999999999999998E-2</v>
      </c>
      <c r="R399">
        <v>0.91</v>
      </c>
      <c r="T399" t="s">
        <v>15</v>
      </c>
    </row>
    <row r="400" spans="2:20" x14ac:dyDescent="0.25">
      <c r="B400" t="s">
        <v>1686</v>
      </c>
      <c r="G400" t="s">
        <v>1747</v>
      </c>
      <c r="K400" t="s">
        <v>507</v>
      </c>
      <c r="L400" t="s">
        <v>1698</v>
      </c>
      <c r="N400">
        <v>0</v>
      </c>
      <c r="O400">
        <v>0</v>
      </c>
      <c r="P400">
        <v>0</v>
      </c>
      <c r="T400" t="s">
        <v>15</v>
      </c>
    </row>
    <row r="401" spans="2:20" x14ac:dyDescent="0.25">
      <c r="B401" t="s">
        <v>1686</v>
      </c>
      <c r="G401" t="s">
        <v>1747</v>
      </c>
      <c r="K401" t="s">
        <v>651</v>
      </c>
      <c r="L401" t="s">
        <v>1698</v>
      </c>
      <c r="N401">
        <v>0</v>
      </c>
      <c r="O401">
        <v>0</v>
      </c>
      <c r="P401">
        <v>0</v>
      </c>
      <c r="T401" t="s">
        <v>15</v>
      </c>
    </row>
    <row r="402" spans="2:20" x14ac:dyDescent="0.25">
      <c r="B402" t="s">
        <v>1686</v>
      </c>
      <c r="G402" t="s">
        <v>1747</v>
      </c>
      <c r="K402" t="s">
        <v>1505</v>
      </c>
      <c r="L402" t="s">
        <v>1698</v>
      </c>
      <c r="N402">
        <v>0.83</v>
      </c>
      <c r="O402">
        <v>14.01</v>
      </c>
      <c r="P402">
        <v>0.71</v>
      </c>
      <c r="Q402">
        <v>5.8999999999999997E-2</v>
      </c>
      <c r="R402">
        <v>0.86</v>
      </c>
      <c r="T402" t="s">
        <v>15</v>
      </c>
    </row>
    <row r="403" spans="2:20" x14ac:dyDescent="0.25">
      <c r="B403" t="s">
        <v>1686</v>
      </c>
      <c r="G403" t="s">
        <v>1747</v>
      </c>
      <c r="K403" t="s">
        <v>978</v>
      </c>
      <c r="L403" t="s">
        <v>1698</v>
      </c>
      <c r="N403">
        <v>0</v>
      </c>
      <c r="O403">
        <v>0</v>
      </c>
      <c r="P403">
        <v>0</v>
      </c>
      <c r="T403" t="s">
        <v>15</v>
      </c>
    </row>
    <row r="404" spans="2:20" x14ac:dyDescent="0.25">
      <c r="B404" t="s">
        <v>1686</v>
      </c>
      <c r="G404" t="s">
        <v>1747</v>
      </c>
      <c r="K404" t="s">
        <v>1251</v>
      </c>
      <c r="L404" t="s">
        <v>1698</v>
      </c>
      <c r="N404">
        <v>1.72</v>
      </c>
      <c r="O404">
        <v>35.03</v>
      </c>
      <c r="P404">
        <v>1.61</v>
      </c>
      <c r="Q404">
        <v>4.9000000000000002E-2</v>
      </c>
      <c r="R404">
        <v>0.93</v>
      </c>
      <c r="T404" t="s">
        <v>15</v>
      </c>
    </row>
    <row r="405" spans="2:20" x14ac:dyDescent="0.25">
      <c r="B405" t="s">
        <v>1686</v>
      </c>
      <c r="G405" t="s">
        <v>1747</v>
      </c>
      <c r="K405" t="s">
        <v>1252</v>
      </c>
      <c r="L405" t="s">
        <v>1698</v>
      </c>
      <c r="N405">
        <v>0</v>
      </c>
      <c r="O405">
        <v>0</v>
      </c>
      <c r="P405">
        <v>0</v>
      </c>
      <c r="T405" t="s">
        <v>15</v>
      </c>
    </row>
    <row r="406" spans="2:20" x14ac:dyDescent="0.25">
      <c r="B406" t="s">
        <v>1686</v>
      </c>
      <c r="G406" t="s">
        <v>1748</v>
      </c>
      <c r="H406">
        <v>3</v>
      </c>
      <c r="M406" t="s">
        <v>1697</v>
      </c>
      <c r="N406">
        <v>12.68</v>
      </c>
      <c r="O406">
        <v>287.24</v>
      </c>
      <c r="P406">
        <v>18.350000000000001</v>
      </c>
      <c r="Q406">
        <v>4.3999999999999997E-2</v>
      </c>
      <c r="R406">
        <v>1.45</v>
      </c>
      <c r="T406" t="s">
        <v>15</v>
      </c>
    </row>
    <row r="407" spans="2:20" x14ac:dyDescent="0.25">
      <c r="B407" t="s">
        <v>1686</v>
      </c>
      <c r="G407" t="s">
        <v>1748</v>
      </c>
      <c r="K407" t="s">
        <v>299</v>
      </c>
      <c r="L407" t="s">
        <v>1698</v>
      </c>
      <c r="N407">
        <v>0</v>
      </c>
      <c r="O407">
        <v>0</v>
      </c>
      <c r="P407">
        <v>0</v>
      </c>
      <c r="T407" t="s">
        <v>15</v>
      </c>
    </row>
    <row r="408" spans="2:20" x14ac:dyDescent="0.25">
      <c r="B408" t="s">
        <v>1686</v>
      </c>
      <c r="G408" t="s">
        <v>1748</v>
      </c>
      <c r="K408" t="s">
        <v>300</v>
      </c>
      <c r="L408" t="s">
        <v>1698</v>
      </c>
      <c r="N408">
        <v>12.68</v>
      </c>
      <c r="O408">
        <v>287.24</v>
      </c>
      <c r="P408">
        <v>18.350000000000001</v>
      </c>
      <c r="Q408">
        <v>4.3999999999999997E-2</v>
      </c>
      <c r="R408">
        <v>1.45</v>
      </c>
      <c r="T408" t="s">
        <v>15</v>
      </c>
    </row>
    <row r="409" spans="2:20" x14ac:dyDescent="0.25">
      <c r="B409" t="s">
        <v>1686</v>
      </c>
      <c r="G409" t="s">
        <v>1748</v>
      </c>
      <c r="K409" t="s">
        <v>297</v>
      </c>
      <c r="L409" t="s">
        <v>1698</v>
      </c>
      <c r="N409">
        <v>0</v>
      </c>
      <c r="O409">
        <v>0</v>
      </c>
      <c r="P409">
        <v>0</v>
      </c>
      <c r="T409" t="s">
        <v>15</v>
      </c>
    </row>
    <row r="410" spans="2:20" x14ac:dyDescent="0.25">
      <c r="B410" t="s">
        <v>1686</v>
      </c>
      <c r="G410" t="s">
        <v>1748</v>
      </c>
      <c r="K410" t="s">
        <v>301</v>
      </c>
      <c r="L410" t="s">
        <v>1698</v>
      </c>
      <c r="N410">
        <v>0</v>
      </c>
      <c r="O410">
        <v>0</v>
      </c>
      <c r="P410">
        <v>0</v>
      </c>
      <c r="T410" t="s">
        <v>15</v>
      </c>
    </row>
    <row r="411" spans="2:20" x14ac:dyDescent="0.25">
      <c r="B411" t="s">
        <v>1686</v>
      </c>
      <c r="G411" t="s">
        <v>1748</v>
      </c>
      <c r="K411" t="s">
        <v>302</v>
      </c>
      <c r="L411" t="s">
        <v>1698</v>
      </c>
      <c r="N411">
        <v>0</v>
      </c>
      <c r="O411">
        <v>0</v>
      </c>
      <c r="P411">
        <v>0</v>
      </c>
      <c r="T411" t="s">
        <v>15</v>
      </c>
    </row>
    <row r="412" spans="2:20" x14ac:dyDescent="0.25">
      <c r="B412" t="s">
        <v>1686</v>
      </c>
      <c r="G412" t="s">
        <v>1748</v>
      </c>
      <c r="K412" t="s">
        <v>303</v>
      </c>
      <c r="L412" t="s">
        <v>1698</v>
      </c>
      <c r="N412">
        <v>0</v>
      </c>
      <c r="O412">
        <v>0</v>
      </c>
      <c r="P412">
        <v>0</v>
      </c>
      <c r="T412" t="s">
        <v>15</v>
      </c>
    </row>
    <row r="413" spans="2:20" x14ac:dyDescent="0.25">
      <c r="B413" t="s">
        <v>1686</v>
      </c>
      <c r="G413" t="s">
        <v>1748</v>
      </c>
      <c r="K413" t="s">
        <v>305</v>
      </c>
      <c r="L413" t="s">
        <v>1698</v>
      </c>
      <c r="N413">
        <v>0</v>
      </c>
      <c r="O413">
        <v>0</v>
      </c>
      <c r="P413">
        <v>0</v>
      </c>
      <c r="T413" t="s">
        <v>15</v>
      </c>
    </row>
    <row r="414" spans="2:20" x14ac:dyDescent="0.25">
      <c r="B414" t="s">
        <v>1686</v>
      </c>
      <c r="G414" t="s">
        <v>1748</v>
      </c>
      <c r="K414" t="s">
        <v>389</v>
      </c>
      <c r="L414" t="s">
        <v>1698</v>
      </c>
      <c r="N414">
        <v>0</v>
      </c>
      <c r="O414">
        <v>0</v>
      </c>
      <c r="P414">
        <v>0</v>
      </c>
      <c r="T414" t="s">
        <v>15</v>
      </c>
    </row>
    <row r="415" spans="2:20" x14ac:dyDescent="0.25">
      <c r="B415" t="s">
        <v>1686</v>
      </c>
      <c r="G415" t="s">
        <v>1748</v>
      </c>
      <c r="K415" t="s">
        <v>768</v>
      </c>
      <c r="L415" t="s">
        <v>1698</v>
      </c>
      <c r="N415">
        <v>0</v>
      </c>
      <c r="O415">
        <v>0</v>
      </c>
      <c r="P415">
        <v>0</v>
      </c>
      <c r="T415" t="s">
        <v>15</v>
      </c>
    </row>
    <row r="416" spans="2:20" x14ac:dyDescent="0.25">
      <c r="B416" t="s">
        <v>1686</v>
      </c>
      <c r="G416" t="s">
        <v>1749</v>
      </c>
      <c r="H416">
        <v>3</v>
      </c>
      <c r="M416" t="s">
        <v>1697</v>
      </c>
      <c r="N416">
        <v>885.14</v>
      </c>
      <c r="O416">
        <v>11195.54</v>
      </c>
      <c r="P416">
        <v>914.52</v>
      </c>
      <c r="Q416">
        <v>7.9000000000000001E-2</v>
      </c>
      <c r="R416">
        <v>1.03</v>
      </c>
      <c r="T416" t="s">
        <v>15</v>
      </c>
    </row>
    <row r="417" spans="2:20" x14ac:dyDescent="0.25">
      <c r="B417" t="s">
        <v>1686</v>
      </c>
      <c r="G417" t="s">
        <v>1749</v>
      </c>
      <c r="K417" t="s">
        <v>187</v>
      </c>
      <c r="L417" t="s">
        <v>1698</v>
      </c>
      <c r="N417">
        <v>19.2</v>
      </c>
      <c r="O417">
        <v>196.17</v>
      </c>
      <c r="P417">
        <v>18.989999999999998</v>
      </c>
      <c r="Q417">
        <v>9.8000000000000004E-2</v>
      </c>
      <c r="R417">
        <v>0.99</v>
      </c>
      <c r="T417" t="s">
        <v>15</v>
      </c>
    </row>
    <row r="418" spans="2:20" x14ac:dyDescent="0.25">
      <c r="B418" t="s">
        <v>1686</v>
      </c>
      <c r="G418" t="s">
        <v>1749</v>
      </c>
      <c r="K418" t="s">
        <v>188</v>
      </c>
      <c r="L418" t="s">
        <v>1698</v>
      </c>
      <c r="N418">
        <v>9.5299999999999994</v>
      </c>
      <c r="O418">
        <v>147.13</v>
      </c>
      <c r="P418">
        <v>7.09</v>
      </c>
      <c r="Q418">
        <v>6.5000000000000002E-2</v>
      </c>
      <c r="R418">
        <v>0.74</v>
      </c>
      <c r="T418" t="s">
        <v>15</v>
      </c>
    </row>
    <row r="419" spans="2:20" x14ac:dyDescent="0.25">
      <c r="B419" t="s">
        <v>1686</v>
      </c>
      <c r="G419" t="s">
        <v>1749</v>
      </c>
      <c r="K419" t="s">
        <v>190</v>
      </c>
      <c r="L419" t="s">
        <v>1698</v>
      </c>
      <c r="N419">
        <v>274.45</v>
      </c>
      <c r="O419">
        <v>3152.69</v>
      </c>
      <c r="P419">
        <v>268.44</v>
      </c>
      <c r="Q419">
        <v>8.6999999999999994E-2</v>
      </c>
      <c r="R419">
        <v>0.98</v>
      </c>
      <c r="T419" t="s">
        <v>15</v>
      </c>
    </row>
    <row r="420" spans="2:20" x14ac:dyDescent="0.25">
      <c r="B420" t="s">
        <v>1686</v>
      </c>
      <c r="G420" t="s">
        <v>1749</v>
      </c>
      <c r="K420" t="s">
        <v>193</v>
      </c>
      <c r="L420" t="s">
        <v>1698</v>
      </c>
      <c r="N420">
        <v>0</v>
      </c>
      <c r="O420">
        <v>0</v>
      </c>
      <c r="P420">
        <v>0</v>
      </c>
      <c r="T420" t="s">
        <v>15</v>
      </c>
    </row>
    <row r="421" spans="2:20" x14ac:dyDescent="0.25">
      <c r="B421" t="s">
        <v>1686</v>
      </c>
      <c r="G421" t="s">
        <v>1749</v>
      </c>
      <c r="K421" t="s">
        <v>444</v>
      </c>
      <c r="L421" t="s">
        <v>1698</v>
      </c>
      <c r="N421">
        <v>12.42</v>
      </c>
      <c r="O421">
        <v>210.18</v>
      </c>
      <c r="P421">
        <v>16.47</v>
      </c>
      <c r="Q421">
        <v>5.8999999999999997E-2</v>
      </c>
      <c r="R421">
        <v>1.33</v>
      </c>
      <c r="T421" t="s">
        <v>15</v>
      </c>
    </row>
    <row r="422" spans="2:20" x14ac:dyDescent="0.25">
      <c r="B422" t="s">
        <v>1686</v>
      </c>
      <c r="G422" t="s">
        <v>1749</v>
      </c>
      <c r="K422" t="s">
        <v>557</v>
      </c>
      <c r="L422" t="s">
        <v>1698</v>
      </c>
      <c r="N422">
        <v>32.659999999999997</v>
      </c>
      <c r="O422">
        <v>462.39</v>
      </c>
      <c r="P422">
        <v>51.81</v>
      </c>
      <c r="Q422">
        <v>7.0999999999999994E-2</v>
      </c>
      <c r="R422">
        <v>1.59</v>
      </c>
      <c r="T422" t="s">
        <v>15</v>
      </c>
    </row>
    <row r="423" spans="2:20" x14ac:dyDescent="0.25">
      <c r="B423" t="s">
        <v>1686</v>
      </c>
      <c r="G423" t="s">
        <v>1749</v>
      </c>
      <c r="K423" t="s">
        <v>1344</v>
      </c>
      <c r="L423" t="s">
        <v>1698</v>
      </c>
      <c r="N423">
        <v>90.66</v>
      </c>
      <c r="O423">
        <v>1120.96</v>
      </c>
      <c r="P423">
        <v>91.22</v>
      </c>
      <c r="Q423">
        <v>8.1000000000000003E-2</v>
      </c>
      <c r="R423">
        <v>1.01</v>
      </c>
      <c r="T423" t="s">
        <v>15</v>
      </c>
    </row>
    <row r="424" spans="2:20" x14ac:dyDescent="0.25">
      <c r="B424" t="s">
        <v>1686</v>
      </c>
      <c r="G424" t="s">
        <v>1749</v>
      </c>
      <c r="K424" t="s">
        <v>892</v>
      </c>
      <c r="L424" t="s">
        <v>1698</v>
      </c>
      <c r="N424">
        <v>13.31</v>
      </c>
      <c r="O424">
        <v>175.15</v>
      </c>
      <c r="P424">
        <v>18.690000000000001</v>
      </c>
      <c r="Q424">
        <v>7.5999999999999998E-2</v>
      </c>
      <c r="R424">
        <v>1.4</v>
      </c>
      <c r="T424" t="s">
        <v>15</v>
      </c>
    </row>
    <row r="425" spans="2:20" x14ac:dyDescent="0.25">
      <c r="B425" t="s">
        <v>1686</v>
      </c>
      <c r="G425" t="s">
        <v>1749</v>
      </c>
      <c r="K425" t="s">
        <v>960</v>
      </c>
      <c r="L425" t="s">
        <v>1698</v>
      </c>
      <c r="N425">
        <v>432.93</v>
      </c>
      <c r="O425">
        <v>5730.89</v>
      </c>
      <c r="P425">
        <v>441.82</v>
      </c>
      <c r="Q425">
        <v>7.5999999999999998E-2</v>
      </c>
      <c r="R425">
        <v>1.02</v>
      </c>
      <c r="T425" t="s">
        <v>15</v>
      </c>
    </row>
    <row r="426" spans="2:20" x14ac:dyDescent="0.25">
      <c r="B426" t="s">
        <v>1686</v>
      </c>
      <c r="G426" t="s">
        <v>1749</v>
      </c>
      <c r="K426" t="s">
        <v>1637</v>
      </c>
      <c r="L426" t="s">
        <v>1698</v>
      </c>
      <c r="N426">
        <v>0</v>
      </c>
      <c r="O426">
        <v>0</v>
      </c>
      <c r="P426">
        <v>0</v>
      </c>
      <c r="T426" t="s">
        <v>15</v>
      </c>
    </row>
    <row r="427" spans="2:20" x14ac:dyDescent="0.25">
      <c r="B427" t="s">
        <v>1686</v>
      </c>
      <c r="G427" t="s">
        <v>1750</v>
      </c>
      <c r="H427">
        <v>3</v>
      </c>
      <c r="M427" t="s">
        <v>1697</v>
      </c>
      <c r="N427">
        <v>4.0199999999999996</v>
      </c>
      <c r="O427">
        <v>140.12</v>
      </c>
      <c r="P427">
        <v>7.07</v>
      </c>
      <c r="Q427">
        <v>2.9000000000000001E-2</v>
      </c>
      <c r="R427">
        <v>1.76</v>
      </c>
      <c r="T427" t="s">
        <v>15</v>
      </c>
    </row>
    <row r="428" spans="2:20" x14ac:dyDescent="0.25">
      <c r="B428" t="s">
        <v>1686</v>
      </c>
      <c r="G428" t="s">
        <v>1750</v>
      </c>
      <c r="K428" t="s">
        <v>205</v>
      </c>
      <c r="L428" t="s">
        <v>1698</v>
      </c>
      <c r="N428">
        <v>0</v>
      </c>
      <c r="O428">
        <v>0</v>
      </c>
      <c r="P428">
        <v>0</v>
      </c>
      <c r="T428" t="s">
        <v>15</v>
      </c>
    </row>
    <row r="429" spans="2:20" x14ac:dyDescent="0.25">
      <c r="B429" t="s">
        <v>1686</v>
      </c>
      <c r="G429" t="s">
        <v>1750</v>
      </c>
      <c r="K429" t="s">
        <v>206</v>
      </c>
      <c r="L429" t="s">
        <v>1698</v>
      </c>
      <c r="N429">
        <v>0</v>
      </c>
      <c r="O429">
        <v>0</v>
      </c>
      <c r="P429">
        <v>0</v>
      </c>
      <c r="T429" t="s">
        <v>15</v>
      </c>
    </row>
    <row r="430" spans="2:20" x14ac:dyDescent="0.25">
      <c r="B430" t="s">
        <v>1686</v>
      </c>
      <c r="G430" t="s">
        <v>1750</v>
      </c>
      <c r="K430" t="s">
        <v>207</v>
      </c>
      <c r="L430" t="s">
        <v>1698</v>
      </c>
      <c r="N430">
        <v>0</v>
      </c>
      <c r="O430">
        <v>0</v>
      </c>
      <c r="P430">
        <v>0</v>
      </c>
      <c r="T430" t="s">
        <v>15</v>
      </c>
    </row>
    <row r="431" spans="2:20" x14ac:dyDescent="0.25">
      <c r="B431" t="s">
        <v>1686</v>
      </c>
      <c r="G431" t="s">
        <v>1750</v>
      </c>
      <c r="K431" t="s">
        <v>209</v>
      </c>
      <c r="L431" t="s">
        <v>1698</v>
      </c>
      <c r="N431">
        <v>0</v>
      </c>
      <c r="O431">
        <v>0</v>
      </c>
      <c r="P431">
        <v>0</v>
      </c>
      <c r="T431" t="s">
        <v>15</v>
      </c>
    </row>
    <row r="432" spans="2:20" x14ac:dyDescent="0.25">
      <c r="B432" t="s">
        <v>1686</v>
      </c>
      <c r="G432" t="s">
        <v>1750</v>
      </c>
      <c r="K432" t="s">
        <v>210</v>
      </c>
      <c r="L432" t="s">
        <v>1698</v>
      </c>
      <c r="N432">
        <v>4.0199999999999996</v>
      </c>
      <c r="O432">
        <v>140.12</v>
      </c>
      <c r="P432">
        <v>7.07</v>
      </c>
      <c r="Q432">
        <v>2.9000000000000001E-2</v>
      </c>
      <c r="R432">
        <v>1.76</v>
      </c>
      <c r="T432" t="s">
        <v>15</v>
      </c>
    </row>
    <row r="433" spans="2:20" x14ac:dyDescent="0.25">
      <c r="B433" t="s">
        <v>1686</v>
      </c>
      <c r="G433" t="s">
        <v>1750</v>
      </c>
      <c r="K433" t="s">
        <v>703</v>
      </c>
      <c r="L433" t="s">
        <v>1698</v>
      </c>
      <c r="N433">
        <v>0</v>
      </c>
      <c r="O433">
        <v>0</v>
      </c>
      <c r="P433">
        <v>0</v>
      </c>
      <c r="T433" t="s">
        <v>15</v>
      </c>
    </row>
    <row r="434" spans="2:20" x14ac:dyDescent="0.25">
      <c r="B434" t="s">
        <v>1686</v>
      </c>
      <c r="G434" t="s">
        <v>1750</v>
      </c>
      <c r="K434" t="s">
        <v>705</v>
      </c>
      <c r="L434" t="s">
        <v>1698</v>
      </c>
      <c r="N434">
        <v>0</v>
      </c>
      <c r="O434">
        <v>0</v>
      </c>
      <c r="P434">
        <v>0</v>
      </c>
      <c r="T434" t="s">
        <v>15</v>
      </c>
    </row>
    <row r="435" spans="2:20" x14ac:dyDescent="0.25">
      <c r="B435" t="s">
        <v>1686</v>
      </c>
      <c r="G435" t="s">
        <v>1750</v>
      </c>
      <c r="K435" t="s">
        <v>709</v>
      </c>
      <c r="L435" t="s">
        <v>1698</v>
      </c>
      <c r="N435">
        <v>0</v>
      </c>
      <c r="O435">
        <v>0</v>
      </c>
      <c r="P435">
        <v>0</v>
      </c>
      <c r="T435" t="s">
        <v>15</v>
      </c>
    </row>
    <row r="436" spans="2:20" x14ac:dyDescent="0.25">
      <c r="B436" t="s">
        <v>1686</v>
      </c>
      <c r="G436" t="s">
        <v>1751</v>
      </c>
      <c r="H436">
        <v>3</v>
      </c>
      <c r="M436" t="s">
        <v>1697</v>
      </c>
      <c r="N436">
        <v>173.82</v>
      </c>
      <c r="O436">
        <v>3089.63</v>
      </c>
      <c r="P436">
        <v>132.36000000000001</v>
      </c>
      <c r="Q436">
        <v>5.6000000000000001E-2</v>
      </c>
      <c r="R436">
        <v>0.76</v>
      </c>
      <c r="T436" t="s">
        <v>15</v>
      </c>
    </row>
    <row r="437" spans="2:20" x14ac:dyDescent="0.25">
      <c r="B437" t="s">
        <v>1686</v>
      </c>
      <c r="G437" t="s">
        <v>1751</v>
      </c>
      <c r="K437" t="s">
        <v>283</v>
      </c>
      <c r="L437" t="s">
        <v>1698</v>
      </c>
      <c r="N437">
        <v>4.83</v>
      </c>
      <c r="O437">
        <v>77.069999999999993</v>
      </c>
      <c r="P437">
        <v>3.69</v>
      </c>
      <c r="Q437">
        <v>6.3E-2</v>
      </c>
      <c r="R437">
        <v>0.76</v>
      </c>
      <c r="T437" t="s">
        <v>15</v>
      </c>
    </row>
    <row r="438" spans="2:20" x14ac:dyDescent="0.25">
      <c r="B438" t="s">
        <v>1686</v>
      </c>
      <c r="G438" t="s">
        <v>1751</v>
      </c>
      <c r="K438" t="s">
        <v>284</v>
      </c>
      <c r="L438" t="s">
        <v>1698</v>
      </c>
      <c r="N438">
        <v>8.52</v>
      </c>
      <c r="O438">
        <v>161.13999999999999</v>
      </c>
      <c r="P438">
        <v>4.78</v>
      </c>
      <c r="Q438">
        <v>5.2999999999999999E-2</v>
      </c>
      <c r="R438">
        <v>0.56000000000000005</v>
      </c>
      <c r="T438" t="s">
        <v>15</v>
      </c>
    </row>
    <row r="439" spans="2:20" x14ac:dyDescent="0.25">
      <c r="B439" t="s">
        <v>1686</v>
      </c>
      <c r="G439" t="s">
        <v>1751</v>
      </c>
      <c r="K439" t="s">
        <v>539</v>
      </c>
      <c r="L439" t="s">
        <v>1698</v>
      </c>
      <c r="N439">
        <v>5.62</v>
      </c>
      <c r="O439">
        <v>91.08</v>
      </c>
      <c r="P439">
        <v>2.3199999999999998</v>
      </c>
      <c r="Q439">
        <v>6.2E-2</v>
      </c>
      <c r="R439">
        <v>0.41</v>
      </c>
      <c r="T439" t="s">
        <v>15</v>
      </c>
    </row>
    <row r="440" spans="2:20" x14ac:dyDescent="0.25">
      <c r="B440" t="s">
        <v>1686</v>
      </c>
      <c r="G440" t="s">
        <v>1751</v>
      </c>
      <c r="K440" t="s">
        <v>584</v>
      </c>
      <c r="L440" t="s">
        <v>1698</v>
      </c>
      <c r="N440">
        <v>21.21</v>
      </c>
      <c r="O440">
        <v>441.38</v>
      </c>
      <c r="P440">
        <v>18.829999999999998</v>
      </c>
      <c r="Q440">
        <v>4.8000000000000001E-2</v>
      </c>
      <c r="R440">
        <v>0.89</v>
      </c>
      <c r="T440" t="s">
        <v>15</v>
      </c>
    </row>
    <row r="441" spans="2:20" x14ac:dyDescent="0.25">
      <c r="B441" t="s">
        <v>1686</v>
      </c>
      <c r="G441" t="s">
        <v>1751</v>
      </c>
      <c r="K441" t="s">
        <v>1392</v>
      </c>
      <c r="L441" t="s">
        <v>1698</v>
      </c>
      <c r="N441">
        <v>9.1</v>
      </c>
      <c r="O441">
        <v>182.16</v>
      </c>
      <c r="P441">
        <v>4.33</v>
      </c>
      <c r="Q441">
        <v>0.05</v>
      </c>
      <c r="R441">
        <v>0.48</v>
      </c>
      <c r="T441" t="s">
        <v>15</v>
      </c>
    </row>
    <row r="442" spans="2:20" x14ac:dyDescent="0.25">
      <c r="B442" t="s">
        <v>1686</v>
      </c>
      <c r="G442" t="s">
        <v>1751</v>
      </c>
      <c r="K442" t="s">
        <v>896</v>
      </c>
      <c r="L442" t="s">
        <v>1698</v>
      </c>
      <c r="N442">
        <v>18.71</v>
      </c>
      <c r="O442">
        <v>329.28</v>
      </c>
      <c r="P442">
        <v>11.87</v>
      </c>
      <c r="Q442">
        <v>5.7000000000000002E-2</v>
      </c>
      <c r="R442">
        <v>0.63</v>
      </c>
      <c r="T442" t="s">
        <v>15</v>
      </c>
    </row>
    <row r="443" spans="2:20" x14ac:dyDescent="0.25">
      <c r="B443" t="s">
        <v>1686</v>
      </c>
      <c r="G443" t="s">
        <v>1751</v>
      </c>
      <c r="K443" t="s">
        <v>1037</v>
      </c>
      <c r="L443" t="s">
        <v>1698</v>
      </c>
      <c r="N443">
        <v>105.82</v>
      </c>
      <c r="O443">
        <v>1807.54</v>
      </c>
      <c r="P443">
        <v>86.53</v>
      </c>
      <c r="Q443">
        <v>5.8999999999999997E-2</v>
      </c>
      <c r="R443">
        <v>0.82</v>
      </c>
      <c r="T443" t="s">
        <v>15</v>
      </c>
    </row>
    <row r="444" spans="2:20" x14ac:dyDescent="0.25">
      <c r="B444" t="s">
        <v>1686</v>
      </c>
      <c r="G444" t="s">
        <v>1752</v>
      </c>
      <c r="H444">
        <v>3</v>
      </c>
      <c r="M444" t="s">
        <v>1697</v>
      </c>
      <c r="N444">
        <v>1.41</v>
      </c>
      <c r="O444">
        <v>42.04</v>
      </c>
      <c r="P444">
        <v>1.37</v>
      </c>
      <c r="Q444">
        <v>3.4000000000000002E-2</v>
      </c>
      <c r="R444">
        <v>0.97</v>
      </c>
      <c r="T444" t="s">
        <v>15</v>
      </c>
    </row>
    <row r="445" spans="2:20" x14ac:dyDescent="0.25">
      <c r="B445" t="s">
        <v>1686</v>
      </c>
      <c r="G445" t="s">
        <v>1752</v>
      </c>
      <c r="K445" t="s">
        <v>1487</v>
      </c>
      <c r="L445" t="s">
        <v>1698</v>
      </c>
      <c r="N445">
        <v>1.41</v>
      </c>
      <c r="O445">
        <v>42.04</v>
      </c>
      <c r="P445">
        <v>1.37</v>
      </c>
      <c r="Q445">
        <v>3.4000000000000002E-2</v>
      </c>
      <c r="R445">
        <v>0.97</v>
      </c>
      <c r="T445" t="s">
        <v>15</v>
      </c>
    </row>
    <row r="446" spans="2:20" x14ac:dyDescent="0.25">
      <c r="B446" t="s">
        <v>1686</v>
      </c>
      <c r="G446" t="s">
        <v>1752</v>
      </c>
      <c r="K446" t="s">
        <v>1020</v>
      </c>
      <c r="L446" t="s">
        <v>1698</v>
      </c>
      <c r="N446">
        <v>0</v>
      </c>
      <c r="O446">
        <v>0</v>
      </c>
      <c r="P446">
        <v>0</v>
      </c>
      <c r="T446" t="s">
        <v>15</v>
      </c>
    </row>
    <row r="447" spans="2:20" x14ac:dyDescent="0.25">
      <c r="B447" t="s">
        <v>1686</v>
      </c>
      <c r="G447" t="s">
        <v>1752</v>
      </c>
      <c r="K447" t="s">
        <v>1083</v>
      </c>
      <c r="L447" t="s">
        <v>1698</v>
      </c>
      <c r="N447">
        <v>0</v>
      </c>
      <c r="O447">
        <v>0</v>
      </c>
      <c r="P447">
        <v>0</v>
      </c>
      <c r="T447" t="s">
        <v>15</v>
      </c>
    </row>
    <row r="448" spans="2:20" x14ac:dyDescent="0.25">
      <c r="B448" t="s">
        <v>1686</v>
      </c>
      <c r="G448" t="s">
        <v>1752</v>
      </c>
      <c r="K448" t="s">
        <v>1226</v>
      </c>
      <c r="L448" t="s">
        <v>1698</v>
      </c>
      <c r="N448">
        <v>0</v>
      </c>
      <c r="O448">
        <v>0</v>
      </c>
      <c r="P448">
        <v>0</v>
      </c>
      <c r="T448" t="s">
        <v>15</v>
      </c>
    </row>
    <row r="449" spans="2:20" x14ac:dyDescent="0.25">
      <c r="B449" t="s">
        <v>1686</v>
      </c>
      <c r="G449" t="s">
        <v>1752</v>
      </c>
      <c r="K449" t="s">
        <v>1615</v>
      </c>
      <c r="L449" t="s">
        <v>1698</v>
      </c>
      <c r="N449">
        <v>0</v>
      </c>
      <c r="O449">
        <v>0</v>
      </c>
      <c r="P449">
        <v>0</v>
      </c>
      <c r="T449" t="s">
        <v>15</v>
      </c>
    </row>
    <row r="450" spans="2:20" x14ac:dyDescent="0.25">
      <c r="B450" t="s">
        <v>1686</v>
      </c>
      <c r="G450" t="s">
        <v>1753</v>
      </c>
      <c r="H450">
        <v>3</v>
      </c>
      <c r="M450" t="s">
        <v>1697</v>
      </c>
      <c r="N450">
        <v>0.54</v>
      </c>
      <c r="O450">
        <v>21.02</v>
      </c>
      <c r="P450">
        <v>0.61</v>
      </c>
      <c r="Q450">
        <v>2.5999999999999999E-2</v>
      </c>
      <c r="R450">
        <v>1.1399999999999999</v>
      </c>
      <c r="T450" t="s">
        <v>15</v>
      </c>
    </row>
    <row r="451" spans="2:20" x14ac:dyDescent="0.25">
      <c r="B451" t="s">
        <v>1686</v>
      </c>
      <c r="G451" t="s">
        <v>1753</v>
      </c>
      <c r="K451" t="s">
        <v>479</v>
      </c>
      <c r="L451" t="s">
        <v>1698</v>
      </c>
      <c r="N451">
        <v>0</v>
      </c>
      <c r="O451">
        <v>0</v>
      </c>
      <c r="P451">
        <v>0</v>
      </c>
      <c r="T451" t="s">
        <v>15</v>
      </c>
    </row>
    <row r="452" spans="2:20" x14ac:dyDescent="0.25">
      <c r="B452" t="s">
        <v>1686</v>
      </c>
      <c r="G452" t="s">
        <v>1753</v>
      </c>
      <c r="K452" t="s">
        <v>745</v>
      </c>
      <c r="L452" t="s">
        <v>1698</v>
      </c>
      <c r="N452">
        <v>0</v>
      </c>
      <c r="O452">
        <v>0</v>
      </c>
      <c r="P452">
        <v>0</v>
      </c>
      <c r="T452" t="s">
        <v>15</v>
      </c>
    </row>
    <row r="453" spans="2:20" x14ac:dyDescent="0.25">
      <c r="B453" t="s">
        <v>1686</v>
      </c>
      <c r="G453" t="s">
        <v>1753</v>
      </c>
      <c r="K453" t="s">
        <v>1372</v>
      </c>
      <c r="L453" t="s">
        <v>1698</v>
      </c>
      <c r="N453">
        <v>0</v>
      </c>
      <c r="O453">
        <v>0</v>
      </c>
      <c r="P453">
        <v>0</v>
      </c>
      <c r="T453" t="s">
        <v>15</v>
      </c>
    </row>
    <row r="454" spans="2:20" x14ac:dyDescent="0.25">
      <c r="B454" t="s">
        <v>1686</v>
      </c>
      <c r="G454" t="s">
        <v>1753</v>
      </c>
      <c r="K454" t="s">
        <v>1405</v>
      </c>
      <c r="L454" t="s">
        <v>1698</v>
      </c>
      <c r="N454">
        <v>0</v>
      </c>
      <c r="O454">
        <v>0</v>
      </c>
      <c r="P454">
        <v>0</v>
      </c>
      <c r="T454" t="s">
        <v>15</v>
      </c>
    </row>
    <row r="455" spans="2:20" x14ac:dyDescent="0.25">
      <c r="B455" t="s">
        <v>1686</v>
      </c>
      <c r="G455" t="s">
        <v>1753</v>
      </c>
      <c r="K455" t="s">
        <v>881</v>
      </c>
      <c r="L455" t="s">
        <v>1698</v>
      </c>
      <c r="N455">
        <v>0</v>
      </c>
      <c r="O455">
        <v>0</v>
      </c>
      <c r="P455">
        <v>0</v>
      </c>
      <c r="T455" t="s">
        <v>15</v>
      </c>
    </row>
    <row r="456" spans="2:20" x14ac:dyDescent="0.25">
      <c r="B456" t="s">
        <v>1686</v>
      </c>
      <c r="G456" t="s">
        <v>1753</v>
      </c>
      <c r="K456" t="s">
        <v>1435</v>
      </c>
      <c r="L456" t="s">
        <v>1698</v>
      </c>
      <c r="N456">
        <v>0.54</v>
      </c>
      <c r="O456">
        <v>21.02</v>
      </c>
      <c r="P456">
        <v>0.61</v>
      </c>
      <c r="Q456">
        <v>2.5999999999999999E-2</v>
      </c>
      <c r="R456">
        <v>1.1399999999999999</v>
      </c>
      <c r="T456" t="s">
        <v>15</v>
      </c>
    </row>
    <row r="457" spans="2:20" x14ac:dyDescent="0.25">
      <c r="B457" t="s">
        <v>1686</v>
      </c>
      <c r="G457" t="s">
        <v>1754</v>
      </c>
      <c r="H457">
        <v>3</v>
      </c>
      <c r="M457" t="s">
        <v>1697</v>
      </c>
      <c r="N457">
        <v>0.72</v>
      </c>
      <c r="O457">
        <v>21.02</v>
      </c>
      <c r="P457">
        <v>0.35</v>
      </c>
      <c r="Q457">
        <v>3.4000000000000002E-2</v>
      </c>
      <c r="R457">
        <v>0.49</v>
      </c>
      <c r="T457" t="s">
        <v>15</v>
      </c>
    </row>
    <row r="458" spans="2:20" x14ac:dyDescent="0.25">
      <c r="B458" t="s">
        <v>1686</v>
      </c>
      <c r="G458" t="s">
        <v>1754</v>
      </c>
      <c r="K458" t="s">
        <v>509</v>
      </c>
      <c r="L458" t="s">
        <v>1698</v>
      </c>
      <c r="N458">
        <v>0</v>
      </c>
      <c r="O458">
        <v>0</v>
      </c>
      <c r="P458">
        <v>0</v>
      </c>
      <c r="T458" t="s">
        <v>15</v>
      </c>
    </row>
    <row r="459" spans="2:20" x14ac:dyDescent="0.25">
      <c r="B459" t="s">
        <v>1686</v>
      </c>
      <c r="G459" t="s">
        <v>1754</v>
      </c>
      <c r="K459" t="s">
        <v>1421</v>
      </c>
      <c r="L459" t="s">
        <v>1698</v>
      </c>
      <c r="N459">
        <v>0</v>
      </c>
      <c r="O459">
        <v>0</v>
      </c>
      <c r="P459">
        <v>0</v>
      </c>
      <c r="T459" t="s">
        <v>15</v>
      </c>
    </row>
    <row r="460" spans="2:20" x14ac:dyDescent="0.25">
      <c r="B460" t="s">
        <v>1686</v>
      </c>
      <c r="G460" t="s">
        <v>1754</v>
      </c>
      <c r="K460" t="s">
        <v>1509</v>
      </c>
      <c r="L460" t="s">
        <v>1698</v>
      </c>
      <c r="N460">
        <v>0</v>
      </c>
      <c r="O460">
        <v>0</v>
      </c>
      <c r="P460">
        <v>0</v>
      </c>
      <c r="T460" t="s">
        <v>15</v>
      </c>
    </row>
    <row r="461" spans="2:20" x14ac:dyDescent="0.25">
      <c r="B461" t="s">
        <v>1686</v>
      </c>
      <c r="G461" t="s">
        <v>1754</v>
      </c>
      <c r="K461" t="s">
        <v>1023</v>
      </c>
      <c r="L461" t="s">
        <v>1698</v>
      </c>
      <c r="N461">
        <v>0</v>
      </c>
      <c r="O461">
        <v>0</v>
      </c>
      <c r="P461">
        <v>0</v>
      </c>
      <c r="T461" t="s">
        <v>15</v>
      </c>
    </row>
    <row r="462" spans="2:20" x14ac:dyDescent="0.25">
      <c r="B462" t="s">
        <v>1686</v>
      </c>
      <c r="G462" t="s">
        <v>1754</v>
      </c>
      <c r="K462" t="s">
        <v>1256</v>
      </c>
      <c r="L462" t="s">
        <v>1698</v>
      </c>
      <c r="N462">
        <v>0.72</v>
      </c>
      <c r="O462">
        <v>21.02</v>
      </c>
      <c r="P462">
        <v>0.35</v>
      </c>
      <c r="Q462">
        <v>3.4000000000000002E-2</v>
      </c>
      <c r="R462">
        <v>0.49</v>
      </c>
      <c r="T462" t="s">
        <v>15</v>
      </c>
    </row>
    <row r="463" spans="2:20" x14ac:dyDescent="0.25">
      <c r="B463" t="s">
        <v>1686</v>
      </c>
      <c r="G463" t="s">
        <v>1755</v>
      </c>
      <c r="H463">
        <v>3</v>
      </c>
      <c r="M463" t="s">
        <v>1697</v>
      </c>
      <c r="N463">
        <v>12.38</v>
      </c>
      <c r="O463">
        <v>175.15</v>
      </c>
      <c r="P463">
        <v>14.04</v>
      </c>
      <c r="Q463">
        <v>7.0999999999999994E-2</v>
      </c>
      <c r="R463">
        <v>1.1299999999999999</v>
      </c>
      <c r="T463" t="s">
        <v>15</v>
      </c>
    </row>
    <row r="464" spans="2:20" x14ac:dyDescent="0.25">
      <c r="B464" t="s">
        <v>1686</v>
      </c>
      <c r="G464" t="s">
        <v>1755</v>
      </c>
      <c r="K464" t="s">
        <v>497</v>
      </c>
      <c r="L464" t="s">
        <v>1698</v>
      </c>
      <c r="N464">
        <v>0.8</v>
      </c>
      <c r="O464">
        <v>7.01</v>
      </c>
      <c r="P464">
        <v>1.33</v>
      </c>
      <c r="Q464">
        <v>0.114</v>
      </c>
      <c r="R464">
        <v>1.66</v>
      </c>
      <c r="T464" t="s">
        <v>15</v>
      </c>
    </row>
    <row r="465" spans="2:20" x14ac:dyDescent="0.25">
      <c r="B465" t="s">
        <v>1686</v>
      </c>
      <c r="G465" t="s">
        <v>1755</v>
      </c>
      <c r="K465" t="s">
        <v>622</v>
      </c>
      <c r="L465" t="s">
        <v>1698</v>
      </c>
      <c r="N465">
        <v>0</v>
      </c>
      <c r="O465">
        <v>0</v>
      </c>
      <c r="P465">
        <v>0</v>
      </c>
      <c r="T465" t="s">
        <v>15</v>
      </c>
    </row>
    <row r="466" spans="2:20" x14ac:dyDescent="0.25">
      <c r="B466" t="s">
        <v>1686</v>
      </c>
      <c r="G466" t="s">
        <v>1755</v>
      </c>
      <c r="K466" t="s">
        <v>1411</v>
      </c>
      <c r="L466" t="s">
        <v>1698</v>
      </c>
      <c r="N466">
        <v>0</v>
      </c>
      <c r="O466">
        <v>0</v>
      </c>
      <c r="P466">
        <v>0</v>
      </c>
      <c r="T466" t="s">
        <v>15</v>
      </c>
    </row>
    <row r="467" spans="2:20" x14ac:dyDescent="0.25">
      <c r="B467" t="s">
        <v>1686</v>
      </c>
      <c r="G467" t="s">
        <v>1755</v>
      </c>
      <c r="K467" t="s">
        <v>1453</v>
      </c>
      <c r="L467" t="s">
        <v>1698</v>
      </c>
      <c r="N467">
        <v>0</v>
      </c>
      <c r="O467">
        <v>0</v>
      </c>
      <c r="P467">
        <v>0</v>
      </c>
      <c r="T467" t="s">
        <v>15</v>
      </c>
    </row>
    <row r="468" spans="2:20" x14ac:dyDescent="0.25">
      <c r="B468" t="s">
        <v>1686</v>
      </c>
      <c r="G468" t="s">
        <v>1755</v>
      </c>
      <c r="K468" t="s">
        <v>1481</v>
      </c>
      <c r="L468" t="s">
        <v>1698</v>
      </c>
      <c r="N468">
        <v>11.59</v>
      </c>
      <c r="O468">
        <v>168.14</v>
      </c>
      <c r="P468">
        <v>12.71</v>
      </c>
      <c r="Q468">
        <v>6.9000000000000006E-2</v>
      </c>
      <c r="R468">
        <v>1.1000000000000001</v>
      </c>
      <c r="T468" t="s">
        <v>15</v>
      </c>
    </row>
    <row r="469" spans="2:20" x14ac:dyDescent="0.25">
      <c r="B469" t="s">
        <v>1686</v>
      </c>
      <c r="G469" t="s">
        <v>1755</v>
      </c>
      <c r="K469" t="s">
        <v>1154</v>
      </c>
      <c r="L469" t="s">
        <v>1698</v>
      </c>
      <c r="N469">
        <v>0</v>
      </c>
      <c r="O469">
        <v>0</v>
      </c>
      <c r="P469">
        <v>0</v>
      </c>
      <c r="T469" t="s">
        <v>15</v>
      </c>
    </row>
    <row r="470" spans="2:20" x14ac:dyDescent="0.25">
      <c r="B470" t="s">
        <v>1686</v>
      </c>
      <c r="G470" t="s">
        <v>1756</v>
      </c>
      <c r="H470">
        <v>3</v>
      </c>
      <c r="M470" t="s">
        <v>1697</v>
      </c>
      <c r="N470">
        <v>0.44</v>
      </c>
      <c r="O470">
        <v>7.01</v>
      </c>
      <c r="P470">
        <v>0.79</v>
      </c>
      <c r="Q470">
        <v>6.3E-2</v>
      </c>
      <c r="R470">
        <v>1.81</v>
      </c>
      <c r="T470" t="s">
        <v>15</v>
      </c>
    </row>
    <row r="471" spans="2:20" x14ac:dyDescent="0.25">
      <c r="B471" t="s">
        <v>1686</v>
      </c>
      <c r="G471" t="s">
        <v>1756</v>
      </c>
      <c r="K471" t="s">
        <v>1424</v>
      </c>
      <c r="L471" t="s">
        <v>1698</v>
      </c>
      <c r="N471">
        <v>0</v>
      </c>
      <c r="O471">
        <v>0</v>
      </c>
      <c r="P471">
        <v>0</v>
      </c>
      <c r="T471" t="s">
        <v>15</v>
      </c>
    </row>
    <row r="472" spans="2:20" x14ac:dyDescent="0.25">
      <c r="B472" t="s">
        <v>1686</v>
      </c>
      <c r="G472" t="s">
        <v>1756</v>
      </c>
      <c r="K472" t="s">
        <v>1492</v>
      </c>
      <c r="L472" t="s">
        <v>1698</v>
      </c>
      <c r="N472">
        <v>0</v>
      </c>
      <c r="O472">
        <v>0</v>
      </c>
      <c r="P472">
        <v>0</v>
      </c>
      <c r="T472" t="s">
        <v>15</v>
      </c>
    </row>
    <row r="473" spans="2:20" x14ac:dyDescent="0.25">
      <c r="B473" t="s">
        <v>1686</v>
      </c>
      <c r="G473" t="s">
        <v>1756</v>
      </c>
      <c r="K473" t="s">
        <v>1084</v>
      </c>
      <c r="L473" t="s">
        <v>1698</v>
      </c>
      <c r="N473">
        <v>0</v>
      </c>
      <c r="O473">
        <v>0</v>
      </c>
      <c r="P473">
        <v>0</v>
      </c>
      <c r="T473" t="s">
        <v>15</v>
      </c>
    </row>
    <row r="474" spans="2:20" x14ac:dyDescent="0.25">
      <c r="B474" t="s">
        <v>1686</v>
      </c>
      <c r="G474" t="s">
        <v>1756</v>
      </c>
      <c r="K474" t="s">
        <v>1105</v>
      </c>
      <c r="L474" t="s">
        <v>1698</v>
      </c>
      <c r="N474">
        <v>0</v>
      </c>
      <c r="O474">
        <v>0</v>
      </c>
      <c r="P474">
        <v>0</v>
      </c>
      <c r="T474" t="s">
        <v>15</v>
      </c>
    </row>
    <row r="475" spans="2:20" x14ac:dyDescent="0.25">
      <c r="B475" t="s">
        <v>1686</v>
      </c>
      <c r="G475" t="s">
        <v>1756</v>
      </c>
      <c r="K475" t="s">
        <v>1229</v>
      </c>
      <c r="L475" t="s">
        <v>1698</v>
      </c>
      <c r="N475">
        <v>0.44</v>
      </c>
      <c r="O475">
        <v>7.01</v>
      </c>
      <c r="P475">
        <v>0.79</v>
      </c>
      <c r="Q475">
        <v>6.3E-2</v>
      </c>
      <c r="R475">
        <v>1.81</v>
      </c>
      <c r="T475" t="s">
        <v>15</v>
      </c>
    </row>
    <row r="476" spans="2:20" x14ac:dyDescent="0.25">
      <c r="B476" t="s">
        <v>1686</v>
      </c>
      <c r="G476" t="s">
        <v>1757</v>
      </c>
      <c r="H476">
        <v>3</v>
      </c>
      <c r="M476" t="s">
        <v>1697</v>
      </c>
      <c r="N476">
        <v>3.11</v>
      </c>
      <c r="O476">
        <v>63.05</v>
      </c>
      <c r="P476">
        <v>4.37</v>
      </c>
      <c r="Q476">
        <v>4.9000000000000002E-2</v>
      </c>
      <c r="R476">
        <v>1.41</v>
      </c>
      <c r="T476" t="s">
        <v>15</v>
      </c>
    </row>
    <row r="477" spans="2:20" x14ac:dyDescent="0.25">
      <c r="B477" t="s">
        <v>1686</v>
      </c>
      <c r="G477" t="s">
        <v>1757</v>
      </c>
      <c r="K477" t="s">
        <v>208</v>
      </c>
      <c r="L477" t="s">
        <v>1698</v>
      </c>
      <c r="N477">
        <v>1.07</v>
      </c>
      <c r="O477">
        <v>35.03</v>
      </c>
      <c r="P477">
        <v>1.49</v>
      </c>
      <c r="Q477">
        <v>3.1E-2</v>
      </c>
      <c r="R477">
        <v>1.39</v>
      </c>
      <c r="T477" t="s">
        <v>15</v>
      </c>
    </row>
    <row r="478" spans="2:20" x14ac:dyDescent="0.25">
      <c r="B478" t="s">
        <v>1686</v>
      </c>
      <c r="G478" t="s">
        <v>1757</v>
      </c>
      <c r="K478" t="s">
        <v>700</v>
      </c>
      <c r="L478" t="s">
        <v>1698</v>
      </c>
      <c r="N478">
        <v>0</v>
      </c>
      <c r="O478">
        <v>0</v>
      </c>
      <c r="P478">
        <v>0</v>
      </c>
      <c r="T478" t="s">
        <v>15</v>
      </c>
    </row>
    <row r="479" spans="2:20" x14ac:dyDescent="0.25">
      <c r="B479" t="s">
        <v>1686</v>
      </c>
      <c r="G479" t="s">
        <v>1757</v>
      </c>
      <c r="K479" t="s">
        <v>706</v>
      </c>
      <c r="L479" t="s">
        <v>1698</v>
      </c>
      <c r="N479">
        <v>2.04</v>
      </c>
      <c r="O479">
        <v>28.02</v>
      </c>
      <c r="P479">
        <v>2.88</v>
      </c>
      <c r="Q479">
        <v>7.2999999999999995E-2</v>
      </c>
      <c r="R479">
        <v>1.41</v>
      </c>
      <c r="T479" t="s">
        <v>15</v>
      </c>
    </row>
    <row r="480" spans="2:20" x14ac:dyDescent="0.25">
      <c r="B480" t="s">
        <v>1686</v>
      </c>
      <c r="G480" t="s">
        <v>1757</v>
      </c>
      <c r="K480" t="s">
        <v>707</v>
      </c>
      <c r="L480" t="s">
        <v>1698</v>
      </c>
      <c r="N480">
        <v>0</v>
      </c>
      <c r="O480">
        <v>0</v>
      </c>
      <c r="P480">
        <v>0</v>
      </c>
      <c r="T480" t="s">
        <v>15</v>
      </c>
    </row>
    <row r="481" spans="2:20" x14ac:dyDescent="0.25">
      <c r="B481" t="s">
        <v>1686</v>
      </c>
      <c r="G481" t="s">
        <v>1757</v>
      </c>
      <c r="K481" t="s">
        <v>710</v>
      </c>
      <c r="L481" t="s">
        <v>1698</v>
      </c>
      <c r="N481">
        <v>0</v>
      </c>
      <c r="O481">
        <v>0</v>
      </c>
      <c r="P481">
        <v>0</v>
      </c>
      <c r="T481" t="s">
        <v>15</v>
      </c>
    </row>
    <row r="482" spans="2:20" x14ac:dyDescent="0.25">
      <c r="B482" t="s">
        <v>1686</v>
      </c>
      <c r="G482" t="s">
        <v>1758</v>
      </c>
      <c r="H482">
        <v>3</v>
      </c>
      <c r="M482" t="s">
        <v>1697</v>
      </c>
      <c r="N482">
        <v>26.19</v>
      </c>
      <c r="O482">
        <v>532.45000000000005</v>
      </c>
      <c r="P482">
        <v>50.59</v>
      </c>
      <c r="Q482">
        <v>4.9000000000000002E-2</v>
      </c>
      <c r="R482">
        <v>1.93</v>
      </c>
      <c r="T482" t="s">
        <v>15</v>
      </c>
    </row>
    <row r="483" spans="2:20" x14ac:dyDescent="0.25">
      <c r="B483" t="s">
        <v>1686</v>
      </c>
      <c r="G483" t="s">
        <v>1758</v>
      </c>
      <c r="K483" t="s">
        <v>607</v>
      </c>
      <c r="L483" t="s">
        <v>1698</v>
      </c>
      <c r="N483">
        <v>7.14</v>
      </c>
      <c r="O483">
        <v>112.1</v>
      </c>
      <c r="P483">
        <v>14.15</v>
      </c>
      <c r="Q483">
        <v>6.4000000000000001E-2</v>
      </c>
      <c r="R483">
        <v>1.98</v>
      </c>
      <c r="T483" t="s">
        <v>15</v>
      </c>
    </row>
    <row r="484" spans="2:20" x14ac:dyDescent="0.25">
      <c r="B484" t="s">
        <v>1686</v>
      </c>
      <c r="G484" t="s">
        <v>1758</v>
      </c>
      <c r="K484" t="s">
        <v>663</v>
      </c>
      <c r="L484" t="s">
        <v>1698</v>
      </c>
      <c r="N484">
        <v>4.6100000000000003</v>
      </c>
      <c r="O484">
        <v>105.09</v>
      </c>
      <c r="P484">
        <v>7.48</v>
      </c>
      <c r="Q484">
        <v>4.3999999999999997E-2</v>
      </c>
      <c r="R484">
        <v>1.62</v>
      </c>
      <c r="T484" t="s">
        <v>15</v>
      </c>
    </row>
    <row r="485" spans="2:20" x14ac:dyDescent="0.25">
      <c r="B485" t="s">
        <v>1686</v>
      </c>
      <c r="G485" t="s">
        <v>1758</v>
      </c>
      <c r="K485" t="s">
        <v>664</v>
      </c>
      <c r="L485" t="s">
        <v>1698</v>
      </c>
      <c r="N485">
        <v>0</v>
      </c>
      <c r="O485">
        <v>0</v>
      </c>
      <c r="P485">
        <v>0</v>
      </c>
      <c r="T485" t="s">
        <v>15</v>
      </c>
    </row>
    <row r="486" spans="2:20" x14ac:dyDescent="0.25">
      <c r="B486" t="s">
        <v>1686</v>
      </c>
      <c r="G486" t="s">
        <v>1758</v>
      </c>
      <c r="K486" t="s">
        <v>714</v>
      </c>
      <c r="L486" t="s">
        <v>1698</v>
      </c>
      <c r="N486">
        <v>8.85</v>
      </c>
      <c r="O486">
        <v>210.18</v>
      </c>
      <c r="P486">
        <v>15.27</v>
      </c>
      <c r="Q486">
        <v>4.2000000000000003E-2</v>
      </c>
      <c r="R486">
        <v>1.73</v>
      </c>
      <c r="T486" t="s">
        <v>15</v>
      </c>
    </row>
    <row r="487" spans="2:20" x14ac:dyDescent="0.25">
      <c r="B487" t="s">
        <v>1686</v>
      </c>
      <c r="G487" t="s">
        <v>1758</v>
      </c>
      <c r="K487" t="s">
        <v>715</v>
      </c>
      <c r="L487" t="s">
        <v>1698</v>
      </c>
      <c r="N487">
        <v>5.59</v>
      </c>
      <c r="O487">
        <v>105.09</v>
      </c>
      <c r="P487">
        <v>13.68</v>
      </c>
      <c r="Q487">
        <v>5.2999999999999999E-2</v>
      </c>
      <c r="R487">
        <v>2.4500000000000002</v>
      </c>
      <c r="T487" t="s">
        <v>15</v>
      </c>
    </row>
    <row r="488" spans="2:20" x14ac:dyDescent="0.25">
      <c r="B488" t="s">
        <v>1686</v>
      </c>
      <c r="G488" t="s">
        <v>1759</v>
      </c>
      <c r="H488">
        <v>3</v>
      </c>
      <c r="M488" t="s">
        <v>1697</v>
      </c>
      <c r="N488">
        <v>86.58</v>
      </c>
      <c r="O488">
        <v>1996.7</v>
      </c>
      <c r="P488">
        <v>125.15</v>
      </c>
      <c r="Q488">
        <v>4.2999999999999997E-2</v>
      </c>
      <c r="R488">
        <v>1.45</v>
      </c>
      <c r="T488" t="s">
        <v>15</v>
      </c>
    </row>
    <row r="489" spans="2:20" x14ac:dyDescent="0.25">
      <c r="B489" t="s">
        <v>1686</v>
      </c>
      <c r="G489" t="s">
        <v>1759</v>
      </c>
      <c r="K489" t="s">
        <v>453</v>
      </c>
      <c r="L489" t="s">
        <v>1698</v>
      </c>
      <c r="N489">
        <v>0.28999999999999998</v>
      </c>
      <c r="O489">
        <v>7.01</v>
      </c>
      <c r="P489">
        <v>0.24</v>
      </c>
      <c r="Q489">
        <v>4.1000000000000002E-2</v>
      </c>
      <c r="R489">
        <v>0.84</v>
      </c>
      <c r="T489" t="s">
        <v>15</v>
      </c>
    </row>
    <row r="490" spans="2:20" x14ac:dyDescent="0.25">
      <c r="B490" t="s">
        <v>1686</v>
      </c>
      <c r="G490" t="s">
        <v>1759</v>
      </c>
      <c r="K490" t="s">
        <v>482</v>
      </c>
      <c r="L490" t="s">
        <v>1698</v>
      </c>
      <c r="N490">
        <v>3.81</v>
      </c>
      <c r="O490">
        <v>91.08</v>
      </c>
      <c r="P490">
        <v>4.2300000000000004</v>
      </c>
      <c r="Q490">
        <v>4.2000000000000003E-2</v>
      </c>
      <c r="R490">
        <v>1.1100000000000001</v>
      </c>
      <c r="T490" t="s">
        <v>15</v>
      </c>
    </row>
    <row r="491" spans="2:20" x14ac:dyDescent="0.25">
      <c r="B491" t="s">
        <v>1686</v>
      </c>
      <c r="G491" t="s">
        <v>1759</v>
      </c>
      <c r="K491" t="s">
        <v>572</v>
      </c>
      <c r="L491" t="s">
        <v>1698</v>
      </c>
      <c r="N491">
        <v>0.66</v>
      </c>
      <c r="O491">
        <v>14.01</v>
      </c>
      <c r="P491">
        <v>0.48</v>
      </c>
      <c r="Q491">
        <v>4.7E-2</v>
      </c>
      <c r="R491">
        <v>0.73</v>
      </c>
      <c r="T491" t="s">
        <v>15</v>
      </c>
    </row>
    <row r="492" spans="2:20" x14ac:dyDescent="0.25">
      <c r="B492" t="s">
        <v>1686</v>
      </c>
      <c r="G492" t="s">
        <v>1759</v>
      </c>
      <c r="K492" t="s">
        <v>613</v>
      </c>
      <c r="L492" t="s">
        <v>1698</v>
      </c>
      <c r="N492">
        <v>0.83</v>
      </c>
      <c r="O492">
        <v>14.01</v>
      </c>
      <c r="P492">
        <v>0.71</v>
      </c>
      <c r="Q492">
        <v>0.06</v>
      </c>
      <c r="R492">
        <v>0.85</v>
      </c>
      <c r="T492" t="s">
        <v>15</v>
      </c>
    </row>
    <row r="493" spans="2:20" x14ac:dyDescent="0.25">
      <c r="B493" t="s">
        <v>1686</v>
      </c>
      <c r="G493" t="s">
        <v>1759</v>
      </c>
      <c r="K493" t="s">
        <v>1365</v>
      </c>
      <c r="L493" t="s">
        <v>1698</v>
      </c>
      <c r="N493">
        <v>2.2400000000000002</v>
      </c>
      <c r="O493">
        <v>63.05</v>
      </c>
      <c r="P493">
        <v>2.0099999999999998</v>
      </c>
      <c r="Q493">
        <v>3.5999999999999997E-2</v>
      </c>
      <c r="R493">
        <v>0.9</v>
      </c>
      <c r="T493" t="s">
        <v>15</v>
      </c>
    </row>
    <row r="494" spans="2:20" x14ac:dyDescent="0.25">
      <c r="B494" t="s">
        <v>1686</v>
      </c>
      <c r="G494" t="s">
        <v>1759</v>
      </c>
      <c r="K494" t="s">
        <v>1438</v>
      </c>
      <c r="L494" t="s">
        <v>1698</v>
      </c>
      <c r="N494">
        <v>15.6</v>
      </c>
      <c r="O494">
        <v>322.27</v>
      </c>
      <c r="P494">
        <v>28.08</v>
      </c>
      <c r="Q494">
        <v>4.8000000000000001E-2</v>
      </c>
      <c r="R494">
        <v>1.8</v>
      </c>
      <c r="T494" t="s">
        <v>15</v>
      </c>
    </row>
    <row r="495" spans="2:20" x14ac:dyDescent="0.25">
      <c r="B495" t="s">
        <v>1686</v>
      </c>
      <c r="G495" t="s">
        <v>1759</v>
      </c>
      <c r="K495" t="s">
        <v>1003</v>
      </c>
      <c r="L495" t="s">
        <v>1698</v>
      </c>
      <c r="N495">
        <v>24.43</v>
      </c>
      <c r="O495">
        <v>630.54</v>
      </c>
      <c r="P495">
        <v>27.82</v>
      </c>
      <c r="Q495">
        <v>3.9E-2</v>
      </c>
      <c r="R495">
        <v>1.1399999999999999</v>
      </c>
      <c r="T495" t="s">
        <v>15</v>
      </c>
    </row>
    <row r="496" spans="2:20" x14ac:dyDescent="0.25">
      <c r="B496" t="s">
        <v>1686</v>
      </c>
      <c r="G496" t="s">
        <v>1759</v>
      </c>
      <c r="K496" t="s">
        <v>1140</v>
      </c>
      <c r="L496" t="s">
        <v>1698</v>
      </c>
      <c r="N496">
        <v>38.71</v>
      </c>
      <c r="O496">
        <v>854.73</v>
      </c>
      <c r="P496">
        <v>61.58</v>
      </c>
      <c r="Q496">
        <v>4.4999999999999998E-2</v>
      </c>
      <c r="R496">
        <v>1.59</v>
      </c>
      <c r="T496" t="s">
        <v>15</v>
      </c>
    </row>
    <row r="497" spans="2:20" x14ac:dyDescent="0.25">
      <c r="B497" t="s">
        <v>1686</v>
      </c>
      <c r="G497" t="s">
        <v>1760</v>
      </c>
      <c r="H497">
        <v>3</v>
      </c>
      <c r="M497" t="s">
        <v>1697</v>
      </c>
      <c r="N497">
        <v>92.23</v>
      </c>
      <c r="O497">
        <v>2669.28</v>
      </c>
      <c r="P497">
        <v>125.31</v>
      </c>
      <c r="Q497">
        <v>3.5000000000000003E-2</v>
      </c>
      <c r="R497">
        <v>1.36</v>
      </c>
      <c r="T497" t="s">
        <v>15</v>
      </c>
    </row>
    <row r="498" spans="2:20" x14ac:dyDescent="0.25">
      <c r="B498" t="s">
        <v>1686</v>
      </c>
      <c r="G498" t="s">
        <v>1760</v>
      </c>
      <c r="K498" t="s">
        <v>726</v>
      </c>
      <c r="L498" t="s">
        <v>1698</v>
      </c>
      <c r="N498">
        <v>1.26</v>
      </c>
      <c r="O498">
        <v>35.03</v>
      </c>
      <c r="P498">
        <v>0.82</v>
      </c>
      <c r="Q498">
        <v>3.5999999999999997E-2</v>
      </c>
      <c r="R498">
        <v>0.65</v>
      </c>
      <c r="T498" t="s">
        <v>15</v>
      </c>
    </row>
    <row r="499" spans="2:20" x14ac:dyDescent="0.25">
      <c r="B499" t="s">
        <v>1686</v>
      </c>
      <c r="G499" t="s">
        <v>1760</v>
      </c>
      <c r="K499" t="s">
        <v>775</v>
      </c>
      <c r="L499" t="s">
        <v>1698</v>
      </c>
      <c r="N499">
        <v>1.39</v>
      </c>
      <c r="O499">
        <v>28.02</v>
      </c>
      <c r="P499">
        <v>2.13</v>
      </c>
      <c r="Q499">
        <v>0.05</v>
      </c>
      <c r="R499">
        <v>1.53</v>
      </c>
      <c r="T499" t="s">
        <v>15</v>
      </c>
    </row>
    <row r="500" spans="2:20" x14ac:dyDescent="0.25">
      <c r="B500" t="s">
        <v>1686</v>
      </c>
      <c r="G500" t="s">
        <v>1760</v>
      </c>
      <c r="K500" t="s">
        <v>860</v>
      </c>
      <c r="L500" t="s">
        <v>1698</v>
      </c>
      <c r="N500">
        <v>15.33</v>
      </c>
      <c r="O500">
        <v>455.39</v>
      </c>
      <c r="P500">
        <v>24.75</v>
      </c>
      <c r="Q500">
        <v>3.4000000000000002E-2</v>
      </c>
      <c r="R500">
        <v>1.62</v>
      </c>
      <c r="T500" t="s">
        <v>15</v>
      </c>
    </row>
    <row r="501" spans="2:20" x14ac:dyDescent="0.25">
      <c r="B501" t="s">
        <v>1686</v>
      </c>
      <c r="G501" t="s">
        <v>1760</v>
      </c>
      <c r="K501" t="s">
        <v>846</v>
      </c>
      <c r="L501" t="s">
        <v>1698</v>
      </c>
      <c r="N501">
        <v>0</v>
      </c>
      <c r="O501">
        <v>0</v>
      </c>
      <c r="P501">
        <v>0</v>
      </c>
      <c r="T501" t="s">
        <v>15</v>
      </c>
    </row>
    <row r="502" spans="2:20" x14ac:dyDescent="0.25">
      <c r="B502" t="s">
        <v>1686</v>
      </c>
      <c r="G502" t="s">
        <v>1760</v>
      </c>
      <c r="K502" t="s">
        <v>1542</v>
      </c>
      <c r="L502" t="s">
        <v>1698</v>
      </c>
      <c r="N502">
        <v>74.260000000000005</v>
      </c>
      <c r="O502">
        <v>2150.83</v>
      </c>
      <c r="P502">
        <v>97.61</v>
      </c>
      <c r="Q502">
        <v>3.5000000000000003E-2</v>
      </c>
      <c r="R502">
        <v>1.31</v>
      </c>
      <c r="T502" t="s">
        <v>15</v>
      </c>
    </row>
    <row r="503" spans="2:20" x14ac:dyDescent="0.25">
      <c r="B503" t="s">
        <v>1686</v>
      </c>
      <c r="G503" t="s">
        <v>1760</v>
      </c>
      <c r="K503" t="s">
        <v>1543</v>
      </c>
      <c r="L503" t="s">
        <v>1698</v>
      </c>
      <c r="N503">
        <v>0</v>
      </c>
      <c r="O503">
        <v>0</v>
      </c>
      <c r="P503">
        <v>0</v>
      </c>
      <c r="T503" t="s">
        <v>15</v>
      </c>
    </row>
    <row r="504" spans="2:20" x14ac:dyDescent="0.25">
      <c r="B504" t="s">
        <v>1686</v>
      </c>
      <c r="G504" t="s">
        <v>1761</v>
      </c>
      <c r="H504">
        <v>3</v>
      </c>
      <c r="M504" t="s">
        <v>1697</v>
      </c>
      <c r="N504">
        <v>0.31</v>
      </c>
      <c r="O504">
        <v>7.01</v>
      </c>
      <c r="P504">
        <v>0.49</v>
      </c>
      <c r="Q504">
        <v>4.3999999999999997E-2</v>
      </c>
      <c r="R504">
        <v>1.59</v>
      </c>
      <c r="T504" t="s">
        <v>15</v>
      </c>
    </row>
    <row r="505" spans="2:20" x14ac:dyDescent="0.25">
      <c r="B505" t="s">
        <v>1686</v>
      </c>
      <c r="G505" t="s">
        <v>1761</v>
      </c>
      <c r="K505" t="s">
        <v>183</v>
      </c>
      <c r="L505" t="s">
        <v>1698</v>
      </c>
      <c r="N505">
        <v>0</v>
      </c>
      <c r="O505">
        <v>0</v>
      </c>
      <c r="P505">
        <v>0</v>
      </c>
      <c r="T505" t="s">
        <v>15</v>
      </c>
    </row>
    <row r="506" spans="2:20" x14ac:dyDescent="0.25">
      <c r="B506" t="s">
        <v>1686</v>
      </c>
      <c r="G506" t="s">
        <v>1761</v>
      </c>
      <c r="K506" t="s">
        <v>184</v>
      </c>
      <c r="L506" t="s">
        <v>1698</v>
      </c>
      <c r="N506">
        <v>0</v>
      </c>
      <c r="O506">
        <v>0</v>
      </c>
      <c r="P506">
        <v>0</v>
      </c>
      <c r="T506" t="s">
        <v>15</v>
      </c>
    </row>
    <row r="507" spans="2:20" x14ac:dyDescent="0.25">
      <c r="B507" t="s">
        <v>1686</v>
      </c>
      <c r="G507" t="s">
        <v>1761</v>
      </c>
      <c r="K507" t="s">
        <v>956</v>
      </c>
      <c r="L507" t="s">
        <v>1698</v>
      </c>
      <c r="N507">
        <v>0</v>
      </c>
      <c r="O507">
        <v>0</v>
      </c>
      <c r="P507">
        <v>0</v>
      </c>
      <c r="T507" t="s">
        <v>15</v>
      </c>
    </row>
    <row r="508" spans="2:20" x14ac:dyDescent="0.25">
      <c r="B508" t="s">
        <v>1686</v>
      </c>
      <c r="G508" t="s">
        <v>1761</v>
      </c>
      <c r="K508" t="s">
        <v>957</v>
      </c>
      <c r="L508" t="s">
        <v>1698</v>
      </c>
      <c r="N508">
        <v>0.31</v>
      </c>
      <c r="O508">
        <v>7.01</v>
      </c>
      <c r="P508">
        <v>0.49</v>
      </c>
      <c r="Q508">
        <v>4.3999999999999997E-2</v>
      </c>
      <c r="R508">
        <v>1.59</v>
      </c>
      <c r="T508" t="s">
        <v>15</v>
      </c>
    </row>
    <row r="509" spans="2:20" x14ac:dyDescent="0.25">
      <c r="B509" t="s">
        <v>1686</v>
      </c>
      <c r="G509" t="s">
        <v>1761</v>
      </c>
      <c r="K509" t="s">
        <v>1117</v>
      </c>
      <c r="L509" t="s">
        <v>1698</v>
      </c>
      <c r="N509">
        <v>0</v>
      </c>
      <c r="O509">
        <v>0</v>
      </c>
      <c r="P509">
        <v>0</v>
      </c>
      <c r="T509" t="s">
        <v>15</v>
      </c>
    </row>
    <row r="510" spans="2:20" x14ac:dyDescent="0.25">
      <c r="B510" t="s">
        <v>1686</v>
      </c>
      <c r="G510" t="s">
        <v>1762</v>
      </c>
      <c r="H510">
        <v>3</v>
      </c>
      <c r="M510" t="s">
        <v>1697</v>
      </c>
      <c r="N510">
        <v>1.42</v>
      </c>
      <c r="O510">
        <v>28.02</v>
      </c>
      <c r="P510">
        <v>1.33</v>
      </c>
      <c r="Q510">
        <v>5.0999999999999997E-2</v>
      </c>
      <c r="R510">
        <v>0.94</v>
      </c>
      <c r="T510" t="s">
        <v>15</v>
      </c>
    </row>
    <row r="511" spans="2:20" x14ac:dyDescent="0.25">
      <c r="B511" t="s">
        <v>1686</v>
      </c>
      <c r="G511" t="s">
        <v>1762</v>
      </c>
      <c r="K511" t="s">
        <v>203</v>
      </c>
      <c r="L511" t="s">
        <v>1698</v>
      </c>
      <c r="N511">
        <v>0</v>
      </c>
      <c r="O511">
        <v>0</v>
      </c>
      <c r="P511">
        <v>0</v>
      </c>
      <c r="T511" t="s">
        <v>15</v>
      </c>
    </row>
    <row r="512" spans="2:20" x14ac:dyDescent="0.25">
      <c r="B512" t="s">
        <v>1686</v>
      </c>
      <c r="G512" t="s">
        <v>1762</v>
      </c>
      <c r="K512" t="s">
        <v>287</v>
      </c>
      <c r="L512" t="s">
        <v>1698</v>
      </c>
      <c r="N512">
        <v>1.2</v>
      </c>
      <c r="O512">
        <v>21.02</v>
      </c>
      <c r="P512">
        <v>1.08</v>
      </c>
      <c r="Q512">
        <v>5.7000000000000002E-2</v>
      </c>
      <c r="R512">
        <v>0.9</v>
      </c>
      <c r="T512" t="s">
        <v>15</v>
      </c>
    </row>
    <row r="513" spans="2:20" x14ac:dyDescent="0.25">
      <c r="B513" t="s">
        <v>1686</v>
      </c>
      <c r="G513" t="s">
        <v>1762</v>
      </c>
      <c r="K513" t="s">
        <v>288</v>
      </c>
      <c r="L513" t="s">
        <v>1698</v>
      </c>
      <c r="N513">
        <v>0</v>
      </c>
      <c r="O513">
        <v>0</v>
      </c>
      <c r="P513">
        <v>0</v>
      </c>
      <c r="T513" t="s">
        <v>15</v>
      </c>
    </row>
    <row r="514" spans="2:20" x14ac:dyDescent="0.25">
      <c r="B514" t="s">
        <v>1686</v>
      </c>
      <c r="G514" t="s">
        <v>1762</v>
      </c>
      <c r="K514" t="s">
        <v>289</v>
      </c>
      <c r="L514" t="s">
        <v>1698</v>
      </c>
      <c r="N514">
        <v>0.22</v>
      </c>
      <c r="O514">
        <v>7.01</v>
      </c>
      <c r="P514">
        <v>0.25</v>
      </c>
      <c r="Q514">
        <v>3.1E-2</v>
      </c>
      <c r="R514">
        <v>1.1200000000000001</v>
      </c>
      <c r="T514" t="s">
        <v>15</v>
      </c>
    </row>
    <row r="515" spans="2:20" x14ac:dyDescent="0.25">
      <c r="B515" t="s">
        <v>1686</v>
      </c>
      <c r="G515" t="s">
        <v>1762</v>
      </c>
      <c r="K515" t="s">
        <v>290</v>
      </c>
      <c r="L515" t="s">
        <v>1698</v>
      </c>
      <c r="N515">
        <v>0</v>
      </c>
      <c r="O515">
        <v>0</v>
      </c>
      <c r="P515">
        <v>0</v>
      </c>
      <c r="T515" t="s">
        <v>15</v>
      </c>
    </row>
    <row r="516" spans="2:20" x14ac:dyDescent="0.25">
      <c r="B516" t="s">
        <v>1686</v>
      </c>
      <c r="G516" t="s">
        <v>1762</v>
      </c>
      <c r="K516" t="s">
        <v>1039</v>
      </c>
      <c r="L516" t="s">
        <v>1698</v>
      </c>
      <c r="N516">
        <v>0</v>
      </c>
      <c r="O516">
        <v>0</v>
      </c>
      <c r="P516">
        <v>0</v>
      </c>
      <c r="T516" t="s">
        <v>15</v>
      </c>
    </row>
    <row r="517" spans="2:20" x14ac:dyDescent="0.25">
      <c r="B517" t="s">
        <v>1686</v>
      </c>
      <c r="G517" t="s">
        <v>1762</v>
      </c>
      <c r="K517" t="s">
        <v>1241</v>
      </c>
      <c r="L517" t="s">
        <v>1698</v>
      </c>
      <c r="N517">
        <v>0</v>
      </c>
      <c r="O517">
        <v>0</v>
      </c>
      <c r="P517">
        <v>0</v>
      </c>
      <c r="T517" t="s">
        <v>15</v>
      </c>
    </row>
    <row r="518" spans="2:20" x14ac:dyDescent="0.25">
      <c r="B518" t="s">
        <v>1686</v>
      </c>
      <c r="G518" t="s">
        <v>1762</v>
      </c>
      <c r="K518" t="s">
        <v>1273</v>
      </c>
      <c r="L518" t="s">
        <v>1698</v>
      </c>
      <c r="N518">
        <v>0</v>
      </c>
      <c r="O518">
        <v>0</v>
      </c>
      <c r="P518">
        <v>0</v>
      </c>
      <c r="T518" t="s">
        <v>15</v>
      </c>
    </row>
    <row r="519" spans="2:20" x14ac:dyDescent="0.25">
      <c r="B519" t="s">
        <v>1686</v>
      </c>
      <c r="G519" t="s">
        <v>1763</v>
      </c>
      <c r="H519">
        <v>3</v>
      </c>
      <c r="M519" t="s">
        <v>1697</v>
      </c>
      <c r="N519">
        <v>156.72</v>
      </c>
      <c r="O519">
        <v>1492.27</v>
      </c>
      <c r="P519">
        <v>178.4</v>
      </c>
      <c r="Q519">
        <v>0.105</v>
      </c>
      <c r="R519">
        <v>1.1399999999999999</v>
      </c>
      <c r="T519" t="s">
        <v>15</v>
      </c>
    </row>
    <row r="520" spans="2:20" x14ac:dyDescent="0.25">
      <c r="B520" t="s">
        <v>1686</v>
      </c>
      <c r="G520" t="s">
        <v>1763</v>
      </c>
      <c r="K520" t="s">
        <v>625</v>
      </c>
      <c r="L520" t="s">
        <v>1698</v>
      </c>
      <c r="N520">
        <v>19.809999999999999</v>
      </c>
      <c r="O520">
        <v>210.18</v>
      </c>
      <c r="P520">
        <v>26.78</v>
      </c>
      <c r="Q520">
        <v>9.4E-2</v>
      </c>
      <c r="R520">
        <v>1.35</v>
      </c>
      <c r="T520" t="s">
        <v>15</v>
      </c>
    </row>
    <row r="521" spans="2:20" x14ac:dyDescent="0.25">
      <c r="B521" t="s">
        <v>1686</v>
      </c>
      <c r="G521" t="s">
        <v>1763</v>
      </c>
      <c r="K521" t="s">
        <v>811</v>
      </c>
      <c r="L521" t="s">
        <v>1698</v>
      </c>
      <c r="N521">
        <v>9.35</v>
      </c>
      <c r="O521">
        <v>77.069999999999993</v>
      </c>
      <c r="P521">
        <v>7.98</v>
      </c>
      <c r="Q521">
        <v>0.121</v>
      </c>
      <c r="R521">
        <v>0.85</v>
      </c>
      <c r="T521" t="s">
        <v>15</v>
      </c>
    </row>
    <row r="522" spans="2:20" x14ac:dyDescent="0.25">
      <c r="B522" t="s">
        <v>1686</v>
      </c>
      <c r="G522" t="s">
        <v>1763</v>
      </c>
      <c r="K522" t="s">
        <v>812</v>
      </c>
      <c r="L522" t="s">
        <v>1698</v>
      </c>
      <c r="N522">
        <v>71.08</v>
      </c>
      <c r="O522">
        <v>602.51</v>
      </c>
      <c r="P522">
        <v>66.61</v>
      </c>
      <c r="Q522">
        <v>0.11799999999999999</v>
      </c>
      <c r="R522">
        <v>0.94</v>
      </c>
      <c r="T522" t="s">
        <v>15</v>
      </c>
    </row>
    <row r="523" spans="2:20" x14ac:dyDescent="0.25">
      <c r="B523" t="s">
        <v>1686</v>
      </c>
      <c r="G523" t="s">
        <v>1763</v>
      </c>
      <c r="K523" t="s">
        <v>813</v>
      </c>
      <c r="L523" t="s">
        <v>1698</v>
      </c>
      <c r="N523">
        <v>0</v>
      </c>
      <c r="O523">
        <v>0</v>
      </c>
      <c r="P523">
        <v>0</v>
      </c>
      <c r="T523" t="s">
        <v>15</v>
      </c>
    </row>
    <row r="524" spans="2:20" x14ac:dyDescent="0.25">
      <c r="B524" t="s">
        <v>1686</v>
      </c>
      <c r="G524" t="s">
        <v>1763</v>
      </c>
      <c r="K524" t="s">
        <v>1195</v>
      </c>
      <c r="L524" t="s">
        <v>1698</v>
      </c>
      <c r="N524">
        <v>56.47</v>
      </c>
      <c r="O524">
        <v>602.51</v>
      </c>
      <c r="P524">
        <v>77.03</v>
      </c>
      <c r="Q524">
        <v>9.4E-2</v>
      </c>
      <c r="R524">
        <v>1.36</v>
      </c>
      <c r="T524" t="s">
        <v>15</v>
      </c>
    </row>
    <row r="525" spans="2:20" x14ac:dyDescent="0.25">
      <c r="B525" t="s">
        <v>1686</v>
      </c>
      <c r="G525" t="s">
        <v>1764</v>
      </c>
      <c r="H525">
        <v>3</v>
      </c>
      <c r="M525" t="s">
        <v>1697</v>
      </c>
      <c r="N525">
        <v>2.11</v>
      </c>
      <c r="O525">
        <v>63.05</v>
      </c>
      <c r="P525">
        <v>2.5299999999999998</v>
      </c>
      <c r="Q525">
        <v>3.3000000000000002E-2</v>
      </c>
      <c r="R525">
        <v>1.2</v>
      </c>
      <c r="T525" t="s">
        <v>15</v>
      </c>
    </row>
    <row r="526" spans="2:20" x14ac:dyDescent="0.25">
      <c r="B526" t="s">
        <v>1686</v>
      </c>
      <c r="G526" t="s">
        <v>1764</v>
      </c>
      <c r="K526" t="s">
        <v>826</v>
      </c>
      <c r="L526" t="s">
        <v>1698</v>
      </c>
      <c r="N526">
        <v>2.11</v>
      </c>
      <c r="O526">
        <v>63.05</v>
      </c>
      <c r="P526">
        <v>2.5299999999999998</v>
      </c>
      <c r="Q526">
        <v>3.3000000000000002E-2</v>
      </c>
      <c r="R526">
        <v>1.2</v>
      </c>
      <c r="T526" t="s">
        <v>15</v>
      </c>
    </row>
    <row r="527" spans="2:20" x14ac:dyDescent="0.25">
      <c r="B527" t="s">
        <v>1686</v>
      </c>
      <c r="G527" t="s">
        <v>1764</v>
      </c>
      <c r="K527" t="s">
        <v>827</v>
      </c>
      <c r="L527" t="s">
        <v>1698</v>
      </c>
      <c r="N527">
        <v>0</v>
      </c>
      <c r="O527">
        <v>0</v>
      </c>
      <c r="P527">
        <v>0</v>
      </c>
      <c r="T527" t="s">
        <v>15</v>
      </c>
    </row>
    <row r="528" spans="2:20" x14ac:dyDescent="0.25">
      <c r="B528" t="s">
        <v>1686</v>
      </c>
      <c r="G528" t="s">
        <v>1764</v>
      </c>
      <c r="K528" t="s">
        <v>828</v>
      </c>
      <c r="L528" t="s">
        <v>1698</v>
      </c>
      <c r="N528">
        <v>0</v>
      </c>
      <c r="O528">
        <v>0</v>
      </c>
      <c r="P528">
        <v>0</v>
      </c>
      <c r="T528" t="s">
        <v>15</v>
      </c>
    </row>
    <row r="529" spans="2:20" x14ac:dyDescent="0.25">
      <c r="B529" t="s">
        <v>1686</v>
      </c>
      <c r="G529" t="s">
        <v>1764</v>
      </c>
      <c r="K529" t="s">
        <v>836</v>
      </c>
      <c r="L529" t="s">
        <v>1698</v>
      </c>
      <c r="N529">
        <v>0</v>
      </c>
      <c r="O529">
        <v>0</v>
      </c>
      <c r="P529">
        <v>0</v>
      </c>
      <c r="T529" t="s">
        <v>15</v>
      </c>
    </row>
    <row r="530" spans="2:20" x14ac:dyDescent="0.25">
      <c r="B530" t="s">
        <v>1686</v>
      </c>
      <c r="G530" t="s">
        <v>1764</v>
      </c>
      <c r="K530" t="s">
        <v>1298</v>
      </c>
      <c r="L530" t="s">
        <v>1698</v>
      </c>
      <c r="N530">
        <v>0</v>
      </c>
      <c r="O530">
        <v>0</v>
      </c>
      <c r="P530">
        <v>0</v>
      </c>
      <c r="T530" t="s">
        <v>15</v>
      </c>
    </row>
    <row r="531" spans="2:20" x14ac:dyDescent="0.25">
      <c r="B531" t="s">
        <v>1686</v>
      </c>
      <c r="G531" t="s">
        <v>1765</v>
      </c>
      <c r="H531">
        <v>3</v>
      </c>
      <c r="M531" t="s">
        <v>1697</v>
      </c>
      <c r="N531">
        <v>106.51</v>
      </c>
      <c r="O531">
        <v>1961.67</v>
      </c>
      <c r="P531">
        <v>73.95</v>
      </c>
      <c r="Q531">
        <v>5.3999999999999999E-2</v>
      </c>
      <c r="R531">
        <v>0.69</v>
      </c>
      <c r="T531" t="s">
        <v>15</v>
      </c>
    </row>
    <row r="532" spans="2:20" x14ac:dyDescent="0.25">
      <c r="B532" t="s">
        <v>1686</v>
      </c>
      <c r="G532" t="s">
        <v>1765</v>
      </c>
      <c r="K532" t="s">
        <v>807</v>
      </c>
      <c r="L532" t="s">
        <v>1698</v>
      </c>
      <c r="N532">
        <v>7.85</v>
      </c>
      <c r="O532">
        <v>154.13</v>
      </c>
      <c r="P532">
        <v>5.53</v>
      </c>
      <c r="Q532">
        <v>5.0999999999999997E-2</v>
      </c>
      <c r="R532">
        <v>0.7</v>
      </c>
      <c r="T532" t="s">
        <v>15</v>
      </c>
    </row>
    <row r="533" spans="2:20" x14ac:dyDescent="0.25">
      <c r="B533" t="s">
        <v>1686</v>
      </c>
      <c r="G533" t="s">
        <v>1765</v>
      </c>
      <c r="K533" t="s">
        <v>809</v>
      </c>
      <c r="L533" t="s">
        <v>1698</v>
      </c>
      <c r="N533">
        <v>37.03</v>
      </c>
      <c r="O533">
        <v>714.61</v>
      </c>
      <c r="P533">
        <v>24.62</v>
      </c>
      <c r="Q533">
        <v>5.1999999999999998E-2</v>
      </c>
      <c r="R533">
        <v>0.66</v>
      </c>
      <c r="T533" t="s">
        <v>15</v>
      </c>
    </row>
    <row r="534" spans="2:20" x14ac:dyDescent="0.25">
      <c r="B534" t="s">
        <v>1686</v>
      </c>
      <c r="G534" t="s">
        <v>1765</v>
      </c>
      <c r="K534" t="s">
        <v>810</v>
      </c>
      <c r="L534" t="s">
        <v>1698</v>
      </c>
      <c r="N534">
        <v>0</v>
      </c>
      <c r="O534">
        <v>0</v>
      </c>
      <c r="P534">
        <v>0</v>
      </c>
      <c r="T534" t="s">
        <v>15</v>
      </c>
    </row>
    <row r="535" spans="2:20" x14ac:dyDescent="0.25">
      <c r="B535" t="s">
        <v>1686</v>
      </c>
      <c r="G535" t="s">
        <v>1765</v>
      </c>
      <c r="K535" t="s">
        <v>1193</v>
      </c>
      <c r="L535" t="s">
        <v>1698</v>
      </c>
      <c r="N535">
        <v>59.9</v>
      </c>
      <c r="O535">
        <v>1071.9100000000001</v>
      </c>
      <c r="P535">
        <v>41.2</v>
      </c>
      <c r="Q535">
        <v>5.6000000000000001E-2</v>
      </c>
      <c r="R535">
        <v>0.69</v>
      </c>
      <c r="T535" t="s">
        <v>15</v>
      </c>
    </row>
    <row r="536" spans="2:20" x14ac:dyDescent="0.25">
      <c r="B536" t="s">
        <v>1686</v>
      </c>
      <c r="G536" t="s">
        <v>1765</v>
      </c>
      <c r="K536" t="s">
        <v>1194</v>
      </c>
      <c r="L536" t="s">
        <v>1698</v>
      </c>
      <c r="N536">
        <v>1.73</v>
      </c>
      <c r="O536">
        <v>21.02</v>
      </c>
      <c r="P536">
        <v>2.61</v>
      </c>
      <c r="Q536">
        <v>8.2000000000000003E-2</v>
      </c>
      <c r="R536">
        <v>1.51</v>
      </c>
      <c r="T536" t="s">
        <v>15</v>
      </c>
    </row>
    <row r="537" spans="2:20" x14ac:dyDescent="0.25">
      <c r="B537" t="s">
        <v>1686</v>
      </c>
      <c r="G537" t="s">
        <v>1766</v>
      </c>
      <c r="H537">
        <v>3</v>
      </c>
      <c r="M537" t="s">
        <v>1697</v>
      </c>
      <c r="N537">
        <v>0.59</v>
      </c>
      <c r="O537">
        <v>14.01</v>
      </c>
      <c r="P537">
        <v>0.14000000000000001</v>
      </c>
      <c r="Q537">
        <v>4.2000000000000003E-2</v>
      </c>
      <c r="R537">
        <v>0.24</v>
      </c>
      <c r="T537" t="s">
        <v>15</v>
      </c>
    </row>
    <row r="538" spans="2:20" x14ac:dyDescent="0.25">
      <c r="B538" t="s">
        <v>1686</v>
      </c>
      <c r="G538" t="s">
        <v>1766</v>
      </c>
      <c r="K538" t="s">
        <v>394</v>
      </c>
      <c r="L538" t="s">
        <v>1698</v>
      </c>
      <c r="N538">
        <v>0</v>
      </c>
      <c r="O538">
        <v>0</v>
      </c>
      <c r="P538">
        <v>0</v>
      </c>
      <c r="T538" t="s">
        <v>15</v>
      </c>
    </row>
    <row r="539" spans="2:20" x14ac:dyDescent="0.25">
      <c r="B539" t="s">
        <v>1686</v>
      </c>
      <c r="G539" t="s">
        <v>1766</v>
      </c>
      <c r="K539" t="s">
        <v>735</v>
      </c>
      <c r="L539" t="s">
        <v>1698</v>
      </c>
      <c r="N539">
        <v>0</v>
      </c>
      <c r="O539">
        <v>0</v>
      </c>
      <c r="P539">
        <v>0</v>
      </c>
      <c r="T539" t="s">
        <v>15</v>
      </c>
    </row>
    <row r="540" spans="2:20" x14ac:dyDescent="0.25">
      <c r="B540" t="s">
        <v>1686</v>
      </c>
      <c r="G540" t="s">
        <v>1766</v>
      </c>
      <c r="K540" t="s">
        <v>731</v>
      </c>
      <c r="L540" t="s">
        <v>1698</v>
      </c>
      <c r="N540">
        <v>0</v>
      </c>
      <c r="O540">
        <v>0</v>
      </c>
      <c r="P540">
        <v>0</v>
      </c>
      <c r="T540" t="s">
        <v>15</v>
      </c>
    </row>
    <row r="541" spans="2:20" x14ac:dyDescent="0.25">
      <c r="B541" t="s">
        <v>1686</v>
      </c>
      <c r="G541" t="s">
        <v>1766</v>
      </c>
      <c r="K541" t="s">
        <v>929</v>
      </c>
      <c r="L541" t="s">
        <v>1698</v>
      </c>
      <c r="N541">
        <v>0.22</v>
      </c>
      <c r="O541">
        <v>7.01</v>
      </c>
      <c r="P541">
        <v>0.08</v>
      </c>
      <c r="Q541">
        <v>3.2000000000000001E-2</v>
      </c>
      <c r="R541">
        <v>0.34</v>
      </c>
      <c r="T541" t="s">
        <v>15</v>
      </c>
    </row>
    <row r="542" spans="2:20" x14ac:dyDescent="0.25">
      <c r="B542" t="s">
        <v>1686</v>
      </c>
      <c r="G542" t="s">
        <v>1766</v>
      </c>
      <c r="K542" t="s">
        <v>930</v>
      </c>
      <c r="L542" t="s">
        <v>1698</v>
      </c>
      <c r="N542">
        <v>0</v>
      </c>
      <c r="O542">
        <v>0</v>
      </c>
      <c r="P542">
        <v>0</v>
      </c>
      <c r="T542" t="s">
        <v>15</v>
      </c>
    </row>
    <row r="543" spans="2:20" x14ac:dyDescent="0.25">
      <c r="B543" t="s">
        <v>1686</v>
      </c>
      <c r="G543" t="s">
        <v>1766</v>
      </c>
      <c r="K543" t="s">
        <v>931</v>
      </c>
      <c r="L543" t="s">
        <v>1698</v>
      </c>
      <c r="N543">
        <v>0</v>
      </c>
      <c r="O543">
        <v>0</v>
      </c>
      <c r="P543">
        <v>0</v>
      </c>
      <c r="T543" t="s">
        <v>15</v>
      </c>
    </row>
    <row r="544" spans="2:20" x14ac:dyDescent="0.25">
      <c r="B544" t="s">
        <v>1686</v>
      </c>
      <c r="G544" t="s">
        <v>1766</v>
      </c>
      <c r="K544" t="s">
        <v>932</v>
      </c>
      <c r="L544" t="s">
        <v>1698</v>
      </c>
      <c r="N544">
        <v>0</v>
      </c>
      <c r="O544">
        <v>0</v>
      </c>
      <c r="P544">
        <v>0</v>
      </c>
      <c r="T544" t="s">
        <v>15</v>
      </c>
    </row>
    <row r="545" spans="2:20" x14ac:dyDescent="0.25">
      <c r="B545" t="s">
        <v>1686</v>
      </c>
      <c r="G545" t="s">
        <v>1766</v>
      </c>
      <c r="K545" t="s">
        <v>933</v>
      </c>
      <c r="L545" t="s">
        <v>1698</v>
      </c>
      <c r="N545">
        <v>0</v>
      </c>
      <c r="O545">
        <v>0</v>
      </c>
      <c r="P545">
        <v>0</v>
      </c>
      <c r="T545" t="s">
        <v>15</v>
      </c>
    </row>
    <row r="546" spans="2:20" x14ac:dyDescent="0.25">
      <c r="B546" t="s">
        <v>1686</v>
      </c>
      <c r="G546" t="s">
        <v>1766</v>
      </c>
      <c r="K546" t="s">
        <v>934</v>
      </c>
      <c r="L546" t="s">
        <v>1698</v>
      </c>
      <c r="N546">
        <v>0</v>
      </c>
      <c r="O546">
        <v>0</v>
      </c>
      <c r="P546">
        <v>0</v>
      </c>
      <c r="T546" t="s">
        <v>15</v>
      </c>
    </row>
    <row r="547" spans="2:20" x14ac:dyDescent="0.25">
      <c r="B547" t="s">
        <v>1686</v>
      </c>
      <c r="G547" t="s">
        <v>1766</v>
      </c>
      <c r="K547" t="s">
        <v>971</v>
      </c>
      <c r="L547" t="s">
        <v>1698</v>
      </c>
      <c r="N547">
        <v>0</v>
      </c>
      <c r="O547">
        <v>0</v>
      </c>
      <c r="P547">
        <v>0</v>
      </c>
      <c r="T547" t="s">
        <v>15</v>
      </c>
    </row>
    <row r="548" spans="2:20" x14ac:dyDescent="0.25">
      <c r="B548" t="s">
        <v>1686</v>
      </c>
      <c r="G548" t="s">
        <v>1766</v>
      </c>
      <c r="K548" t="s">
        <v>1006</v>
      </c>
      <c r="L548" t="s">
        <v>1698</v>
      </c>
      <c r="N548">
        <v>0.37</v>
      </c>
      <c r="O548">
        <v>7.01</v>
      </c>
      <c r="P548">
        <v>7.0000000000000007E-2</v>
      </c>
      <c r="Q548">
        <v>5.2999999999999999E-2</v>
      </c>
      <c r="R548">
        <v>0.18</v>
      </c>
      <c r="T548" t="s">
        <v>15</v>
      </c>
    </row>
    <row r="549" spans="2:20" x14ac:dyDescent="0.25">
      <c r="B549" t="s">
        <v>1686</v>
      </c>
      <c r="G549" t="s">
        <v>1766</v>
      </c>
      <c r="K549" t="s">
        <v>1059</v>
      </c>
      <c r="L549" t="s">
        <v>1698</v>
      </c>
      <c r="N549">
        <v>0</v>
      </c>
      <c r="O549">
        <v>0</v>
      </c>
      <c r="P549">
        <v>0</v>
      </c>
      <c r="T549" t="s">
        <v>15</v>
      </c>
    </row>
    <row r="550" spans="2:20" x14ac:dyDescent="0.25">
      <c r="B550" t="s">
        <v>1686</v>
      </c>
      <c r="G550" t="s">
        <v>1766</v>
      </c>
      <c r="K550" t="s">
        <v>1108</v>
      </c>
      <c r="L550" t="s">
        <v>1698</v>
      </c>
      <c r="N550">
        <v>0</v>
      </c>
      <c r="O550">
        <v>0</v>
      </c>
      <c r="P550">
        <v>0</v>
      </c>
      <c r="T550" t="s">
        <v>15</v>
      </c>
    </row>
    <row r="551" spans="2:20" x14ac:dyDescent="0.25">
      <c r="B551" t="s">
        <v>1686</v>
      </c>
      <c r="G551" t="s">
        <v>1766</v>
      </c>
      <c r="K551" t="s">
        <v>1134</v>
      </c>
      <c r="L551" t="s">
        <v>1698</v>
      </c>
      <c r="N551">
        <v>0</v>
      </c>
      <c r="O551">
        <v>0</v>
      </c>
      <c r="P551">
        <v>0</v>
      </c>
      <c r="T551" t="s">
        <v>15</v>
      </c>
    </row>
    <row r="552" spans="2:20" x14ac:dyDescent="0.25">
      <c r="B552" t="s">
        <v>1686</v>
      </c>
      <c r="G552" t="s">
        <v>1766</v>
      </c>
      <c r="K552" t="s">
        <v>1171</v>
      </c>
      <c r="L552" t="s">
        <v>1698</v>
      </c>
      <c r="N552">
        <v>0</v>
      </c>
      <c r="O552">
        <v>0</v>
      </c>
      <c r="P552">
        <v>0</v>
      </c>
      <c r="T552" t="s">
        <v>15</v>
      </c>
    </row>
    <row r="553" spans="2:20" x14ac:dyDescent="0.25">
      <c r="B553" t="s">
        <v>1686</v>
      </c>
      <c r="G553" t="s">
        <v>1766</v>
      </c>
      <c r="K553" t="s">
        <v>1268</v>
      </c>
      <c r="L553" t="s">
        <v>1698</v>
      </c>
      <c r="N553">
        <v>0</v>
      </c>
      <c r="O553">
        <v>0</v>
      </c>
      <c r="P553">
        <v>0</v>
      </c>
      <c r="T553" t="s">
        <v>15</v>
      </c>
    </row>
    <row r="554" spans="2:20" x14ac:dyDescent="0.25">
      <c r="B554" t="s">
        <v>1686</v>
      </c>
      <c r="G554" t="s">
        <v>1767</v>
      </c>
      <c r="H554">
        <v>3</v>
      </c>
      <c r="M554" t="s">
        <v>1697</v>
      </c>
      <c r="N554">
        <v>807.08</v>
      </c>
      <c r="O554">
        <v>19946</v>
      </c>
      <c r="P554">
        <v>1426.52</v>
      </c>
      <c r="Q554">
        <v>0.04</v>
      </c>
      <c r="R554">
        <v>1.77</v>
      </c>
      <c r="T554" t="s">
        <v>15</v>
      </c>
    </row>
    <row r="555" spans="2:20" x14ac:dyDescent="0.25">
      <c r="B555" t="s">
        <v>1686</v>
      </c>
      <c r="G555" t="s">
        <v>1767</v>
      </c>
      <c r="K555" t="s">
        <v>243</v>
      </c>
      <c r="L555" t="s">
        <v>1698</v>
      </c>
      <c r="N555">
        <v>0.66</v>
      </c>
      <c r="O555">
        <v>7.01</v>
      </c>
      <c r="P555">
        <v>1.31</v>
      </c>
      <c r="Q555">
        <v>9.4E-2</v>
      </c>
      <c r="R555">
        <v>1.98</v>
      </c>
      <c r="T555" t="s">
        <v>15</v>
      </c>
    </row>
    <row r="556" spans="2:20" x14ac:dyDescent="0.25">
      <c r="B556" t="s">
        <v>1686</v>
      </c>
      <c r="G556" t="s">
        <v>1767</v>
      </c>
      <c r="K556" t="s">
        <v>272</v>
      </c>
      <c r="L556" t="s">
        <v>1698</v>
      </c>
      <c r="N556">
        <v>0</v>
      </c>
      <c r="O556">
        <v>0</v>
      </c>
      <c r="P556">
        <v>0</v>
      </c>
      <c r="T556" t="s">
        <v>15</v>
      </c>
    </row>
    <row r="557" spans="2:20" x14ac:dyDescent="0.25">
      <c r="B557" t="s">
        <v>1686</v>
      </c>
      <c r="G557" t="s">
        <v>1767</v>
      </c>
      <c r="K557" t="s">
        <v>282</v>
      </c>
      <c r="L557" t="s">
        <v>1698</v>
      </c>
      <c r="N557">
        <v>0</v>
      </c>
      <c r="O557">
        <v>0</v>
      </c>
      <c r="P557">
        <v>0</v>
      </c>
      <c r="T557" t="s">
        <v>15</v>
      </c>
    </row>
    <row r="558" spans="2:20" x14ac:dyDescent="0.25">
      <c r="B558" t="s">
        <v>1686</v>
      </c>
      <c r="G558" t="s">
        <v>1767</v>
      </c>
      <c r="K558" t="s">
        <v>393</v>
      </c>
      <c r="L558" t="s">
        <v>1698</v>
      </c>
      <c r="N558">
        <v>46.16</v>
      </c>
      <c r="O558">
        <v>1064.9100000000001</v>
      </c>
      <c r="P558">
        <v>99.37</v>
      </c>
      <c r="Q558">
        <v>4.2999999999999997E-2</v>
      </c>
      <c r="R558">
        <v>2.15</v>
      </c>
      <c r="T558" t="s">
        <v>15</v>
      </c>
    </row>
    <row r="559" spans="2:20" x14ac:dyDescent="0.25">
      <c r="B559" t="s">
        <v>1686</v>
      </c>
      <c r="G559" t="s">
        <v>1767</v>
      </c>
      <c r="K559" t="s">
        <v>737</v>
      </c>
      <c r="L559" t="s">
        <v>1698</v>
      </c>
      <c r="N559">
        <v>5.8</v>
      </c>
      <c r="O559">
        <v>98.08</v>
      </c>
      <c r="P559">
        <v>11.8</v>
      </c>
      <c r="Q559">
        <v>5.8999999999999997E-2</v>
      </c>
      <c r="R559">
        <v>2.0299999999999998</v>
      </c>
      <c r="T559" t="s">
        <v>15</v>
      </c>
    </row>
    <row r="560" spans="2:20" x14ac:dyDescent="0.25">
      <c r="B560" t="s">
        <v>1686</v>
      </c>
      <c r="G560" t="s">
        <v>1767</v>
      </c>
      <c r="K560" t="s">
        <v>783</v>
      </c>
      <c r="L560" t="s">
        <v>1698</v>
      </c>
      <c r="N560">
        <v>0</v>
      </c>
      <c r="O560">
        <v>0</v>
      </c>
      <c r="P560">
        <v>0</v>
      </c>
      <c r="T560" t="s">
        <v>15</v>
      </c>
    </row>
    <row r="561" spans="2:20" x14ac:dyDescent="0.25">
      <c r="B561" t="s">
        <v>1686</v>
      </c>
      <c r="G561" t="s">
        <v>1767</v>
      </c>
      <c r="K561" t="s">
        <v>899</v>
      </c>
      <c r="L561" t="s">
        <v>1698</v>
      </c>
      <c r="N561">
        <v>0</v>
      </c>
      <c r="O561">
        <v>0</v>
      </c>
      <c r="P561">
        <v>0</v>
      </c>
      <c r="T561" t="s">
        <v>15</v>
      </c>
    </row>
    <row r="562" spans="2:20" x14ac:dyDescent="0.25">
      <c r="B562" t="s">
        <v>1686</v>
      </c>
      <c r="G562" t="s">
        <v>1767</v>
      </c>
      <c r="K562" t="s">
        <v>898</v>
      </c>
      <c r="L562" t="s">
        <v>1698</v>
      </c>
      <c r="N562">
        <v>0</v>
      </c>
      <c r="O562">
        <v>0</v>
      </c>
      <c r="P562">
        <v>0</v>
      </c>
      <c r="T562" t="s">
        <v>15</v>
      </c>
    </row>
    <row r="563" spans="2:20" x14ac:dyDescent="0.25">
      <c r="B563" t="s">
        <v>1686</v>
      </c>
      <c r="G563" t="s">
        <v>1767</v>
      </c>
      <c r="K563" t="s">
        <v>973</v>
      </c>
      <c r="L563" t="s">
        <v>1698</v>
      </c>
      <c r="N563">
        <v>28.79</v>
      </c>
      <c r="O563">
        <v>560.48</v>
      </c>
      <c r="P563">
        <v>48.31</v>
      </c>
      <c r="Q563">
        <v>5.0999999999999997E-2</v>
      </c>
      <c r="R563">
        <v>1.68</v>
      </c>
      <c r="T563" t="s">
        <v>15</v>
      </c>
    </row>
    <row r="564" spans="2:20" x14ac:dyDescent="0.25">
      <c r="B564" t="s">
        <v>1686</v>
      </c>
      <c r="G564" t="s">
        <v>1767</v>
      </c>
      <c r="K564" t="s">
        <v>985</v>
      </c>
      <c r="L564" t="s">
        <v>1698</v>
      </c>
      <c r="N564">
        <v>0</v>
      </c>
      <c r="O564">
        <v>0</v>
      </c>
      <c r="P564">
        <v>0</v>
      </c>
      <c r="T564" t="s">
        <v>15</v>
      </c>
    </row>
    <row r="565" spans="2:20" x14ac:dyDescent="0.25">
      <c r="B565" t="s">
        <v>1686</v>
      </c>
      <c r="G565" t="s">
        <v>1767</v>
      </c>
      <c r="K565" t="s">
        <v>1056</v>
      </c>
      <c r="L565" t="s">
        <v>1698</v>
      </c>
      <c r="N565">
        <v>711.08</v>
      </c>
      <c r="O565">
        <v>17858.22</v>
      </c>
      <c r="P565">
        <v>1242.4000000000001</v>
      </c>
      <c r="Q565">
        <v>0.04</v>
      </c>
      <c r="R565">
        <v>1.75</v>
      </c>
      <c r="T565" t="s">
        <v>15</v>
      </c>
    </row>
    <row r="566" spans="2:20" x14ac:dyDescent="0.25">
      <c r="B566" t="s">
        <v>1686</v>
      </c>
      <c r="G566" t="s">
        <v>1767</v>
      </c>
      <c r="K566" t="s">
        <v>1057</v>
      </c>
      <c r="L566" t="s">
        <v>1698</v>
      </c>
      <c r="N566">
        <v>0</v>
      </c>
      <c r="O566">
        <v>0</v>
      </c>
      <c r="P566">
        <v>0</v>
      </c>
      <c r="T566" t="s">
        <v>15</v>
      </c>
    </row>
    <row r="567" spans="2:20" x14ac:dyDescent="0.25">
      <c r="B567" t="s">
        <v>1686</v>
      </c>
      <c r="G567" t="s">
        <v>1767</v>
      </c>
      <c r="K567" t="s">
        <v>1062</v>
      </c>
      <c r="L567" t="s">
        <v>1698</v>
      </c>
      <c r="N567">
        <v>0</v>
      </c>
      <c r="O567">
        <v>0</v>
      </c>
      <c r="P567">
        <v>0</v>
      </c>
      <c r="T567" t="s">
        <v>15</v>
      </c>
    </row>
    <row r="568" spans="2:20" x14ac:dyDescent="0.25">
      <c r="B568" t="s">
        <v>1686</v>
      </c>
      <c r="G568" t="s">
        <v>1767</v>
      </c>
      <c r="K568" t="s">
        <v>1063</v>
      </c>
      <c r="L568" t="s">
        <v>1698</v>
      </c>
      <c r="N568">
        <v>0</v>
      </c>
      <c r="O568">
        <v>0</v>
      </c>
      <c r="P568">
        <v>0</v>
      </c>
      <c r="T568" t="s">
        <v>15</v>
      </c>
    </row>
    <row r="569" spans="2:20" x14ac:dyDescent="0.25">
      <c r="B569" t="s">
        <v>1686</v>
      </c>
      <c r="G569" t="s">
        <v>1767</v>
      </c>
      <c r="K569" t="s">
        <v>1064</v>
      </c>
      <c r="L569" t="s">
        <v>1698</v>
      </c>
      <c r="N569">
        <v>0</v>
      </c>
      <c r="O569">
        <v>0</v>
      </c>
      <c r="P569">
        <v>0</v>
      </c>
      <c r="T569" t="s">
        <v>15</v>
      </c>
    </row>
    <row r="570" spans="2:20" x14ac:dyDescent="0.25">
      <c r="B570" t="s">
        <v>1686</v>
      </c>
      <c r="G570" t="s">
        <v>1767</v>
      </c>
      <c r="K570" t="s">
        <v>1065</v>
      </c>
      <c r="L570" t="s">
        <v>1698</v>
      </c>
      <c r="N570">
        <v>0</v>
      </c>
      <c r="O570">
        <v>0</v>
      </c>
      <c r="P570">
        <v>0</v>
      </c>
      <c r="T570" t="s">
        <v>15</v>
      </c>
    </row>
    <row r="571" spans="2:20" x14ac:dyDescent="0.25">
      <c r="B571" t="s">
        <v>1686</v>
      </c>
      <c r="G571" t="s">
        <v>1767</v>
      </c>
      <c r="K571" t="s">
        <v>1068</v>
      </c>
      <c r="L571" t="s">
        <v>1698</v>
      </c>
      <c r="N571">
        <v>0</v>
      </c>
      <c r="O571">
        <v>0</v>
      </c>
      <c r="P571">
        <v>0</v>
      </c>
      <c r="T571" t="s">
        <v>15</v>
      </c>
    </row>
    <row r="572" spans="2:20" x14ac:dyDescent="0.25">
      <c r="B572" t="s">
        <v>1686</v>
      </c>
      <c r="G572" t="s">
        <v>1767</v>
      </c>
      <c r="K572" t="s">
        <v>1069</v>
      </c>
      <c r="L572" t="s">
        <v>1698</v>
      </c>
      <c r="N572">
        <v>0</v>
      </c>
      <c r="O572">
        <v>0</v>
      </c>
      <c r="P572">
        <v>0</v>
      </c>
      <c r="T572" t="s">
        <v>15</v>
      </c>
    </row>
    <row r="573" spans="2:20" x14ac:dyDescent="0.25">
      <c r="B573" t="s">
        <v>1686</v>
      </c>
      <c r="G573" t="s">
        <v>1767</v>
      </c>
      <c r="K573" t="s">
        <v>1071</v>
      </c>
      <c r="L573" t="s">
        <v>1698</v>
      </c>
      <c r="N573">
        <v>12.13</v>
      </c>
      <c r="O573">
        <v>308.26</v>
      </c>
      <c r="P573">
        <v>20.65</v>
      </c>
      <c r="Q573">
        <v>3.9E-2</v>
      </c>
      <c r="R573">
        <v>1.7</v>
      </c>
      <c r="T573" t="s">
        <v>15</v>
      </c>
    </row>
    <row r="574" spans="2:20" x14ac:dyDescent="0.25">
      <c r="B574" t="s">
        <v>1686</v>
      </c>
      <c r="G574" t="s">
        <v>1767</v>
      </c>
      <c r="K574" t="s">
        <v>1072</v>
      </c>
      <c r="L574" t="s">
        <v>1698</v>
      </c>
      <c r="N574">
        <v>0</v>
      </c>
      <c r="O574">
        <v>0</v>
      </c>
      <c r="P574">
        <v>0</v>
      </c>
      <c r="T574" t="s">
        <v>15</v>
      </c>
    </row>
    <row r="575" spans="2:20" x14ac:dyDescent="0.25">
      <c r="B575" t="s">
        <v>1686</v>
      </c>
      <c r="G575" t="s">
        <v>1767</v>
      </c>
      <c r="K575" t="s">
        <v>1073</v>
      </c>
      <c r="L575" t="s">
        <v>1698</v>
      </c>
      <c r="N575">
        <v>0</v>
      </c>
      <c r="O575">
        <v>0</v>
      </c>
      <c r="P575">
        <v>0</v>
      </c>
      <c r="T575" t="s">
        <v>15</v>
      </c>
    </row>
    <row r="576" spans="2:20" x14ac:dyDescent="0.25">
      <c r="B576" t="s">
        <v>1686</v>
      </c>
      <c r="G576" t="s">
        <v>1767</v>
      </c>
      <c r="K576" t="s">
        <v>1074</v>
      </c>
      <c r="L576" t="s">
        <v>1698</v>
      </c>
      <c r="N576">
        <v>0</v>
      </c>
      <c r="O576">
        <v>0</v>
      </c>
      <c r="P576">
        <v>0</v>
      </c>
      <c r="T576" t="s">
        <v>15</v>
      </c>
    </row>
    <row r="577" spans="2:20" x14ac:dyDescent="0.25">
      <c r="B577" t="s">
        <v>1686</v>
      </c>
      <c r="G577" t="s">
        <v>1767</v>
      </c>
      <c r="K577" t="s">
        <v>1078</v>
      </c>
      <c r="L577" t="s">
        <v>1698</v>
      </c>
      <c r="N577">
        <v>0</v>
      </c>
      <c r="O577">
        <v>0</v>
      </c>
      <c r="P577">
        <v>0</v>
      </c>
      <c r="T577" t="s">
        <v>15</v>
      </c>
    </row>
    <row r="578" spans="2:20" x14ac:dyDescent="0.25">
      <c r="B578" t="s">
        <v>1686</v>
      </c>
      <c r="G578" t="s">
        <v>1767</v>
      </c>
      <c r="K578" t="s">
        <v>1080</v>
      </c>
      <c r="L578" t="s">
        <v>1698</v>
      </c>
      <c r="N578">
        <v>0</v>
      </c>
      <c r="O578">
        <v>0</v>
      </c>
      <c r="P578">
        <v>0</v>
      </c>
      <c r="T578" t="s">
        <v>15</v>
      </c>
    </row>
    <row r="579" spans="2:20" x14ac:dyDescent="0.25">
      <c r="B579" t="s">
        <v>1686</v>
      </c>
      <c r="G579" t="s">
        <v>1767</v>
      </c>
      <c r="K579" t="s">
        <v>1085</v>
      </c>
      <c r="L579" t="s">
        <v>1698</v>
      </c>
      <c r="N579">
        <v>0</v>
      </c>
      <c r="O579">
        <v>0</v>
      </c>
      <c r="P579">
        <v>0</v>
      </c>
      <c r="T579" t="s">
        <v>15</v>
      </c>
    </row>
    <row r="580" spans="2:20" x14ac:dyDescent="0.25">
      <c r="B580" t="s">
        <v>1686</v>
      </c>
      <c r="G580" t="s">
        <v>1767</v>
      </c>
      <c r="K580" t="s">
        <v>1086</v>
      </c>
      <c r="L580" t="s">
        <v>1698</v>
      </c>
      <c r="N580">
        <v>0</v>
      </c>
      <c r="O580">
        <v>0</v>
      </c>
      <c r="P580">
        <v>0</v>
      </c>
      <c r="T580" t="s">
        <v>15</v>
      </c>
    </row>
    <row r="581" spans="2:20" x14ac:dyDescent="0.25">
      <c r="B581" t="s">
        <v>1686</v>
      </c>
      <c r="G581" t="s">
        <v>1767</v>
      </c>
      <c r="K581" t="s">
        <v>1092</v>
      </c>
      <c r="L581" t="s">
        <v>1698</v>
      </c>
      <c r="N581">
        <v>0</v>
      </c>
      <c r="O581">
        <v>0</v>
      </c>
      <c r="P581">
        <v>0</v>
      </c>
      <c r="T581" t="s">
        <v>15</v>
      </c>
    </row>
    <row r="582" spans="2:20" x14ac:dyDescent="0.25">
      <c r="B582" t="s">
        <v>1686</v>
      </c>
      <c r="G582" t="s">
        <v>1767</v>
      </c>
      <c r="K582" t="s">
        <v>1094</v>
      </c>
      <c r="L582" t="s">
        <v>1698</v>
      </c>
      <c r="N582">
        <v>2.14</v>
      </c>
      <c r="O582">
        <v>42.04</v>
      </c>
      <c r="P582">
        <v>2.41</v>
      </c>
      <c r="Q582">
        <v>5.0999999999999997E-2</v>
      </c>
      <c r="R582">
        <v>1.1200000000000001</v>
      </c>
      <c r="T582" t="s">
        <v>15</v>
      </c>
    </row>
    <row r="583" spans="2:20" x14ac:dyDescent="0.25">
      <c r="B583" t="s">
        <v>1686</v>
      </c>
      <c r="G583" t="s">
        <v>1767</v>
      </c>
      <c r="K583" t="s">
        <v>1095</v>
      </c>
      <c r="L583" t="s">
        <v>1698</v>
      </c>
      <c r="N583">
        <v>0.33</v>
      </c>
      <c r="O583">
        <v>7.01</v>
      </c>
      <c r="P583">
        <v>0.27</v>
      </c>
      <c r="Q583">
        <v>4.5999999999999999E-2</v>
      </c>
      <c r="R583">
        <v>0.84</v>
      </c>
      <c r="T583" t="s">
        <v>15</v>
      </c>
    </row>
    <row r="584" spans="2:20" x14ac:dyDescent="0.25">
      <c r="B584" t="s">
        <v>1686</v>
      </c>
      <c r="G584" t="s">
        <v>1767</v>
      </c>
      <c r="K584" t="s">
        <v>1128</v>
      </c>
      <c r="L584" t="s">
        <v>1698</v>
      </c>
      <c r="N584">
        <v>0</v>
      </c>
      <c r="O584">
        <v>0</v>
      </c>
      <c r="P584">
        <v>0</v>
      </c>
      <c r="T584" t="s">
        <v>15</v>
      </c>
    </row>
    <row r="585" spans="2:20" x14ac:dyDescent="0.25">
      <c r="B585" t="s">
        <v>1686</v>
      </c>
      <c r="G585" t="s">
        <v>1767</v>
      </c>
      <c r="K585" t="s">
        <v>1138</v>
      </c>
      <c r="L585" t="s">
        <v>1698</v>
      </c>
      <c r="N585">
        <v>0</v>
      </c>
      <c r="O585">
        <v>0</v>
      </c>
      <c r="P585">
        <v>0</v>
      </c>
      <c r="T585" t="s">
        <v>15</v>
      </c>
    </row>
    <row r="586" spans="2:20" x14ac:dyDescent="0.25">
      <c r="B586" t="s">
        <v>1686</v>
      </c>
      <c r="G586" t="s">
        <v>1768</v>
      </c>
      <c r="H586">
        <v>3</v>
      </c>
      <c r="M586" t="s">
        <v>1697</v>
      </c>
      <c r="N586">
        <v>1119.3399999999999</v>
      </c>
      <c r="O586">
        <v>28640.42</v>
      </c>
      <c r="P586">
        <v>1905.26</v>
      </c>
      <c r="Q586">
        <v>3.9E-2</v>
      </c>
      <c r="R586">
        <v>1.7</v>
      </c>
      <c r="T586" t="s">
        <v>15</v>
      </c>
    </row>
    <row r="587" spans="2:20" x14ac:dyDescent="0.25">
      <c r="B587" t="s">
        <v>1686</v>
      </c>
      <c r="G587" t="s">
        <v>1768</v>
      </c>
      <c r="K587" t="s">
        <v>123</v>
      </c>
      <c r="L587" t="s">
        <v>1698</v>
      </c>
      <c r="N587">
        <v>2.29</v>
      </c>
      <c r="O587">
        <v>84.07</v>
      </c>
      <c r="P587">
        <v>3.76</v>
      </c>
      <c r="Q587">
        <v>2.7E-2</v>
      </c>
      <c r="R587">
        <v>1.64</v>
      </c>
      <c r="T587" t="s">
        <v>15</v>
      </c>
    </row>
    <row r="588" spans="2:20" x14ac:dyDescent="0.25">
      <c r="B588" t="s">
        <v>1686</v>
      </c>
      <c r="G588" t="s">
        <v>1768</v>
      </c>
      <c r="K588" t="s">
        <v>161</v>
      </c>
      <c r="L588" t="s">
        <v>1698</v>
      </c>
      <c r="N588">
        <v>0</v>
      </c>
      <c r="O588">
        <v>0</v>
      </c>
      <c r="P588">
        <v>0</v>
      </c>
      <c r="T588" t="s">
        <v>15</v>
      </c>
    </row>
    <row r="589" spans="2:20" x14ac:dyDescent="0.25">
      <c r="B589" t="s">
        <v>1686</v>
      </c>
      <c r="G589" t="s">
        <v>1768</v>
      </c>
      <c r="K589" t="s">
        <v>204</v>
      </c>
      <c r="L589" t="s">
        <v>1698</v>
      </c>
      <c r="N589">
        <v>0.87</v>
      </c>
      <c r="O589">
        <v>21.02</v>
      </c>
      <c r="P589">
        <v>0.68</v>
      </c>
      <c r="Q589">
        <v>4.1000000000000002E-2</v>
      </c>
      <c r="R589">
        <v>0.78</v>
      </c>
      <c r="T589" t="s">
        <v>15</v>
      </c>
    </row>
    <row r="590" spans="2:20" x14ac:dyDescent="0.25">
      <c r="B590" t="s">
        <v>1686</v>
      </c>
      <c r="G590" t="s">
        <v>1768</v>
      </c>
      <c r="K590" t="s">
        <v>249</v>
      </c>
      <c r="L590" t="s">
        <v>1698</v>
      </c>
      <c r="N590">
        <v>4.78</v>
      </c>
      <c r="O590">
        <v>63.05</v>
      </c>
      <c r="P590">
        <v>10.55</v>
      </c>
      <c r="Q590">
        <v>7.5999999999999998E-2</v>
      </c>
      <c r="R590">
        <v>2.21</v>
      </c>
      <c r="T590" t="s">
        <v>15</v>
      </c>
    </row>
    <row r="591" spans="2:20" x14ac:dyDescent="0.25">
      <c r="B591" t="s">
        <v>1686</v>
      </c>
      <c r="G591" t="s">
        <v>1768</v>
      </c>
      <c r="K591" t="s">
        <v>270</v>
      </c>
      <c r="L591" t="s">
        <v>1698</v>
      </c>
      <c r="N591">
        <v>4.63</v>
      </c>
      <c r="O591">
        <v>56.05</v>
      </c>
      <c r="P591">
        <v>8.65</v>
      </c>
      <c r="Q591">
        <v>8.3000000000000004E-2</v>
      </c>
      <c r="R591">
        <v>1.87</v>
      </c>
      <c r="T591" t="s">
        <v>15</v>
      </c>
    </row>
    <row r="592" spans="2:20" x14ac:dyDescent="0.25">
      <c r="B592" t="s">
        <v>1686</v>
      </c>
      <c r="G592" t="s">
        <v>1768</v>
      </c>
      <c r="K592" t="s">
        <v>275</v>
      </c>
      <c r="L592" t="s">
        <v>1698</v>
      </c>
      <c r="N592">
        <v>0</v>
      </c>
      <c r="O592">
        <v>0</v>
      </c>
      <c r="P592">
        <v>0</v>
      </c>
      <c r="T592" t="s">
        <v>15</v>
      </c>
    </row>
    <row r="593" spans="2:20" x14ac:dyDescent="0.25">
      <c r="B593" t="s">
        <v>1686</v>
      </c>
      <c r="G593" t="s">
        <v>1768</v>
      </c>
      <c r="K593" t="s">
        <v>278</v>
      </c>
      <c r="L593" t="s">
        <v>1698</v>
      </c>
      <c r="N593">
        <v>0.76</v>
      </c>
      <c r="O593">
        <v>7.01</v>
      </c>
      <c r="P593">
        <v>0.75</v>
      </c>
      <c r="Q593">
        <v>0.109</v>
      </c>
      <c r="R593">
        <v>0.99</v>
      </c>
      <c r="T593" t="s">
        <v>15</v>
      </c>
    </row>
    <row r="594" spans="2:20" x14ac:dyDescent="0.25">
      <c r="B594" t="s">
        <v>1686</v>
      </c>
      <c r="G594" t="s">
        <v>1768</v>
      </c>
      <c r="K594" t="s">
        <v>280</v>
      </c>
      <c r="L594" t="s">
        <v>1698</v>
      </c>
      <c r="N594">
        <v>2.2200000000000002</v>
      </c>
      <c r="O594">
        <v>49.04</v>
      </c>
      <c r="P594">
        <v>4.26</v>
      </c>
      <c r="Q594">
        <v>4.4999999999999998E-2</v>
      </c>
      <c r="R594">
        <v>1.92</v>
      </c>
      <c r="T594" t="s">
        <v>15</v>
      </c>
    </row>
    <row r="595" spans="2:20" x14ac:dyDescent="0.25">
      <c r="B595" t="s">
        <v>1686</v>
      </c>
      <c r="G595" t="s">
        <v>1768</v>
      </c>
      <c r="K595" t="s">
        <v>285</v>
      </c>
      <c r="L595" t="s">
        <v>1698</v>
      </c>
      <c r="N595">
        <v>20.03</v>
      </c>
      <c r="O595">
        <v>231.2</v>
      </c>
      <c r="P595">
        <v>18.55</v>
      </c>
      <c r="Q595">
        <v>8.6999999999999994E-2</v>
      </c>
      <c r="R595">
        <v>0.93</v>
      </c>
      <c r="T595" t="s">
        <v>15</v>
      </c>
    </row>
    <row r="596" spans="2:20" x14ac:dyDescent="0.25">
      <c r="B596" t="s">
        <v>1686</v>
      </c>
      <c r="G596" t="s">
        <v>1768</v>
      </c>
      <c r="K596" t="s">
        <v>292</v>
      </c>
      <c r="L596" t="s">
        <v>1698</v>
      </c>
      <c r="N596">
        <v>0</v>
      </c>
      <c r="O596">
        <v>0</v>
      </c>
      <c r="P596">
        <v>0</v>
      </c>
      <c r="T596" t="s">
        <v>15</v>
      </c>
    </row>
    <row r="597" spans="2:20" x14ac:dyDescent="0.25">
      <c r="B597" t="s">
        <v>1686</v>
      </c>
      <c r="G597" t="s">
        <v>1768</v>
      </c>
      <c r="K597" t="s">
        <v>410</v>
      </c>
      <c r="L597" t="s">
        <v>1698</v>
      </c>
      <c r="N597">
        <v>0</v>
      </c>
      <c r="O597">
        <v>0</v>
      </c>
      <c r="P597">
        <v>0</v>
      </c>
      <c r="T597" t="s">
        <v>15</v>
      </c>
    </row>
    <row r="598" spans="2:20" x14ac:dyDescent="0.25">
      <c r="B598" t="s">
        <v>1686</v>
      </c>
      <c r="G598" t="s">
        <v>1768</v>
      </c>
      <c r="K598" t="s">
        <v>545</v>
      </c>
      <c r="L598" t="s">
        <v>1698</v>
      </c>
      <c r="N598">
        <v>965.54</v>
      </c>
      <c r="O598">
        <v>25277.55</v>
      </c>
      <c r="P598">
        <v>1694.58</v>
      </c>
      <c r="Q598">
        <v>3.7999999999999999E-2</v>
      </c>
      <c r="R598">
        <v>1.76</v>
      </c>
      <c r="T598" t="s">
        <v>15</v>
      </c>
    </row>
    <row r="599" spans="2:20" x14ac:dyDescent="0.25">
      <c r="B599" t="s">
        <v>1686</v>
      </c>
      <c r="G599" t="s">
        <v>1768</v>
      </c>
      <c r="K599" t="s">
        <v>546</v>
      </c>
      <c r="L599" t="s">
        <v>1698</v>
      </c>
      <c r="N599">
        <v>0</v>
      </c>
      <c r="O599">
        <v>0</v>
      </c>
      <c r="P599">
        <v>0</v>
      </c>
      <c r="T599" t="s">
        <v>15</v>
      </c>
    </row>
    <row r="600" spans="2:20" x14ac:dyDescent="0.25">
      <c r="B600" t="s">
        <v>1686</v>
      </c>
      <c r="G600" t="s">
        <v>1768</v>
      </c>
      <c r="K600" t="s">
        <v>550</v>
      </c>
      <c r="L600" t="s">
        <v>1698</v>
      </c>
      <c r="N600">
        <v>0</v>
      </c>
      <c r="O600">
        <v>0</v>
      </c>
      <c r="P600">
        <v>0</v>
      </c>
      <c r="T600" t="s">
        <v>15</v>
      </c>
    </row>
    <row r="601" spans="2:20" x14ac:dyDescent="0.25">
      <c r="B601" t="s">
        <v>1686</v>
      </c>
      <c r="G601" t="s">
        <v>1768</v>
      </c>
      <c r="K601" t="s">
        <v>551</v>
      </c>
      <c r="L601" t="s">
        <v>1698</v>
      </c>
      <c r="N601">
        <v>0</v>
      </c>
      <c r="O601">
        <v>0</v>
      </c>
      <c r="P601">
        <v>0</v>
      </c>
      <c r="T601" t="s">
        <v>15</v>
      </c>
    </row>
    <row r="602" spans="2:20" x14ac:dyDescent="0.25">
      <c r="B602" t="s">
        <v>1686</v>
      </c>
      <c r="G602" t="s">
        <v>1768</v>
      </c>
      <c r="K602" t="s">
        <v>553</v>
      </c>
      <c r="L602" t="s">
        <v>1698</v>
      </c>
      <c r="N602">
        <v>0</v>
      </c>
      <c r="O602">
        <v>0</v>
      </c>
      <c r="P602">
        <v>0</v>
      </c>
      <c r="T602" t="s">
        <v>15</v>
      </c>
    </row>
    <row r="603" spans="2:20" x14ac:dyDescent="0.25">
      <c r="B603" t="s">
        <v>1686</v>
      </c>
      <c r="G603" t="s">
        <v>1768</v>
      </c>
      <c r="K603" t="s">
        <v>555</v>
      </c>
      <c r="L603" t="s">
        <v>1698</v>
      </c>
      <c r="N603">
        <v>0</v>
      </c>
      <c r="O603">
        <v>0</v>
      </c>
      <c r="P603">
        <v>0</v>
      </c>
      <c r="T603" t="s">
        <v>15</v>
      </c>
    </row>
    <row r="604" spans="2:20" x14ac:dyDescent="0.25">
      <c r="B604" t="s">
        <v>1686</v>
      </c>
      <c r="G604" t="s">
        <v>1768</v>
      </c>
      <c r="K604" t="s">
        <v>556</v>
      </c>
      <c r="L604" t="s">
        <v>1698</v>
      </c>
      <c r="N604">
        <v>0.64</v>
      </c>
      <c r="O604">
        <v>21.02</v>
      </c>
      <c r="P604">
        <v>0.91</v>
      </c>
      <c r="Q604">
        <v>0.03</v>
      </c>
      <c r="R604">
        <v>1.44</v>
      </c>
      <c r="T604" t="s">
        <v>15</v>
      </c>
    </row>
    <row r="605" spans="2:20" x14ac:dyDescent="0.25">
      <c r="B605" t="s">
        <v>1686</v>
      </c>
      <c r="G605" t="s">
        <v>1768</v>
      </c>
      <c r="K605" t="s">
        <v>558</v>
      </c>
      <c r="L605" t="s">
        <v>1698</v>
      </c>
      <c r="N605">
        <v>0</v>
      </c>
      <c r="O605">
        <v>0</v>
      </c>
      <c r="P605">
        <v>0</v>
      </c>
      <c r="T605" t="s">
        <v>15</v>
      </c>
    </row>
    <row r="606" spans="2:20" x14ac:dyDescent="0.25">
      <c r="B606" t="s">
        <v>1686</v>
      </c>
      <c r="G606" t="s">
        <v>1768</v>
      </c>
      <c r="K606" t="s">
        <v>559</v>
      </c>
      <c r="L606" t="s">
        <v>1698</v>
      </c>
      <c r="N606">
        <v>0</v>
      </c>
      <c r="O606">
        <v>0</v>
      </c>
      <c r="P606">
        <v>0</v>
      </c>
      <c r="T606" t="s">
        <v>15</v>
      </c>
    </row>
    <row r="607" spans="2:20" x14ac:dyDescent="0.25">
      <c r="B607" t="s">
        <v>1686</v>
      </c>
      <c r="G607" t="s">
        <v>1768</v>
      </c>
      <c r="K607" t="s">
        <v>560</v>
      </c>
      <c r="L607" t="s">
        <v>1698</v>
      </c>
      <c r="N607">
        <v>0</v>
      </c>
      <c r="O607">
        <v>0</v>
      </c>
      <c r="P607">
        <v>0</v>
      </c>
      <c r="T607" t="s">
        <v>15</v>
      </c>
    </row>
    <row r="608" spans="2:20" x14ac:dyDescent="0.25">
      <c r="B608" t="s">
        <v>1686</v>
      </c>
      <c r="G608" t="s">
        <v>1768</v>
      </c>
      <c r="K608" t="s">
        <v>564</v>
      </c>
      <c r="L608" t="s">
        <v>1698</v>
      </c>
      <c r="N608">
        <v>19.52</v>
      </c>
      <c r="O608">
        <v>490.42</v>
      </c>
      <c r="P608">
        <v>32.32</v>
      </c>
      <c r="Q608">
        <v>0.04</v>
      </c>
      <c r="R608">
        <v>1.66</v>
      </c>
      <c r="T608" t="s">
        <v>15</v>
      </c>
    </row>
    <row r="609" spans="2:20" x14ac:dyDescent="0.25">
      <c r="B609" t="s">
        <v>1686</v>
      </c>
      <c r="G609" t="s">
        <v>1768</v>
      </c>
      <c r="K609" t="s">
        <v>566</v>
      </c>
      <c r="L609" t="s">
        <v>1698</v>
      </c>
      <c r="N609">
        <v>2.95</v>
      </c>
      <c r="O609">
        <v>91.08</v>
      </c>
      <c r="P609">
        <v>4.3899999999999997</v>
      </c>
      <c r="Q609">
        <v>3.2000000000000001E-2</v>
      </c>
      <c r="R609">
        <v>1.49</v>
      </c>
      <c r="T609" t="s">
        <v>15</v>
      </c>
    </row>
    <row r="610" spans="2:20" x14ac:dyDescent="0.25">
      <c r="B610" t="s">
        <v>1686</v>
      </c>
      <c r="G610" t="s">
        <v>1768</v>
      </c>
      <c r="K610" t="s">
        <v>567</v>
      </c>
      <c r="L610" t="s">
        <v>1698</v>
      </c>
      <c r="N610">
        <v>0</v>
      </c>
      <c r="O610">
        <v>0</v>
      </c>
      <c r="P610">
        <v>0</v>
      </c>
      <c r="T610" t="s">
        <v>15</v>
      </c>
    </row>
    <row r="611" spans="2:20" x14ac:dyDescent="0.25">
      <c r="B611" t="s">
        <v>1686</v>
      </c>
      <c r="G611" t="s">
        <v>1768</v>
      </c>
      <c r="K611" t="s">
        <v>568</v>
      </c>
      <c r="L611" t="s">
        <v>1698</v>
      </c>
      <c r="N611">
        <v>1.45</v>
      </c>
      <c r="O611">
        <v>35.03</v>
      </c>
      <c r="P611">
        <v>1.7</v>
      </c>
      <c r="Q611">
        <v>4.1000000000000002E-2</v>
      </c>
      <c r="R611">
        <v>1.17</v>
      </c>
      <c r="T611" t="s">
        <v>15</v>
      </c>
    </row>
    <row r="612" spans="2:20" x14ac:dyDescent="0.25">
      <c r="B612" t="s">
        <v>1686</v>
      </c>
      <c r="G612" t="s">
        <v>1768</v>
      </c>
      <c r="K612" t="s">
        <v>570</v>
      </c>
      <c r="L612" t="s">
        <v>1698</v>
      </c>
      <c r="N612">
        <v>9.58</v>
      </c>
      <c r="O612">
        <v>224.19</v>
      </c>
      <c r="P612">
        <v>11.48</v>
      </c>
      <c r="Q612">
        <v>4.2999999999999997E-2</v>
      </c>
      <c r="R612">
        <v>1.2</v>
      </c>
      <c r="T612" t="s">
        <v>15</v>
      </c>
    </row>
    <row r="613" spans="2:20" x14ac:dyDescent="0.25">
      <c r="B613" t="s">
        <v>1686</v>
      </c>
      <c r="G613" t="s">
        <v>1768</v>
      </c>
      <c r="K613" t="s">
        <v>583</v>
      </c>
      <c r="L613" t="s">
        <v>1698</v>
      </c>
      <c r="N613">
        <v>3.46</v>
      </c>
      <c r="O613">
        <v>70.06</v>
      </c>
      <c r="P613">
        <v>5.81</v>
      </c>
      <c r="Q613">
        <v>4.9000000000000002E-2</v>
      </c>
      <c r="R613">
        <v>1.68</v>
      </c>
      <c r="T613" t="s">
        <v>15</v>
      </c>
    </row>
    <row r="614" spans="2:20" x14ac:dyDescent="0.25">
      <c r="B614" t="s">
        <v>1686</v>
      </c>
      <c r="G614" t="s">
        <v>1768</v>
      </c>
      <c r="K614" t="s">
        <v>585</v>
      </c>
      <c r="L614" t="s">
        <v>1698</v>
      </c>
      <c r="N614">
        <v>3.33</v>
      </c>
      <c r="O614">
        <v>49.04</v>
      </c>
      <c r="P614">
        <v>2.89</v>
      </c>
      <c r="Q614">
        <v>6.8000000000000005E-2</v>
      </c>
      <c r="R614">
        <v>0.87</v>
      </c>
      <c r="T614" t="s">
        <v>15</v>
      </c>
    </row>
    <row r="615" spans="2:20" x14ac:dyDescent="0.25">
      <c r="B615" t="s">
        <v>1686</v>
      </c>
      <c r="G615" t="s">
        <v>1768</v>
      </c>
      <c r="K615" t="s">
        <v>586</v>
      </c>
      <c r="L615" t="s">
        <v>1698</v>
      </c>
      <c r="N615">
        <v>3.11</v>
      </c>
      <c r="O615">
        <v>49.04</v>
      </c>
      <c r="P615">
        <v>5.31</v>
      </c>
      <c r="Q615">
        <v>6.3E-2</v>
      </c>
      <c r="R615">
        <v>1.71</v>
      </c>
      <c r="T615" t="s">
        <v>15</v>
      </c>
    </row>
    <row r="616" spans="2:20" x14ac:dyDescent="0.25">
      <c r="B616" t="s">
        <v>1686</v>
      </c>
      <c r="G616" t="s">
        <v>1768</v>
      </c>
      <c r="K616" t="s">
        <v>587</v>
      </c>
      <c r="L616" t="s">
        <v>1698</v>
      </c>
      <c r="N616">
        <v>0</v>
      </c>
      <c r="O616">
        <v>0</v>
      </c>
      <c r="P616">
        <v>0</v>
      </c>
      <c r="T616" t="s">
        <v>15</v>
      </c>
    </row>
    <row r="617" spans="2:20" x14ac:dyDescent="0.25">
      <c r="B617" t="s">
        <v>1686</v>
      </c>
      <c r="G617" t="s">
        <v>1768</v>
      </c>
      <c r="K617" t="s">
        <v>588</v>
      </c>
      <c r="L617" t="s">
        <v>1698</v>
      </c>
      <c r="N617">
        <v>0</v>
      </c>
      <c r="O617">
        <v>0</v>
      </c>
      <c r="P617">
        <v>0</v>
      </c>
      <c r="T617" t="s">
        <v>15</v>
      </c>
    </row>
    <row r="618" spans="2:20" x14ac:dyDescent="0.25">
      <c r="B618" t="s">
        <v>1686</v>
      </c>
      <c r="G618" t="s">
        <v>1768</v>
      </c>
      <c r="K618" t="s">
        <v>603</v>
      </c>
      <c r="L618" t="s">
        <v>1698</v>
      </c>
      <c r="N618">
        <v>0</v>
      </c>
      <c r="O618">
        <v>0</v>
      </c>
      <c r="P618">
        <v>0</v>
      </c>
      <c r="T618" t="s">
        <v>15</v>
      </c>
    </row>
    <row r="619" spans="2:20" x14ac:dyDescent="0.25">
      <c r="B619" t="s">
        <v>1686</v>
      </c>
      <c r="G619" t="s">
        <v>1768</v>
      </c>
      <c r="K619" t="s">
        <v>604</v>
      </c>
      <c r="L619" t="s">
        <v>1698</v>
      </c>
      <c r="N619">
        <v>0.24</v>
      </c>
      <c r="O619">
        <v>7.01</v>
      </c>
      <c r="P619">
        <v>0.16</v>
      </c>
      <c r="Q619">
        <v>3.5000000000000003E-2</v>
      </c>
      <c r="R619">
        <v>0.67</v>
      </c>
      <c r="T619" t="s">
        <v>15</v>
      </c>
    </row>
    <row r="620" spans="2:20" x14ac:dyDescent="0.25">
      <c r="B620" t="s">
        <v>1686</v>
      </c>
      <c r="G620" t="s">
        <v>1768</v>
      </c>
      <c r="K620" t="s">
        <v>543</v>
      </c>
      <c r="L620" t="s">
        <v>1698</v>
      </c>
      <c r="N620">
        <v>0</v>
      </c>
      <c r="O620">
        <v>0</v>
      </c>
      <c r="P620">
        <v>0</v>
      </c>
      <c r="T620" t="s">
        <v>15</v>
      </c>
    </row>
    <row r="621" spans="2:20" x14ac:dyDescent="0.25">
      <c r="B621" t="s">
        <v>1686</v>
      </c>
      <c r="G621" t="s">
        <v>1768</v>
      </c>
      <c r="K621" t="s">
        <v>662</v>
      </c>
      <c r="L621" t="s">
        <v>1698</v>
      </c>
      <c r="N621">
        <v>18</v>
      </c>
      <c r="O621">
        <v>434.37</v>
      </c>
      <c r="P621">
        <v>20.010000000000002</v>
      </c>
      <c r="Q621">
        <v>4.1000000000000002E-2</v>
      </c>
      <c r="R621">
        <v>1.1100000000000001</v>
      </c>
      <c r="T621" t="s">
        <v>15</v>
      </c>
    </row>
    <row r="622" spans="2:20" x14ac:dyDescent="0.25">
      <c r="B622" t="s">
        <v>1686</v>
      </c>
      <c r="G622" t="s">
        <v>1768</v>
      </c>
      <c r="K622" t="s">
        <v>605</v>
      </c>
      <c r="L622" t="s">
        <v>1698</v>
      </c>
      <c r="N622">
        <v>0</v>
      </c>
      <c r="O622">
        <v>0</v>
      </c>
      <c r="P622">
        <v>0</v>
      </c>
      <c r="T622" t="s">
        <v>15</v>
      </c>
    </row>
    <row r="623" spans="2:20" x14ac:dyDescent="0.25">
      <c r="B623" t="s">
        <v>1686</v>
      </c>
      <c r="G623" t="s">
        <v>1768</v>
      </c>
      <c r="K623" t="s">
        <v>606</v>
      </c>
      <c r="L623" t="s">
        <v>1698</v>
      </c>
      <c r="N623">
        <v>0</v>
      </c>
      <c r="O623">
        <v>0</v>
      </c>
      <c r="P623">
        <v>0</v>
      </c>
      <c r="T623" t="s">
        <v>15</v>
      </c>
    </row>
    <row r="624" spans="2:20" x14ac:dyDescent="0.25">
      <c r="B624" t="s">
        <v>1686</v>
      </c>
      <c r="G624" t="s">
        <v>1768</v>
      </c>
      <c r="K624" t="s">
        <v>610</v>
      </c>
      <c r="L624" t="s">
        <v>1698</v>
      </c>
      <c r="N624">
        <v>0</v>
      </c>
      <c r="O624">
        <v>0</v>
      </c>
      <c r="P624">
        <v>0</v>
      </c>
      <c r="T624" t="s">
        <v>15</v>
      </c>
    </row>
    <row r="625" spans="2:20" x14ac:dyDescent="0.25">
      <c r="B625" t="s">
        <v>1686</v>
      </c>
      <c r="G625" t="s">
        <v>1768</v>
      </c>
      <c r="K625" t="s">
        <v>612</v>
      </c>
      <c r="L625" t="s">
        <v>1698</v>
      </c>
      <c r="N625">
        <v>0.48</v>
      </c>
      <c r="O625">
        <v>7.01</v>
      </c>
      <c r="P625">
        <v>0.36</v>
      </c>
      <c r="Q625">
        <v>6.9000000000000006E-2</v>
      </c>
      <c r="R625">
        <v>0.75</v>
      </c>
      <c r="T625" t="s">
        <v>15</v>
      </c>
    </row>
    <row r="626" spans="2:20" x14ac:dyDescent="0.25">
      <c r="B626" t="s">
        <v>1686</v>
      </c>
      <c r="G626" t="s">
        <v>1768</v>
      </c>
      <c r="K626" t="s">
        <v>614</v>
      </c>
      <c r="L626" t="s">
        <v>1698</v>
      </c>
      <c r="N626">
        <v>0</v>
      </c>
      <c r="O626">
        <v>0</v>
      </c>
      <c r="P626">
        <v>0</v>
      </c>
      <c r="T626" t="s">
        <v>15</v>
      </c>
    </row>
    <row r="627" spans="2:20" x14ac:dyDescent="0.25">
      <c r="B627" t="s">
        <v>1686</v>
      </c>
      <c r="G627" t="s">
        <v>1768</v>
      </c>
      <c r="K627" t="s">
        <v>615</v>
      </c>
      <c r="L627" t="s">
        <v>1698</v>
      </c>
      <c r="N627">
        <v>3.68</v>
      </c>
      <c r="O627">
        <v>154.13</v>
      </c>
      <c r="P627">
        <v>6.13</v>
      </c>
      <c r="Q627">
        <v>2.4E-2</v>
      </c>
      <c r="R627">
        <v>1.66</v>
      </c>
      <c r="T627" t="s">
        <v>15</v>
      </c>
    </row>
    <row r="628" spans="2:20" x14ac:dyDescent="0.25">
      <c r="B628" t="s">
        <v>1686</v>
      </c>
      <c r="G628" t="s">
        <v>1768</v>
      </c>
      <c r="K628" t="s">
        <v>616</v>
      </c>
      <c r="L628" t="s">
        <v>1698</v>
      </c>
      <c r="N628">
        <v>0</v>
      </c>
      <c r="O628">
        <v>0</v>
      </c>
      <c r="P628">
        <v>0</v>
      </c>
      <c r="T628" t="s">
        <v>15</v>
      </c>
    </row>
    <row r="629" spans="2:20" x14ac:dyDescent="0.25">
      <c r="B629" t="s">
        <v>1686</v>
      </c>
      <c r="G629" t="s">
        <v>1768</v>
      </c>
      <c r="K629" t="s">
        <v>617</v>
      </c>
      <c r="L629" t="s">
        <v>1698</v>
      </c>
      <c r="N629">
        <v>0.54</v>
      </c>
      <c r="O629">
        <v>14.01</v>
      </c>
      <c r="P629">
        <v>0.41</v>
      </c>
      <c r="Q629">
        <v>3.9E-2</v>
      </c>
      <c r="R629">
        <v>0.75</v>
      </c>
      <c r="T629" t="s">
        <v>15</v>
      </c>
    </row>
    <row r="630" spans="2:20" x14ac:dyDescent="0.25">
      <c r="B630" t="s">
        <v>1686</v>
      </c>
      <c r="G630" t="s">
        <v>1768</v>
      </c>
      <c r="K630" t="s">
        <v>618</v>
      </c>
      <c r="L630" t="s">
        <v>1698</v>
      </c>
      <c r="N630">
        <v>0</v>
      </c>
      <c r="O630">
        <v>0</v>
      </c>
      <c r="P630">
        <v>0</v>
      </c>
      <c r="T630" t="s">
        <v>15</v>
      </c>
    </row>
    <row r="631" spans="2:20" x14ac:dyDescent="0.25">
      <c r="B631" t="s">
        <v>1686</v>
      </c>
      <c r="G631" t="s">
        <v>1768</v>
      </c>
      <c r="K631" t="s">
        <v>623</v>
      </c>
      <c r="L631" t="s">
        <v>1698</v>
      </c>
      <c r="N631">
        <v>0.44</v>
      </c>
      <c r="O631">
        <v>14.01</v>
      </c>
      <c r="P631">
        <v>0.23</v>
      </c>
      <c r="Q631">
        <v>3.1E-2</v>
      </c>
      <c r="R631">
        <v>0.53</v>
      </c>
      <c r="T631" t="s">
        <v>15</v>
      </c>
    </row>
    <row r="632" spans="2:20" x14ac:dyDescent="0.25">
      <c r="B632" t="s">
        <v>1686</v>
      </c>
      <c r="G632" t="s">
        <v>1768</v>
      </c>
      <c r="K632" t="s">
        <v>624</v>
      </c>
      <c r="L632" t="s">
        <v>1698</v>
      </c>
      <c r="N632">
        <v>11.56</v>
      </c>
      <c r="O632">
        <v>217.19</v>
      </c>
      <c r="P632">
        <v>10.16</v>
      </c>
      <c r="Q632">
        <v>5.2999999999999999E-2</v>
      </c>
      <c r="R632">
        <v>0.88</v>
      </c>
      <c r="T632" t="s">
        <v>15</v>
      </c>
    </row>
    <row r="633" spans="2:20" x14ac:dyDescent="0.25">
      <c r="B633" t="s">
        <v>1686</v>
      </c>
      <c r="G633" t="s">
        <v>1768</v>
      </c>
      <c r="K633" t="s">
        <v>630</v>
      </c>
      <c r="L633" t="s">
        <v>1698</v>
      </c>
      <c r="N633">
        <v>0</v>
      </c>
      <c r="O633">
        <v>0</v>
      </c>
      <c r="P633">
        <v>0</v>
      </c>
      <c r="T633" t="s">
        <v>15</v>
      </c>
    </row>
    <row r="634" spans="2:20" x14ac:dyDescent="0.25">
      <c r="B634" t="s">
        <v>1686</v>
      </c>
      <c r="G634" t="s">
        <v>1768</v>
      </c>
      <c r="K634" t="s">
        <v>631</v>
      </c>
      <c r="L634" t="s">
        <v>1698</v>
      </c>
      <c r="N634">
        <v>0</v>
      </c>
      <c r="O634">
        <v>0</v>
      </c>
      <c r="P634">
        <v>0</v>
      </c>
      <c r="T634" t="s">
        <v>15</v>
      </c>
    </row>
    <row r="635" spans="2:20" x14ac:dyDescent="0.25">
      <c r="B635" t="s">
        <v>1686</v>
      </c>
      <c r="G635" t="s">
        <v>1768</v>
      </c>
      <c r="K635" t="s">
        <v>637</v>
      </c>
      <c r="L635" t="s">
        <v>1698</v>
      </c>
      <c r="N635">
        <v>0</v>
      </c>
      <c r="O635">
        <v>0</v>
      </c>
      <c r="P635">
        <v>0</v>
      </c>
      <c r="T635" t="s">
        <v>15</v>
      </c>
    </row>
    <row r="636" spans="2:20" x14ac:dyDescent="0.25">
      <c r="B636" t="s">
        <v>1686</v>
      </c>
      <c r="G636" t="s">
        <v>1768</v>
      </c>
      <c r="K636" t="s">
        <v>642</v>
      </c>
      <c r="L636" t="s">
        <v>1698</v>
      </c>
      <c r="N636">
        <v>0</v>
      </c>
      <c r="O636">
        <v>0</v>
      </c>
      <c r="P636">
        <v>0</v>
      </c>
      <c r="T636" t="s">
        <v>15</v>
      </c>
    </row>
    <row r="637" spans="2:20" x14ac:dyDescent="0.25">
      <c r="B637" t="s">
        <v>1686</v>
      </c>
      <c r="G637" t="s">
        <v>1768</v>
      </c>
      <c r="K637" t="s">
        <v>645</v>
      </c>
      <c r="L637" t="s">
        <v>1698</v>
      </c>
      <c r="N637">
        <v>0</v>
      </c>
      <c r="O637">
        <v>0</v>
      </c>
      <c r="P637">
        <v>0</v>
      </c>
      <c r="T637" t="s">
        <v>15</v>
      </c>
    </row>
    <row r="638" spans="2:20" x14ac:dyDescent="0.25">
      <c r="B638" t="s">
        <v>1686</v>
      </c>
      <c r="G638" t="s">
        <v>1768</v>
      </c>
      <c r="K638" t="s">
        <v>646</v>
      </c>
      <c r="L638" t="s">
        <v>1698</v>
      </c>
      <c r="N638">
        <v>4.59</v>
      </c>
      <c r="O638">
        <v>70.06</v>
      </c>
      <c r="P638">
        <v>9.1</v>
      </c>
      <c r="Q638">
        <v>6.5000000000000002E-2</v>
      </c>
      <c r="R638">
        <v>1.98</v>
      </c>
      <c r="T638" t="s">
        <v>15</v>
      </c>
    </row>
    <row r="639" spans="2:20" x14ac:dyDescent="0.25">
      <c r="B639" t="s">
        <v>1686</v>
      </c>
      <c r="G639" t="s">
        <v>1768</v>
      </c>
      <c r="K639" t="s">
        <v>653</v>
      </c>
      <c r="L639" t="s">
        <v>1698</v>
      </c>
      <c r="N639">
        <v>0.47</v>
      </c>
      <c r="O639">
        <v>14.01</v>
      </c>
      <c r="P639">
        <v>0.61</v>
      </c>
      <c r="Q639">
        <v>3.3000000000000002E-2</v>
      </c>
      <c r="R639">
        <v>1.3</v>
      </c>
      <c r="T639" t="s">
        <v>15</v>
      </c>
    </row>
    <row r="640" spans="2:20" x14ac:dyDescent="0.25">
      <c r="B640" t="s">
        <v>1686</v>
      </c>
      <c r="G640" t="s">
        <v>1768</v>
      </c>
      <c r="K640" t="s">
        <v>656</v>
      </c>
      <c r="L640" t="s">
        <v>1698</v>
      </c>
      <c r="N640">
        <v>9.26</v>
      </c>
      <c r="O640">
        <v>294.25</v>
      </c>
      <c r="P640">
        <v>9.2100000000000009</v>
      </c>
      <c r="Q640">
        <v>3.1E-2</v>
      </c>
      <c r="R640">
        <v>1</v>
      </c>
      <c r="T640" t="s">
        <v>15</v>
      </c>
    </row>
    <row r="641" spans="2:20" x14ac:dyDescent="0.25">
      <c r="B641" t="s">
        <v>1686</v>
      </c>
      <c r="G641" t="s">
        <v>1768</v>
      </c>
      <c r="K641" t="s">
        <v>660</v>
      </c>
      <c r="L641" t="s">
        <v>1698</v>
      </c>
      <c r="N641">
        <v>6.53</v>
      </c>
      <c r="O641">
        <v>210.18</v>
      </c>
      <c r="P641">
        <v>9.07</v>
      </c>
      <c r="Q641">
        <v>3.1E-2</v>
      </c>
      <c r="R641">
        <v>1.39</v>
      </c>
      <c r="T641" t="s">
        <v>15</v>
      </c>
    </row>
    <row r="642" spans="2:20" x14ac:dyDescent="0.25">
      <c r="B642" t="s">
        <v>1686</v>
      </c>
      <c r="G642" t="s">
        <v>1768</v>
      </c>
      <c r="K642" t="s">
        <v>661</v>
      </c>
      <c r="L642" t="s">
        <v>1698</v>
      </c>
      <c r="N642">
        <v>0</v>
      </c>
      <c r="O642">
        <v>0</v>
      </c>
      <c r="P642">
        <v>0</v>
      </c>
      <c r="T642" t="s">
        <v>15</v>
      </c>
    </row>
    <row r="643" spans="2:20" x14ac:dyDescent="0.25">
      <c r="B643" t="s">
        <v>1686</v>
      </c>
      <c r="G643" t="s">
        <v>1768</v>
      </c>
      <c r="K643" t="s">
        <v>1657</v>
      </c>
      <c r="L643" t="s">
        <v>1698</v>
      </c>
      <c r="N643">
        <v>0</v>
      </c>
      <c r="O643">
        <v>0</v>
      </c>
      <c r="P643">
        <v>0</v>
      </c>
      <c r="T643" t="s">
        <v>15</v>
      </c>
    </row>
    <row r="644" spans="2:20" x14ac:dyDescent="0.25">
      <c r="B644" t="s">
        <v>1686</v>
      </c>
      <c r="G644" t="s">
        <v>1768</v>
      </c>
      <c r="K644" t="s">
        <v>691</v>
      </c>
      <c r="L644" t="s">
        <v>1698</v>
      </c>
      <c r="N644">
        <v>3.05</v>
      </c>
      <c r="O644">
        <v>56.05</v>
      </c>
      <c r="P644">
        <v>8.32</v>
      </c>
      <c r="Q644">
        <v>5.3999999999999999E-2</v>
      </c>
      <c r="R644">
        <v>2.73</v>
      </c>
      <c r="T644" t="s">
        <v>15</v>
      </c>
    </row>
    <row r="645" spans="2:20" x14ac:dyDescent="0.25">
      <c r="B645" t="s">
        <v>1686</v>
      </c>
      <c r="G645" t="s">
        <v>1768</v>
      </c>
      <c r="K645" t="s">
        <v>729</v>
      </c>
      <c r="L645" t="s">
        <v>1698</v>
      </c>
      <c r="N645">
        <v>9</v>
      </c>
      <c r="O645">
        <v>224.19</v>
      </c>
      <c r="P645">
        <v>15.92</v>
      </c>
      <c r="Q645">
        <v>0.04</v>
      </c>
      <c r="R645">
        <v>1.77</v>
      </c>
      <c r="T645" t="s">
        <v>15</v>
      </c>
    </row>
    <row r="646" spans="2:20" x14ac:dyDescent="0.25">
      <c r="B646" t="s">
        <v>1686</v>
      </c>
      <c r="G646" t="s">
        <v>1768</v>
      </c>
      <c r="K646" t="s">
        <v>746</v>
      </c>
      <c r="L646" t="s">
        <v>1698</v>
      </c>
      <c r="N646">
        <v>0</v>
      </c>
      <c r="O646">
        <v>0</v>
      </c>
      <c r="P646">
        <v>0</v>
      </c>
      <c r="T646" t="s">
        <v>15</v>
      </c>
    </row>
    <row r="647" spans="2:20" x14ac:dyDescent="0.25">
      <c r="B647" t="s">
        <v>1686</v>
      </c>
      <c r="G647" t="s">
        <v>1768</v>
      </c>
      <c r="K647" t="s">
        <v>748</v>
      </c>
      <c r="L647" t="s">
        <v>1698</v>
      </c>
      <c r="N647">
        <v>2.6</v>
      </c>
      <c r="O647">
        <v>35.03</v>
      </c>
      <c r="P647">
        <v>4.51</v>
      </c>
      <c r="Q647">
        <v>7.3999999999999996E-2</v>
      </c>
      <c r="R647">
        <v>1.73</v>
      </c>
      <c r="T647" t="s">
        <v>15</v>
      </c>
    </row>
    <row r="648" spans="2:20" x14ac:dyDescent="0.25">
      <c r="B648" t="s">
        <v>1686</v>
      </c>
      <c r="G648" t="s">
        <v>1768</v>
      </c>
      <c r="K648" t="s">
        <v>759</v>
      </c>
      <c r="L648" t="s">
        <v>1698</v>
      </c>
      <c r="N648">
        <v>0</v>
      </c>
      <c r="O648">
        <v>0</v>
      </c>
      <c r="P648">
        <v>0</v>
      </c>
      <c r="T648" t="s">
        <v>15</v>
      </c>
    </row>
    <row r="649" spans="2:20" x14ac:dyDescent="0.25">
      <c r="B649" t="s">
        <v>1686</v>
      </c>
      <c r="G649" t="s">
        <v>1768</v>
      </c>
      <c r="K649" t="s">
        <v>765</v>
      </c>
      <c r="L649" t="s">
        <v>1698</v>
      </c>
      <c r="N649">
        <v>0</v>
      </c>
      <c r="O649">
        <v>0</v>
      </c>
      <c r="P649">
        <v>0</v>
      </c>
      <c r="T649" t="s">
        <v>15</v>
      </c>
    </row>
    <row r="650" spans="2:20" x14ac:dyDescent="0.25">
      <c r="B650" t="s">
        <v>1686</v>
      </c>
      <c r="G650" t="s">
        <v>1768</v>
      </c>
      <c r="K650" t="s">
        <v>781</v>
      </c>
      <c r="L650" t="s">
        <v>1698</v>
      </c>
      <c r="N650">
        <v>0.79</v>
      </c>
      <c r="O650">
        <v>14.01</v>
      </c>
      <c r="P650">
        <v>2.2400000000000002</v>
      </c>
      <c r="Q650">
        <v>5.6000000000000001E-2</v>
      </c>
      <c r="R650">
        <v>2.84</v>
      </c>
      <c r="T650" t="s">
        <v>15</v>
      </c>
    </row>
    <row r="651" spans="2:20" x14ac:dyDescent="0.25">
      <c r="B651" t="s">
        <v>1686</v>
      </c>
      <c r="G651" t="s">
        <v>1768</v>
      </c>
      <c r="K651" t="s">
        <v>786</v>
      </c>
      <c r="L651" t="s">
        <v>1698</v>
      </c>
      <c r="N651">
        <v>0.47</v>
      </c>
      <c r="O651">
        <v>7.01</v>
      </c>
      <c r="P651">
        <v>0.49</v>
      </c>
      <c r="Q651">
        <v>6.7000000000000004E-2</v>
      </c>
      <c r="R651">
        <v>1.05</v>
      </c>
      <c r="T651" t="s">
        <v>15</v>
      </c>
    </row>
    <row r="652" spans="2:20" x14ac:dyDescent="0.25">
      <c r="B652" t="s">
        <v>1686</v>
      </c>
      <c r="G652" t="s">
        <v>1768</v>
      </c>
      <c r="K652" t="s">
        <v>808</v>
      </c>
      <c r="L652" t="s">
        <v>1698</v>
      </c>
      <c r="N652">
        <v>2.4900000000000002</v>
      </c>
      <c r="O652">
        <v>49.04</v>
      </c>
      <c r="P652">
        <v>1.73</v>
      </c>
      <c r="Q652">
        <v>5.0999999999999997E-2</v>
      </c>
      <c r="R652">
        <v>0.7</v>
      </c>
      <c r="T652" t="s">
        <v>15</v>
      </c>
    </row>
    <row r="653" spans="2:20" x14ac:dyDescent="0.25">
      <c r="B653" t="s">
        <v>1686</v>
      </c>
      <c r="G653" t="s">
        <v>1768</v>
      </c>
      <c r="K653" t="s">
        <v>1561</v>
      </c>
      <c r="L653" t="s">
        <v>1698</v>
      </c>
      <c r="N653">
        <v>0</v>
      </c>
      <c r="O653">
        <v>0</v>
      </c>
      <c r="P653">
        <v>0</v>
      </c>
      <c r="T653" t="s">
        <v>15</v>
      </c>
    </row>
    <row r="654" spans="2:20" x14ac:dyDescent="0.25">
      <c r="B654" t="s">
        <v>1686</v>
      </c>
      <c r="G654" t="s">
        <v>1768</v>
      </c>
      <c r="K654" t="s">
        <v>1618</v>
      </c>
      <c r="L654" t="s">
        <v>1698</v>
      </c>
      <c r="N654">
        <v>0</v>
      </c>
      <c r="O654">
        <v>0</v>
      </c>
      <c r="P654">
        <v>0</v>
      </c>
      <c r="T654" t="s">
        <v>15</v>
      </c>
    </row>
    <row r="655" spans="2:20" x14ac:dyDescent="0.25">
      <c r="B655" t="s">
        <v>1686</v>
      </c>
      <c r="G655" t="s">
        <v>1768</v>
      </c>
      <c r="K655" t="s">
        <v>1623</v>
      </c>
      <c r="L655" t="s">
        <v>1698</v>
      </c>
      <c r="N655">
        <v>0</v>
      </c>
      <c r="O655">
        <v>0</v>
      </c>
      <c r="P655">
        <v>0</v>
      </c>
      <c r="T655" t="s">
        <v>15</v>
      </c>
    </row>
    <row r="656" spans="2:20" x14ac:dyDescent="0.25">
      <c r="B656" t="s">
        <v>1686</v>
      </c>
      <c r="G656" t="s">
        <v>1769</v>
      </c>
      <c r="H656">
        <v>3</v>
      </c>
      <c r="M656" t="s">
        <v>1697</v>
      </c>
      <c r="N656">
        <v>655.39</v>
      </c>
      <c r="O656">
        <v>24303.72</v>
      </c>
      <c r="P656">
        <v>1144.3399999999999</v>
      </c>
      <c r="Q656">
        <v>2.7E-2</v>
      </c>
      <c r="R656">
        <v>1.75</v>
      </c>
      <c r="T656" t="s">
        <v>15</v>
      </c>
    </row>
    <row r="657" spans="2:20" x14ac:dyDescent="0.25">
      <c r="B657" t="s">
        <v>1686</v>
      </c>
      <c r="G657" t="s">
        <v>1769</v>
      </c>
      <c r="K657" t="s">
        <v>400</v>
      </c>
      <c r="L657" t="s">
        <v>1698</v>
      </c>
      <c r="N657">
        <v>121.9</v>
      </c>
      <c r="O657">
        <v>4175.5600000000004</v>
      </c>
      <c r="P657">
        <v>260.05</v>
      </c>
      <c r="Q657">
        <v>2.9000000000000001E-2</v>
      </c>
      <c r="R657">
        <v>2.13</v>
      </c>
      <c r="T657" t="s">
        <v>15</v>
      </c>
    </row>
    <row r="658" spans="2:20" x14ac:dyDescent="0.25">
      <c r="B658" t="s">
        <v>1686</v>
      </c>
      <c r="G658" t="s">
        <v>1769</v>
      </c>
      <c r="K658" t="s">
        <v>402</v>
      </c>
      <c r="L658" t="s">
        <v>1698</v>
      </c>
      <c r="N658">
        <v>0</v>
      </c>
      <c r="O658">
        <v>0</v>
      </c>
      <c r="P658">
        <v>0</v>
      </c>
      <c r="T658" t="s">
        <v>15</v>
      </c>
    </row>
    <row r="659" spans="2:20" x14ac:dyDescent="0.25">
      <c r="B659" t="s">
        <v>1686</v>
      </c>
      <c r="G659" t="s">
        <v>1769</v>
      </c>
      <c r="K659" t="s">
        <v>403</v>
      </c>
      <c r="L659" t="s">
        <v>1698</v>
      </c>
      <c r="N659">
        <v>0</v>
      </c>
      <c r="O659">
        <v>0</v>
      </c>
      <c r="P659">
        <v>0</v>
      </c>
      <c r="T659" t="s">
        <v>15</v>
      </c>
    </row>
    <row r="660" spans="2:20" x14ac:dyDescent="0.25">
      <c r="B660" t="s">
        <v>1686</v>
      </c>
      <c r="G660" t="s">
        <v>1769</v>
      </c>
      <c r="K660" t="s">
        <v>873</v>
      </c>
      <c r="L660" t="s">
        <v>1698</v>
      </c>
      <c r="N660">
        <v>0</v>
      </c>
      <c r="O660">
        <v>0</v>
      </c>
      <c r="P660">
        <v>0</v>
      </c>
      <c r="T660" t="s">
        <v>15</v>
      </c>
    </row>
    <row r="661" spans="2:20" x14ac:dyDescent="0.25">
      <c r="B661" t="s">
        <v>1686</v>
      </c>
      <c r="G661" t="s">
        <v>1769</v>
      </c>
      <c r="K661" t="s">
        <v>1320</v>
      </c>
      <c r="L661" t="s">
        <v>1698</v>
      </c>
      <c r="N661">
        <v>0</v>
      </c>
      <c r="O661">
        <v>0</v>
      </c>
      <c r="P661">
        <v>0</v>
      </c>
      <c r="T661" t="s">
        <v>15</v>
      </c>
    </row>
    <row r="662" spans="2:20" x14ac:dyDescent="0.25">
      <c r="B662" t="s">
        <v>1686</v>
      </c>
      <c r="G662" t="s">
        <v>1769</v>
      </c>
      <c r="K662" t="s">
        <v>876</v>
      </c>
      <c r="L662" t="s">
        <v>1698</v>
      </c>
      <c r="N662">
        <v>0</v>
      </c>
      <c r="O662">
        <v>0</v>
      </c>
      <c r="P662">
        <v>0</v>
      </c>
      <c r="T662" t="s">
        <v>15</v>
      </c>
    </row>
    <row r="663" spans="2:20" x14ac:dyDescent="0.25">
      <c r="B663" t="s">
        <v>1686</v>
      </c>
      <c r="G663" t="s">
        <v>1769</v>
      </c>
      <c r="K663" t="s">
        <v>1314</v>
      </c>
      <c r="L663" t="s">
        <v>1698</v>
      </c>
      <c r="N663">
        <v>0</v>
      </c>
      <c r="O663">
        <v>0</v>
      </c>
      <c r="P663">
        <v>0</v>
      </c>
      <c r="T663" t="s">
        <v>15</v>
      </c>
    </row>
    <row r="664" spans="2:20" x14ac:dyDescent="0.25">
      <c r="B664" t="s">
        <v>1686</v>
      </c>
      <c r="G664" t="s">
        <v>1769</v>
      </c>
      <c r="K664" t="s">
        <v>1400</v>
      </c>
      <c r="L664" t="s">
        <v>1698</v>
      </c>
      <c r="N664">
        <v>533.49</v>
      </c>
      <c r="O664">
        <v>20128.16</v>
      </c>
      <c r="P664">
        <v>884.28</v>
      </c>
      <c r="Q664">
        <v>2.7E-2</v>
      </c>
      <c r="R664">
        <v>1.66</v>
      </c>
      <c r="T664" t="s">
        <v>15</v>
      </c>
    </row>
    <row r="665" spans="2:20" x14ac:dyDescent="0.25">
      <c r="B665" t="s">
        <v>1686</v>
      </c>
      <c r="G665" t="s">
        <v>1769</v>
      </c>
      <c r="K665" t="s">
        <v>1401</v>
      </c>
      <c r="L665" t="s">
        <v>1698</v>
      </c>
      <c r="N665">
        <v>0</v>
      </c>
      <c r="O665">
        <v>0</v>
      </c>
      <c r="P665">
        <v>0</v>
      </c>
      <c r="T665" t="s">
        <v>15</v>
      </c>
    </row>
    <row r="666" spans="2:20" x14ac:dyDescent="0.25">
      <c r="B666" t="s">
        <v>1686</v>
      </c>
      <c r="G666" t="s">
        <v>1769</v>
      </c>
      <c r="K666" t="s">
        <v>1403</v>
      </c>
      <c r="L666" t="s">
        <v>1698</v>
      </c>
      <c r="N666">
        <v>0</v>
      </c>
      <c r="O666">
        <v>0</v>
      </c>
      <c r="P666">
        <v>0</v>
      </c>
      <c r="T666" t="s">
        <v>15</v>
      </c>
    </row>
    <row r="667" spans="2:20" x14ac:dyDescent="0.25">
      <c r="B667" t="s">
        <v>1686</v>
      </c>
      <c r="G667" t="s">
        <v>1769</v>
      </c>
      <c r="K667" t="s">
        <v>1404</v>
      </c>
      <c r="L667" t="s">
        <v>1698</v>
      </c>
      <c r="N667">
        <v>0</v>
      </c>
      <c r="O667">
        <v>0</v>
      </c>
      <c r="P667">
        <v>0</v>
      </c>
      <c r="T667" t="s">
        <v>15</v>
      </c>
    </row>
    <row r="668" spans="2:20" x14ac:dyDescent="0.25">
      <c r="B668" t="s">
        <v>1686</v>
      </c>
      <c r="G668" t="s">
        <v>1769</v>
      </c>
      <c r="K668" t="s">
        <v>1406</v>
      </c>
      <c r="L668" t="s">
        <v>1698</v>
      </c>
      <c r="N668">
        <v>0</v>
      </c>
      <c r="O668">
        <v>0</v>
      </c>
      <c r="P668">
        <v>0</v>
      </c>
      <c r="T668" t="s">
        <v>15</v>
      </c>
    </row>
    <row r="669" spans="2:20" x14ac:dyDescent="0.25">
      <c r="B669" t="s">
        <v>1686</v>
      </c>
      <c r="G669" t="s">
        <v>1769</v>
      </c>
      <c r="K669" t="s">
        <v>1408</v>
      </c>
      <c r="L669" t="s">
        <v>1698</v>
      </c>
      <c r="N669">
        <v>0</v>
      </c>
      <c r="O669">
        <v>0</v>
      </c>
      <c r="P669">
        <v>0</v>
      </c>
      <c r="T669" t="s">
        <v>15</v>
      </c>
    </row>
    <row r="670" spans="2:20" x14ac:dyDescent="0.25">
      <c r="B670" t="s">
        <v>1686</v>
      </c>
      <c r="G670" t="s">
        <v>1769</v>
      </c>
      <c r="K670" t="s">
        <v>1410</v>
      </c>
      <c r="L670" t="s">
        <v>1698</v>
      </c>
      <c r="N670">
        <v>0</v>
      </c>
      <c r="O670">
        <v>0</v>
      </c>
      <c r="P670">
        <v>0</v>
      </c>
      <c r="T670" t="s">
        <v>15</v>
      </c>
    </row>
    <row r="671" spans="2:20" x14ac:dyDescent="0.25">
      <c r="B671" t="s">
        <v>1686</v>
      </c>
      <c r="G671" t="s">
        <v>1769</v>
      </c>
      <c r="K671" t="s">
        <v>1414</v>
      </c>
      <c r="L671" t="s">
        <v>1698</v>
      </c>
      <c r="N671">
        <v>0</v>
      </c>
      <c r="O671">
        <v>0</v>
      </c>
      <c r="P671">
        <v>0</v>
      </c>
      <c r="T671" t="s">
        <v>15</v>
      </c>
    </row>
    <row r="672" spans="2:20" x14ac:dyDescent="0.25">
      <c r="B672" t="s">
        <v>1686</v>
      </c>
      <c r="G672" t="s">
        <v>1769</v>
      </c>
      <c r="K672" t="s">
        <v>1415</v>
      </c>
      <c r="L672" t="s">
        <v>1698</v>
      </c>
      <c r="N672">
        <v>0</v>
      </c>
      <c r="O672">
        <v>0</v>
      </c>
      <c r="P672">
        <v>0</v>
      </c>
      <c r="T672" t="s">
        <v>15</v>
      </c>
    </row>
    <row r="673" spans="2:20" x14ac:dyDescent="0.25">
      <c r="B673" t="s">
        <v>1686</v>
      </c>
      <c r="G673" t="s">
        <v>1769</v>
      </c>
      <c r="K673" t="s">
        <v>878</v>
      </c>
      <c r="L673" t="s">
        <v>1698</v>
      </c>
      <c r="N673">
        <v>0</v>
      </c>
      <c r="O673">
        <v>0</v>
      </c>
      <c r="P673">
        <v>0</v>
      </c>
      <c r="T673" t="s">
        <v>15</v>
      </c>
    </row>
    <row r="674" spans="2:20" x14ac:dyDescent="0.25">
      <c r="B674" t="s">
        <v>1686</v>
      </c>
      <c r="G674" t="s">
        <v>1769</v>
      </c>
      <c r="K674" t="s">
        <v>1416</v>
      </c>
      <c r="L674" t="s">
        <v>1698</v>
      </c>
      <c r="N674">
        <v>0</v>
      </c>
      <c r="O674">
        <v>0</v>
      </c>
      <c r="P674">
        <v>0</v>
      </c>
      <c r="T674" t="s">
        <v>15</v>
      </c>
    </row>
    <row r="675" spans="2:20" x14ac:dyDescent="0.25">
      <c r="B675" t="s">
        <v>1686</v>
      </c>
      <c r="G675" t="s">
        <v>1769</v>
      </c>
      <c r="K675" t="s">
        <v>879</v>
      </c>
      <c r="L675" t="s">
        <v>1698</v>
      </c>
      <c r="N675">
        <v>0</v>
      </c>
      <c r="O675">
        <v>0</v>
      </c>
      <c r="P675">
        <v>0</v>
      </c>
      <c r="T675" t="s">
        <v>15</v>
      </c>
    </row>
    <row r="676" spans="2:20" x14ac:dyDescent="0.25">
      <c r="B676" t="s">
        <v>1686</v>
      </c>
      <c r="G676" t="s">
        <v>1769</v>
      </c>
      <c r="K676" t="s">
        <v>1417</v>
      </c>
      <c r="L676" t="s">
        <v>1698</v>
      </c>
      <c r="N676">
        <v>0</v>
      </c>
      <c r="O676">
        <v>0</v>
      </c>
      <c r="P676">
        <v>0</v>
      </c>
      <c r="T676" t="s">
        <v>15</v>
      </c>
    </row>
    <row r="677" spans="2:20" x14ac:dyDescent="0.25">
      <c r="B677" t="s">
        <v>1686</v>
      </c>
      <c r="G677" t="s">
        <v>1769</v>
      </c>
      <c r="K677" t="s">
        <v>1526</v>
      </c>
      <c r="L677" t="s">
        <v>1698</v>
      </c>
      <c r="N677">
        <v>0</v>
      </c>
      <c r="O677">
        <v>0</v>
      </c>
      <c r="P677">
        <v>0</v>
      </c>
      <c r="T677" t="s">
        <v>15</v>
      </c>
    </row>
    <row r="678" spans="2:20" x14ac:dyDescent="0.25">
      <c r="B678" t="s">
        <v>1686</v>
      </c>
      <c r="G678" t="s">
        <v>1769</v>
      </c>
      <c r="K678" t="s">
        <v>1572</v>
      </c>
      <c r="L678" t="s">
        <v>1698</v>
      </c>
      <c r="N678">
        <v>0</v>
      </c>
      <c r="O678">
        <v>0</v>
      </c>
      <c r="P678">
        <v>0</v>
      </c>
      <c r="T678" t="s">
        <v>15</v>
      </c>
    </row>
    <row r="679" spans="2:20" x14ac:dyDescent="0.25">
      <c r="B679" t="s">
        <v>1686</v>
      </c>
      <c r="G679" t="s">
        <v>1770</v>
      </c>
      <c r="H679">
        <v>3</v>
      </c>
      <c r="M679" t="s">
        <v>1697</v>
      </c>
      <c r="N679">
        <v>734.14</v>
      </c>
      <c r="O679">
        <v>22342.05</v>
      </c>
      <c r="P679">
        <v>1080.47</v>
      </c>
      <c r="Q679">
        <v>3.3000000000000002E-2</v>
      </c>
      <c r="R679">
        <v>1.47</v>
      </c>
      <c r="T679" t="s">
        <v>15</v>
      </c>
    </row>
    <row r="680" spans="2:20" x14ac:dyDescent="0.25">
      <c r="B680" t="s">
        <v>1686</v>
      </c>
      <c r="G680" t="s">
        <v>1770</v>
      </c>
      <c r="K680" t="s">
        <v>298</v>
      </c>
      <c r="L680" t="s">
        <v>1698</v>
      </c>
      <c r="N680">
        <v>0</v>
      </c>
      <c r="O680">
        <v>0</v>
      </c>
      <c r="P680">
        <v>0</v>
      </c>
      <c r="T680" t="s">
        <v>15</v>
      </c>
    </row>
    <row r="681" spans="2:20" x14ac:dyDescent="0.25">
      <c r="B681" t="s">
        <v>1686</v>
      </c>
      <c r="G681" t="s">
        <v>1770</v>
      </c>
      <c r="K681" t="s">
        <v>349</v>
      </c>
      <c r="L681" t="s">
        <v>1698</v>
      </c>
      <c r="N681">
        <v>0</v>
      </c>
      <c r="O681">
        <v>0</v>
      </c>
      <c r="P681">
        <v>0</v>
      </c>
      <c r="T681" t="s">
        <v>15</v>
      </c>
    </row>
    <row r="682" spans="2:20" x14ac:dyDescent="0.25">
      <c r="B682" t="s">
        <v>1686</v>
      </c>
      <c r="G682" t="s">
        <v>1770</v>
      </c>
      <c r="K682" t="s">
        <v>432</v>
      </c>
      <c r="L682" t="s">
        <v>1698</v>
      </c>
      <c r="N682">
        <v>650.97</v>
      </c>
      <c r="O682">
        <v>20471.46</v>
      </c>
      <c r="P682">
        <v>949.47</v>
      </c>
      <c r="Q682">
        <v>3.2000000000000001E-2</v>
      </c>
      <c r="R682">
        <v>1.46</v>
      </c>
      <c r="T682" t="s">
        <v>15</v>
      </c>
    </row>
    <row r="683" spans="2:20" x14ac:dyDescent="0.25">
      <c r="B683" t="s">
        <v>1686</v>
      </c>
      <c r="G683" t="s">
        <v>1770</v>
      </c>
      <c r="K683" t="s">
        <v>434</v>
      </c>
      <c r="L683" t="s">
        <v>1698</v>
      </c>
      <c r="N683">
        <v>0</v>
      </c>
      <c r="O683">
        <v>0</v>
      </c>
      <c r="P683">
        <v>0</v>
      </c>
      <c r="T683" t="s">
        <v>15</v>
      </c>
    </row>
    <row r="684" spans="2:20" x14ac:dyDescent="0.25">
      <c r="B684" t="s">
        <v>1686</v>
      </c>
      <c r="G684" t="s">
        <v>1770</v>
      </c>
      <c r="K684" t="s">
        <v>436</v>
      </c>
      <c r="L684" t="s">
        <v>1698</v>
      </c>
      <c r="N684">
        <v>2.36</v>
      </c>
      <c r="O684">
        <v>56.05</v>
      </c>
      <c r="P684">
        <v>3.43</v>
      </c>
      <c r="Q684">
        <v>4.2000000000000003E-2</v>
      </c>
      <c r="R684">
        <v>1.46</v>
      </c>
      <c r="T684" t="s">
        <v>15</v>
      </c>
    </row>
    <row r="685" spans="2:20" x14ac:dyDescent="0.25">
      <c r="B685" t="s">
        <v>1686</v>
      </c>
      <c r="G685" t="s">
        <v>1770</v>
      </c>
      <c r="K685" t="s">
        <v>437</v>
      </c>
      <c r="L685" t="s">
        <v>1698</v>
      </c>
      <c r="N685">
        <v>0</v>
      </c>
      <c r="O685">
        <v>0</v>
      </c>
      <c r="P685">
        <v>0</v>
      </c>
      <c r="T685" t="s">
        <v>15</v>
      </c>
    </row>
    <row r="686" spans="2:20" x14ac:dyDescent="0.25">
      <c r="B686" t="s">
        <v>1686</v>
      </c>
      <c r="G686" t="s">
        <v>1770</v>
      </c>
      <c r="K686" t="s">
        <v>438</v>
      </c>
      <c r="L686" t="s">
        <v>1698</v>
      </c>
      <c r="N686">
        <v>0.15</v>
      </c>
      <c r="O686">
        <v>7.01</v>
      </c>
      <c r="P686">
        <v>0.15</v>
      </c>
      <c r="Q686">
        <v>2.1999999999999999E-2</v>
      </c>
      <c r="R686">
        <v>0.99</v>
      </c>
      <c r="T686" t="s">
        <v>15</v>
      </c>
    </row>
    <row r="687" spans="2:20" x14ac:dyDescent="0.25">
      <c r="B687" t="s">
        <v>1686</v>
      </c>
      <c r="G687" t="s">
        <v>1770</v>
      </c>
      <c r="K687" t="s">
        <v>442</v>
      </c>
      <c r="L687" t="s">
        <v>1698</v>
      </c>
      <c r="N687">
        <v>0</v>
      </c>
      <c r="O687">
        <v>0</v>
      </c>
      <c r="P687">
        <v>0</v>
      </c>
      <c r="T687" t="s">
        <v>15</v>
      </c>
    </row>
    <row r="688" spans="2:20" x14ac:dyDescent="0.25">
      <c r="B688" t="s">
        <v>1686</v>
      </c>
      <c r="G688" t="s">
        <v>1770</v>
      </c>
      <c r="K688" t="s">
        <v>443</v>
      </c>
      <c r="L688" t="s">
        <v>1698</v>
      </c>
      <c r="N688">
        <v>0</v>
      </c>
      <c r="O688">
        <v>0</v>
      </c>
      <c r="P688">
        <v>0</v>
      </c>
      <c r="T688" t="s">
        <v>15</v>
      </c>
    </row>
    <row r="689" spans="2:20" x14ac:dyDescent="0.25">
      <c r="B689" t="s">
        <v>1686</v>
      </c>
      <c r="G689" t="s">
        <v>1770</v>
      </c>
      <c r="K689" t="s">
        <v>445</v>
      </c>
      <c r="L689" t="s">
        <v>1698</v>
      </c>
      <c r="N689">
        <v>38.229999999999997</v>
      </c>
      <c r="O689">
        <v>938.8</v>
      </c>
      <c r="P689">
        <v>74.03</v>
      </c>
      <c r="Q689">
        <v>4.1000000000000002E-2</v>
      </c>
      <c r="R689">
        <v>1.94</v>
      </c>
      <c r="T689" t="s">
        <v>15</v>
      </c>
    </row>
    <row r="690" spans="2:20" x14ac:dyDescent="0.25">
      <c r="B690" t="s">
        <v>1686</v>
      </c>
      <c r="G690" t="s">
        <v>1770</v>
      </c>
      <c r="K690" t="s">
        <v>450</v>
      </c>
      <c r="L690" t="s">
        <v>1698</v>
      </c>
      <c r="N690">
        <v>5.34</v>
      </c>
      <c r="O690">
        <v>161.13999999999999</v>
      </c>
      <c r="P690">
        <v>9.98</v>
      </c>
      <c r="Q690">
        <v>3.3000000000000002E-2</v>
      </c>
      <c r="R690">
        <v>1.87</v>
      </c>
      <c r="T690" t="s">
        <v>15</v>
      </c>
    </row>
    <row r="691" spans="2:20" x14ac:dyDescent="0.25">
      <c r="B691" t="s">
        <v>1686</v>
      </c>
      <c r="G691" t="s">
        <v>1770</v>
      </c>
      <c r="K691" t="s">
        <v>451</v>
      </c>
      <c r="L691" t="s">
        <v>1698</v>
      </c>
      <c r="N691">
        <v>0</v>
      </c>
      <c r="O691">
        <v>0</v>
      </c>
      <c r="P691">
        <v>0</v>
      </c>
      <c r="T691" t="s">
        <v>15</v>
      </c>
    </row>
    <row r="692" spans="2:20" x14ac:dyDescent="0.25">
      <c r="B692" t="s">
        <v>1686</v>
      </c>
      <c r="G692" t="s">
        <v>1770</v>
      </c>
      <c r="K692" t="s">
        <v>462</v>
      </c>
      <c r="L692" t="s">
        <v>1698</v>
      </c>
      <c r="N692">
        <v>0</v>
      </c>
      <c r="O692">
        <v>0</v>
      </c>
      <c r="P692">
        <v>0</v>
      </c>
      <c r="T692" t="s">
        <v>15</v>
      </c>
    </row>
    <row r="693" spans="2:20" x14ac:dyDescent="0.25">
      <c r="B693" t="s">
        <v>1686</v>
      </c>
      <c r="G693" t="s">
        <v>1770</v>
      </c>
      <c r="K693" t="s">
        <v>464</v>
      </c>
      <c r="L693" t="s">
        <v>1698</v>
      </c>
      <c r="N693">
        <v>0</v>
      </c>
      <c r="O693">
        <v>0</v>
      </c>
      <c r="P693">
        <v>0</v>
      </c>
      <c r="T693" t="s">
        <v>15</v>
      </c>
    </row>
    <row r="694" spans="2:20" x14ac:dyDescent="0.25">
      <c r="B694" t="s">
        <v>1686</v>
      </c>
      <c r="G694" t="s">
        <v>1770</v>
      </c>
      <c r="K694" t="s">
        <v>477</v>
      </c>
      <c r="L694" t="s">
        <v>1698</v>
      </c>
      <c r="N694">
        <v>0</v>
      </c>
      <c r="O694">
        <v>0</v>
      </c>
      <c r="P694">
        <v>0</v>
      </c>
      <c r="T694" t="s">
        <v>15</v>
      </c>
    </row>
    <row r="695" spans="2:20" x14ac:dyDescent="0.25">
      <c r="B695" t="s">
        <v>1686</v>
      </c>
      <c r="G695" t="s">
        <v>1770</v>
      </c>
      <c r="K695" t="s">
        <v>480</v>
      </c>
      <c r="L695" t="s">
        <v>1698</v>
      </c>
      <c r="N695">
        <v>1.1499999999999999</v>
      </c>
      <c r="O695">
        <v>42.04</v>
      </c>
      <c r="P695">
        <v>1.58</v>
      </c>
      <c r="Q695">
        <v>2.7E-2</v>
      </c>
      <c r="R695">
        <v>1.37</v>
      </c>
      <c r="T695" t="s">
        <v>15</v>
      </c>
    </row>
    <row r="696" spans="2:20" x14ac:dyDescent="0.25">
      <c r="B696" t="s">
        <v>1686</v>
      </c>
      <c r="G696" t="s">
        <v>1770</v>
      </c>
      <c r="K696" t="s">
        <v>483</v>
      </c>
      <c r="L696" t="s">
        <v>1698</v>
      </c>
      <c r="N696">
        <v>0</v>
      </c>
      <c r="O696">
        <v>0</v>
      </c>
      <c r="P696">
        <v>0</v>
      </c>
      <c r="T696" t="s">
        <v>15</v>
      </c>
    </row>
    <row r="697" spans="2:20" x14ac:dyDescent="0.25">
      <c r="B697" t="s">
        <v>1686</v>
      </c>
      <c r="G697" t="s">
        <v>1770</v>
      </c>
      <c r="K697" t="s">
        <v>484</v>
      </c>
      <c r="L697" t="s">
        <v>1698</v>
      </c>
      <c r="N697">
        <v>0</v>
      </c>
      <c r="O697">
        <v>0</v>
      </c>
      <c r="P697">
        <v>0</v>
      </c>
      <c r="T697" t="s">
        <v>15</v>
      </c>
    </row>
    <row r="698" spans="2:20" x14ac:dyDescent="0.25">
      <c r="B698" t="s">
        <v>1686</v>
      </c>
      <c r="G698" t="s">
        <v>1770</v>
      </c>
      <c r="K698" t="s">
        <v>485</v>
      </c>
      <c r="L698" t="s">
        <v>1698</v>
      </c>
      <c r="N698">
        <v>0</v>
      </c>
      <c r="O698">
        <v>0</v>
      </c>
      <c r="P698">
        <v>0</v>
      </c>
      <c r="T698" t="s">
        <v>15</v>
      </c>
    </row>
    <row r="699" spans="2:20" x14ac:dyDescent="0.25">
      <c r="B699" t="s">
        <v>1686</v>
      </c>
      <c r="G699" t="s">
        <v>1770</v>
      </c>
      <c r="K699" t="s">
        <v>489</v>
      </c>
      <c r="L699" t="s">
        <v>1698</v>
      </c>
      <c r="N699">
        <v>0</v>
      </c>
      <c r="O699">
        <v>0</v>
      </c>
      <c r="P699">
        <v>0</v>
      </c>
      <c r="T699" t="s">
        <v>15</v>
      </c>
    </row>
    <row r="700" spans="2:20" x14ac:dyDescent="0.25">
      <c r="B700" t="s">
        <v>1686</v>
      </c>
      <c r="G700" t="s">
        <v>1770</v>
      </c>
      <c r="K700" t="s">
        <v>492</v>
      </c>
      <c r="L700" t="s">
        <v>1698</v>
      </c>
      <c r="N700">
        <v>0</v>
      </c>
      <c r="O700">
        <v>0</v>
      </c>
      <c r="P700">
        <v>0</v>
      </c>
      <c r="T700" t="s">
        <v>15</v>
      </c>
    </row>
    <row r="701" spans="2:20" x14ac:dyDescent="0.25">
      <c r="B701" t="s">
        <v>1686</v>
      </c>
      <c r="G701" t="s">
        <v>1770</v>
      </c>
      <c r="K701" t="s">
        <v>496</v>
      </c>
      <c r="L701" t="s">
        <v>1698</v>
      </c>
      <c r="N701">
        <v>0</v>
      </c>
      <c r="O701">
        <v>0</v>
      </c>
      <c r="P701">
        <v>0</v>
      </c>
      <c r="T701" t="s">
        <v>15</v>
      </c>
    </row>
    <row r="702" spans="2:20" x14ac:dyDescent="0.25">
      <c r="B702" t="s">
        <v>1686</v>
      </c>
      <c r="G702" t="s">
        <v>1770</v>
      </c>
      <c r="K702" t="s">
        <v>498</v>
      </c>
      <c r="L702" t="s">
        <v>1698</v>
      </c>
      <c r="N702">
        <v>25.75</v>
      </c>
      <c r="O702">
        <v>329.28</v>
      </c>
      <c r="P702">
        <v>33.630000000000003</v>
      </c>
      <c r="Q702">
        <v>7.8E-2</v>
      </c>
      <c r="R702">
        <v>1.31</v>
      </c>
      <c r="T702" t="s">
        <v>15</v>
      </c>
    </row>
    <row r="703" spans="2:20" x14ac:dyDescent="0.25">
      <c r="B703" t="s">
        <v>1686</v>
      </c>
      <c r="G703" t="s">
        <v>1770</v>
      </c>
      <c r="K703" t="s">
        <v>500</v>
      </c>
      <c r="L703" t="s">
        <v>1698</v>
      </c>
      <c r="N703">
        <v>0</v>
      </c>
      <c r="O703">
        <v>0</v>
      </c>
      <c r="P703">
        <v>0</v>
      </c>
      <c r="T703" t="s">
        <v>15</v>
      </c>
    </row>
    <row r="704" spans="2:20" x14ac:dyDescent="0.25">
      <c r="B704" t="s">
        <v>1686</v>
      </c>
      <c r="G704" t="s">
        <v>1770</v>
      </c>
      <c r="K704" t="s">
        <v>501</v>
      </c>
      <c r="L704" t="s">
        <v>1698</v>
      </c>
      <c r="N704">
        <v>0</v>
      </c>
      <c r="O704">
        <v>0</v>
      </c>
      <c r="P704">
        <v>0</v>
      </c>
      <c r="T704" t="s">
        <v>15</v>
      </c>
    </row>
    <row r="705" spans="2:20" x14ac:dyDescent="0.25">
      <c r="B705" t="s">
        <v>1686</v>
      </c>
      <c r="G705" t="s">
        <v>1770</v>
      </c>
      <c r="K705" t="s">
        <v>502</v>
      </c>
      <c r="L705" t="s">
        <v>1698</v>
      </c>
      <c r="N705">
        <v>0</v>
      </c>
      <c r="O705">
        <v>0</v>
      </c>
      <c r="P705">
        <v>0</v>
      </c>
      <c r="T705" t="s">
        <v>15</v>
      </c>
    </row>
    <row r="706" spans="2:20" x14ac:dyDescent="0.25">
      <c r="B706" t="s">
        <v>1686</v>
      </c>
      <c r="G706" t="s">
        <v>1770</v>
      </c>
      <c r="K706" t="s">
        <v>503</v>
      </c>
      <c r="L706" t="s">
        <v>1698</v>
      </c>
      <c r="N706">
        <v>0</v>
      </c>
      <c r="O706">
        <v>0</v>
      </c>
      <c r="P706">
        <v>0</v>
      </c>
      <c r="T706" t="s">
        <v>15</v>
      </c>
    </row>
    <row r="707" spans="2:20" x14ac:dyDescent="0.25">
      <c r="B707" t="s">
        <v>1686</v>
      </c>
      <c r="G707" t="s">
        <v>1770</v>
      </c>
      <c r="K707" t="s">
        <v>510</v>
      </c>
      <c r="L707" t="s">
        <v>1698</v>
      </c>
      <c r="N707">
        <v>1.56</v>
      </c>
      <c r="O707">
        <v>21.02</v>
      </c>
      <c r="P707">
        <v>1.7</v>
      </c>
      <c r="Q707">
        <v>7.3999999999999996E-2</v>
      </c>
      <c r="R707">
        <v>1.08</v>
      </c>
      <c r="T707" t="s">
        <v>15</v>
      </c>
    </row>
    <row r="708" spans="2:20" x14ac:dyDescent="0.25">
      <c r="B708" t="s">
        <v>1686</v>
      </c>
      <c r="G708" t="s">
        <v>1770</v>
      </c>
      <c r="K708" t="s">
        <v>514</v>
      </c>
      <c r="L708" t="s">
        <v>1698</v>
      </c>
      <c r="N708">
        <v>6.67</v>
      </c>
      <c r="O708">
        <v>210.18</v>
      </c>
      <c r="P708">
        <v>4.22</v>
      </c>
      <c r="Q708">
        <v>3.2000000000000001E-2</v>
      </c>
      <c r="R708">
        <v>0.63</v>
      </c>
      <c r="T708" t="s">
        <v>15</v>
      </c>
    </row>
    <row r="709" spans="2:20" x14ac:dyDescent="0.25">
      <c r="B709" t="s">
        <v>1686</v>
      </c>
      <c r="G709" t="s">
        <v>1770</v>
      </c>
      <c r="K709" t="s">
        <v>517</v>
      </c>
      <c r="L709" t="s">
        <v>1698</v>
      </c>
      <c r="N709">
        <v>0</v>
      </c>
      <c r="O709">
        <v>0</v>
      </c>
      <c r="P709">
        <v>0</v>
      </c>
      <c r="T709" t="s">
        <v>15</v>
      </c>
    </row>
    <row r="710" spans="2:20" x14ac:dyDescent="0.25">
      <c r="B710" t="s">
        <v>1686</v>
      </c>
      <c r="G710" t="s">
        <v>1770</v>
      </c>
      <c r="K710" t="s">
        <v>518</v>
      </c>
      <c r="L710" t="s">
        <v>1698</v>
      </c>
      <c r="N710">
        <v>0</v>
      </c>
      <c r="O710">
        <v>0</v>
      </c>
      <c r="P710">
        <v>0</v>
      </c>
      <c r="T710" t="s">
        <v>15</v>
      </c>
    </row>
    <row r="711" spans="2:20" x14ac:dyDescent="0.25">
      <c r="B711" t="s">
        <v>1686</v>
      </c>
      <c r="G711" t="s">
        <v>1770</v>
      </c>
      <c r="K711" t="s">
        <v>520</v>
      </c>
      <c r="L711" t="s">
        <v>1698</v>
      </c>
      <c r="N711">
        <v>0.88</v>
      </c>
      <c r="O711">
        <v>42.04</v>
      </c>
      <c r="P711">
        <v>0.73</v>
      </c>
      <c r="Q711">
        <v>2.1000000000000001E-2</v>
      </c>
      <c r="R711">
        <v>0.83</v>
      </c>
      <c r="T711" t="s">
        <v>15</v>
      </c>
    </row>
    <row r="712" spans="2:20" x14ac:dyDescent="0.25">
      <c r="B712" t="s">
        <v>1686</v>
      </c>
      <c r="G712" t="s">
        <v>1770</v>
      </c>
      <c r="K712" t="s">
        <v>521</v>
      </c>
      <c r="L712" t="s">
        <v>1698</v>
      </c>
      <c r="N712">
        <v>0</v>
      </c>
      <c r="O712">
        <v>0</v>
      </c>
      <c r="P712">
        <v>0</v>
      </c>
      <c r="T712" t="s">
        <v>15</v>
      </c>
    </row>
    <row r="713" spans="2:20" x14ac:dyDescent="0.25">
      <c r="B713" t="s">
        <v>1686</v>
      </c>
      <c r="G713" t="s">
        <v>1770</v>
      </c>
      <c r="K713" t="s">
        <v>803</v>
      </c>
      <c r="L713" t="s">
        <v>1698</v>
      </c>
      <c r="N713">
        <v>1.08</v>
      </c>
      <c r="O713">
        <v>63.05</v>
      </c>
      <c r="P713">
        <v>1.54</v>
      </c>
      <c r="Q713">
        <v>1.7000000000000001E-2</v>
      </c>
      <c r="R713">
        <v>1.43</v>
      </c>
      <c r="T713" t="s">
        <v>15</v>
      </c>
    </row>
    <row r="714" spans="2:20" x14ac:dyDescent="0.25">
      <c r="B714" t="s">
        <v>1686</v>
      </c>
      <c r="G714" t="s">
        <v>1770</v>
      </c>
      <c r="K714" t="s">
        <v>1544</v>
      </c>
      <c r="L714" t="s">
        <v>1698</v>
      </c>
      <c r="N714">
        <v>0</v>
      </c>
      <c r="O714">
        <v>0</v>
      </c>
      <c r="P714">
        <v>0</v>
      </c>
      <c r="T714" t="s">
        <v>15</v>
      </c>
    </row>
    <row r="715" spans="2:20" x14ac:dyDescent="0.25">
      <c r="B715" t="s">
        <v>1686</v>
      </c>
      <c r="G715" t="s">
        <v>1770</v>
      </c>
      <c r="K715" t="s">
        <v>1635</v>
      </c>
      <c r="L715" t="s">
        <v>1698</v>
      </c>
      <c r="N715">
        <v>0</v>
      </c>
      <c r="O715">
        <v>0</v>
      </c>
      <c r="P715">
        <v>0</v>
      </c>
      <c r="T715" t="s">
        <v>15</v>
      </c>
    </row>
    <row r="716" spans="2:20" x14ac:dyDescent="0.25">
      <c r="B716" t="s">
        <v>1686</v>
      </c>
      <c r="G716" t="s">
        <v>1770</v>
      </c>
      <c r="K716" t="s">
        <v>1639</v>
      </c>
      <c r="L716" t="s">
        <v>1698</v>
      </c>
      <c r="N716">
        <v>0</v>
      </c>
      <c r="O716">
        <v>0</v>
      </c>
      <c r="P716">
        <v>0</v>
      </c>
      <c r="T716" t="s">
        <v>15</v>
      </c>
    </row>
    <row r="717" spans="2:20" x14ac:dyDescent="0.25">
      <c r="B717" t="s">
        <v>1686</v>
      </c>
      <c r="G717" t="s">
        <v>1770</v>
      </c>
      <c r="K717" t="s">
        <v>1653</v>
      </c>
      <c r="L717" t="s">
        <v>1698</v>
      </c>
      <c r="N717">
        <v>0</v>
      </c>
      <c r="O717">
        <v>0</v>
      </c>
      <c r="P717">
        <v>0</v>
      </c>
      <c r="T717" t="s">
        <v>15</v>
      </c>
    </row>
    <row r="718" spans="2:20" x14ac:dyDescent="0.25">
      <c r="B718" t="s">
        <v>1686</v>
      </c>
      <c r="G718" t="s">
        <v>1771</v>
      </c>
      <c r="H718">
        <v>3</v>
      </c>
      <c r="M718" t="s">
        <v>1697</v>
      </c>
      <c r="N718">
        <v>1052.69</v>
      </c>
      <c r="O718">
        <v>29740.35</v>
      </c>
      <c r="P718">
        <v>1212.19</v>
      </c>
      <c r="Q718">
        <v>3.5000000000000003E-2</v>
      </c>
      <c r="R718">
        <v>1.1499999999999999</v>
      </c>
      <c r="T718" t="s">
        <v>15</v>
      </c>
    </row>
    <row r="719" spans="2:20" x14ac:dyDescent="0.25">
      <c r="B719" t="s">
        <v>1686</v>
      </c>
      <c r="G719" t="s">
        <v>1771</v>
      </c>
      <c r="K719" t="s">
        <v>274</v>
      </c>
      <c r="L719" t="s">
        <v>1698</v>
      </c>
      <c r="N719">
        <v>0</v>
      </c>
      <c r="O719">
        <v>0</v>
      </c>
      <c r="P719">
        <v>0</v>
      </c>
      <c r="T719" t="s">
        <v>15</v>
      </c>
    </row>
    <row r="720" spans="2:20" x14ac:dyDescent="0.25">
      <c r="B720" t="s">
        <v>1686</v>
      </c>
      <c r="G720" t="s">
        <v>1771</v>
      </c>
      <c r="K720" t="s">
        <v>291</v>
      </c>
      <c r="L720" t="s">
        <v>1698</v>
      </c>
      <c r="N720">
        <v>0</v>
      </c>
      <c r="O720">
        <v>0</v>
      </c>
      <c r="P720">
        <v>0</v>
      </c>
      <c r="T720" t="s">
        <v>15</v>
      </c>
    </row>
    <row r="721" spans="2:20" x14ac:dyDescent="0.25">
      <c r="B721" t="s">
        <v>1686</v>
      </c>
      <c r="G721" t="s">
        <v>1771</v>
      </c>
      <c r="K721" t="s">
        <v>322</v>
      </c>
      <c r="L721" t="s">
        <v>1698</v>
      </c>
      <c r="N721">
        <v>0</v>
      </c>
      <c r="O721">
        <v>0</v>
      </c>
      <c r="P721">
        <v>0</v>
      </c>
      <c r="T721" t="s">
        <v>15</v>
      </c>
    </row>
    <row r="722" spans="2:20" x14ac:dyDescent="0.25">
      <c r="B722" t="s">
        <v>1686</v>
      </c>
      <c r="G722" t="s">
        <v>1771</v>
      </c>
      <c r="K722" t="s">
        <v>312</v>
      </c>
      <c r="L722" t="s">
        <v>1698</v>
      </c>
      <c r="N722">
        <v>0</v>
      </c>
      <c r="O722">
        <v>0</v>
      </c>
      <c r="P722">
        <v>0</v>
      </c>
      <c r="T722" t="s">
        <v>15</v>
      </c>
    </row>
    <row r="723" spans="2:20" x14ac:dyDescent="0.25">
      <c r="B723" t="s">
        <v>1686</v>
      </c>
      <c r="G723" t="s">
        <v>1771</v>
      </c>
      <c r="K723" t="s">
        <v>375</v>
      </c>
      <c r="L723" t="s">
        <v>1698</v>
      </c>
      <c r="N723">
        <v>0</v>
      </c>
      <c r="O723">
        <v>0</v>
      </c>
      <c r="P723">
        <v>0</v>
      </c>
      <c r="T723" t="s">
        <v>15</v>
      </c>
    </row>
    <row r="724" spans="2:20" x14ac:dyDescent="0.25">
      <c r="B724" t="s">
        <v>1686</v>
      </c>
      <c r="G724" t="s">
        <v>1771</v>
      </c>
      <c r="K724" t="s">
        <v>388</v>
      </c>
      <c r="L724" t="s">
        <v>1698</v>
      </c>
      <c r="N724">
        <v>0</v>
      </c>
      <c r="O724">
        <v>0</v>
      </c>
      <c r="P724">
        <v>0</v>
      </c>
      <c r="T724" t="s">
        <v>15</v>
      </c>
    </row>
    <row r="725" spans="2:20" x14ac:dyDescent="0.25">
      <c r="B725" t="s">
        <v>1686</v>
      </c>
      <c r="G725" t="s">
        <v>1771</v>
      </c>
      <c r="K725" t="s">
        <v>390</v>
      </c>
      <c r="L725" t="s">
        <v>1698</v>
      </c>
      <c r="N725">
        <v>0</v>
      </c>
      <c r="O725">
        <v>0</v>
      </c>
      <c r="P725">
        <v>0</v>
      </c>
      <c r="T725" t="s">
        <v>15</v>
      </c>
    </row>
    <row r="726" spans="2:20" x14ac:dyDescent="0.25">
      <c r="B726" t="s">
        <v>1686</v>
      </c>
      <c r="G726" t="s">
        <v>1771</v>
      </c>
      <c r="K726" t="s">
        <v>412</v>
      </c>
      <c r="L726" t="s">
        <v>1698</v>
      </c>
      <c r="N726">
        <v>0</v>
      </c>
      <c r="O726">
        <v>0</v>
      </c>
      <c r="P726">
        <v>0</v>
      </c>
      <c r="T726" t="s">
        <v>15</v>
      </c>
    </row>
    <row r="727" spans="2:20" x14ac:dyDescent="0.25">
      <c r="B727" t="s">
        <v>1686</v>
      </c>
      <c r="G727" t="s">
        <v>1771</v>
      </c>
      <c r="K727" t="s">
        <v>417</v>
      </c>
      <c r="L727" t="s">
        <v>1698</v>
      </c>
      <c r="N727">
        <v>0</v>
      </c>
      <c r="O727">
        <v>0</v>
      </c>
      <c r="P727">
        <v>0</v>
      </c>
      <c r="T727" t="s">
        <v>15</v>
      </c>
    </row>
    <row r="728" spans="2:20" x14ac:dyDescent="0.25">
      <c r="B728" t="s">
        <v>1686</v>
      </c>
      <c r="G728" t="s">
        <v>1771</v>
      </c>
      <c r="K728" t="s">
        <v>680</v>
      </c>
      <c r="L728" t="s">
        <v>1698</v>
      </c>
      <c r="N728">
        <v>0</v>
      </c>
      <c r="O728">
        <v>0</v>
      </c>
      <c r="P728">
        <v>0</v>
      </c>
      <c r="T728" t="s">
        <v>15</v>
      </c>
    </row>
    <row r="729" spans="2:20" x14ac:dyDescent="0.25">
      <c r="B729" t="s">
        <v>1686</v>
      </c>
      <c r="G729" t="s">
        <v>1771</v>
      </c>
      <c r="K729" t="s">
        <v>1656</v>
      </c>
      <c r="L729" t="s">
        <v>1698</v>
      </c>
      <c r="N729">
        <v>0</v>
      </c>
      <c r="O729">
        <v>0</v>
      </c>
      <c r="P729">
        <v>0</v>
      </c>
      <c r="T729" t="s">
        <v>15</v>
      </c>
    </row>
    <row r="730" spans="2:20" x14ac:dyDescent="0.25">
      <c r="B730" t="s">
        <v>1686</v>
      </c>
      <c r="G730" t="s">
        <v>1771</v>
      </c>
      <c r="K730" t="s">
        <v>721</v>
      </c>
      <c r="L730" t="s">
        <v>1698</v>
      </c>
      <c r="N730">
        <v>33.369999999999997</v>
      </c>
      <c r="O730">
        <v>609.52</v>
      </c>
      <c r="P730">
        <v>22.94</v>
      </c>
      <c r="Q730">
        <v>5.5E-2</v>
      </c>
      <c r="R730">
        <v>0.69</v>
      </c>
      <c r="T730" t="s">
        <v>15</v>
      </c>
    </row>
    <row r="731" spans="2:20" x14ac:dyDescent="0.25">
      <c r="B731" t="s">
        <v>1686</v>
      </c>
      <c r="G731" t="s">
        <v>1771</v>
      </c>
      <c r="K731" t="s">
        <v>738</v>
      </c>
      <c r="L731" t="s">
        <v>1698</v>
      </c>
      <c r="N731">
        <v>3.86</v>
      </c>
      <c r="O731">
        <v>84.07</v>
      </c>
      <c r="P731">
        <v>6.34</v>
      </c>
      <c r="Q731">
        <v>4.5999999999999999E-2</v>
      </c>
      <c r="R731">
        <v>1.64</v>
      </c>
      <c r="T731" t="s">
        <v>15</v>
      </c>
    </row>
    <row r="732" spans="2:20" x14ac:dyDescent="0.25">
      <c r="B732" t="s">
        <v>1686</v>
      </c>
      <c r="G732" t="s">
        <v>1771</v>
      </c>
      <c r="K732" t="s">
        <v>739</v>
      </c>
      <c r="L732" t="s">
        <v>1698</v>
      </c>
      <c r="N732">
        <v>0</v>
      </c>
      <c r="O732">
        <v>0</v>
      </c>
      <c r="P732">
        <v>0</v>
      </c>
      <c r="T732" t="s">
        <v>15</v>
      </c>
    </row>
    <row r="733" spans="2:20" x14ac:dyDescent="0.25">
      <c r="B733" t="s">
        <v>1686</v>
      </c>
      <c r="G733" t="s">
        <v>1771</v>
      </c>
      <c r="K733" t="s">
        <v>762</v>
      </c>
      <c r="L733" t="s">
        <v>1698</v>
      </c>
      <c r="N733">
        <v>19.36</v>
      </c>
      <c r="O733">
        <v>560.48</v>
      </c>
      <c r="P733">
        <v>15.27</v>
      </c>
      <c r="Q733">
        <v>3.5000000000000003E-2</v>
      </c>
      <c r="R733">
        <v>0.79</v>
      </c>
      <c r="T733" t="s">
        <v>15</v>
      </c>
    </row>
    <row r="734" spans="2:20" x14ac:dyDescent="0.25">
      <c r="B734" t="s">
        <v>1686</v>
      </c>
      <c r="G734" t="s">
        <v>1771</v>
      </c>
      <c r="K734" t="s">
        <v>769</v>
      </c>
      <c r="L734" t="s">
        <v>1698</v>
      </c>
      <c r="N734">
        <v>0</v>
      </c>
      <c r="O734">
        <v>0</v>
      </c>
      <c r="P734">
        <v>0</v>
      </c>
      <c r="T734" t="s">
        <v>15</v>
      </c>
    </row>
    <row r="735" spans="2:20" x14ac:dyDescent="0.25">
      <c r="B735" t="s">
        <v>1686</v>
      </c>
      <c r="G735" t="s">
        <v>1771</v>
      </c>
      <c r="K735" t="s">
        <v>784</v>
      </c>
      <c r="L735" t="s">
        <v>1698</v>
      </c>
      <c r="N735">
        <v>0</v>
      </c>
      <c r="O735">
        <v>0</v>
      </c>
      <c r="P735">
        <v>0</v>
      </c>
      <c r="T735" t="s">
        <v>15</v>
      </c>
    </row>
    <row r="736" spans="2:20" x14ac:dyDescent="0.25">
      <c r="B736" t="s">
        <v>1686</v>
      </c>
      <c r="G736" t="s">
        <v>1771</v>
      </c>
      <c r="K736" t="s">
        <v>788</v>
      </c>
      <c r="L736" t="s">
        <v>1698</v>
      </c>
      <c r="N736">
        <v>0</v>
      </c>
      <c r="O736">
        <v>0</v>
      </c>
      <c r="P736">
        <v>0</v>
      </c>
      <c r="T736" t="s">
        <v>15</v>
      </c>
    </row>
    <row r="737" spans="2:20" x14ac:dyDescent="0.25">
      <c r="B737" t="s">
        <v>1686</v>
      </c>
      <c r="G737" t="s">
        <v>1771</v>
      </c>
      <c r="K737" t="s">
        <v>804</v>
      </c>
      <c r="L737" t="s">
        <v>1698</v>
      </c>
      <c r="N737">
        <v>3.81</v>
      </c>
      <c r="O737">
        <v>168.14</v>
      </c>
      <c r="P737">
        <v>5.67</v>
      </c>
      <c r="Q737">
        <v>2.3E-2</v>
      </c>
      <c r="R737">
        <v>1.49</v>
      </c>
      <c r="T737" t="s">
        <v>15</v>
      </c>
    </row>
    <row r="738" spans="2:20" x14ac:dyDescent="0.25">
      <c r="B738" t="s">
        <v>1686</v>
      </c>
      <c r="G738" t="s">
        <v>1771</v>
      </c>
      <c r="K738" t="s">
        <v>875</v>
      </c>
      <c r="L738" t="s">
        <v>1698</v>
      </c>
      <c r="N738">
        <v>0</v>
      </c>
      <c r="O738">
        <v>0</v>
      </c>
      <c r="P738">
        <v>0</v>
      </c>
      <c r="T738" t="s">
        <v>15</v>
      </c>
    </row>
    <row r="739" spans="2:20" x14ac:dyDescent="0.25">
      <c r="B739" t="s">
        <v>1686</v>
      </c>
      <c r="G739" t="s">
        <v>1771</v>
      </c>
      <c r="K739" t="s">
        <v>1313</v>
      </c>
      <c r="L739" t="s">
        <v>1698</v>
      </c>
      <c r="N739">
        <v>0</v>
      </c>
      <c r="O739">
        <v>0</v>
      </c>
      <c r="P739">
        <v>0</v>
      </c>
      <c r="T739" t="s">
        <v>15</v>
      </c>
    </row>
    <row r="740" spans="2:20" x14ac:dyDescent="0.25">
      <c r="B740" t="s">
        <v>1686</v>
      </c>
      <c r="G740" t="s">
        <v>1771</v>
      </c>
      <c r="K740" t="s">
        <v>1319</v>
      </c>
      <c r="L740" t="s">
        <v>1698</v>
      </c>
      <c r="N740">
        <v>0</v>
      </c>
      <c r="O740">
        <v>0</v>
      </c>
      <c r="P740">
        <v>0</v>
      </c>
      <c r="T740" t="s">
        <v>15</v>
      </c>
    </row>
    <row r="741" spans="2:20" x14ac:dyDescent="0.25">
      <c r="B741" t="s">
        <v>1686</v>
      </c>
      <c r="G741" t="s">
        <v>1771</v>
      </c>
      <c r="K741" t="s">
        <v>1322</v>
      </c>
      <c r="L741" t="s">
        <v>1698</v>
      </c>
      <c r="N741">
        <v>0</v>
      </c>
      <c r="O741">
        <v>0</v>
      </c>
      <c r="P741">
        <v>0</v>
      </c>
      <c r="T741" t="s">
        <v>15</v>
      </c>
    </row>
    <row r="742" spans="2:20" x14ac:dyDescent="0.25">
      <c r="B742" t="s">
        <v>1686</v>
      </c>
      <c r="G742" t="s">
        <v>1771</v>
      </c>
      <c r="K742" t="s">
        <v>1323</v>
      </c>
      <c r="L742" t="s">
        <v>1698</v>
      </c>
      <c r="N742">
        <v>3.9</v>
      </c>
      <c r="O742">
        <v>133.11000000000001</v>
      </c>
      <c r="P742">
        <v>5.32</v>
      </c>
      <c r="Q742">
        <v>2.9000000000000001E-2</v>
      </c>
      <c r="R742">
        <v>1.36</v>
      </c>
      <c r="T742" t="s">
        <v>15</v>
      </c>
    </row>
    <row r="743" spans="2:20" x14ac:dyDescent="0.25">
      <c r="B743" t="s">
        <v>1686</v>
      </c>
      <c r="G743" t="s">
        <v>1771</v>
      </c>
      <c r="K743" t="s">
        <v>1324</v>
      </c>
      <c r="L743" t="s">
        <v>1698</v>
      </c>
      <c r="N743">
        <v>6.17</v>
      </c>
      <c r="O743">
        <v>196.17</v>
      </c>
      <c r="P743">
        <v>8.7799999999999994</v>
      </c>
      <c r="Q743">
        <v>3.1E-2</v>
      </c>
      <c r="R743">
        <v>1.42</v>
      </c>
      <c r="T743" t="s">
        <v>15</v>
      </c>
    </row>
    <row r="744" spans="2:20" x14ac:dyDescent="0.25">
      <c r="B744" t="s">
        <v>1686</v>
      </c>
      <c r="G744" t="s">
        <v>1771</v>
      </c>
      <c r="K744" t="s">
        <v>1325</v>
      </c>
      <c r="L744" t="s">
        <v>1698</v>
      </c>
      <c r="N744">
        <v>1.19</v>
      </c>
      <c r="O744">
        <v>28.02</v>
      </c>
      <c r="P744">
        <v>2.34</v>
      </c>
      <c r="Q744">
        <v>4.2000000000000003E-2</v>
      </c>
      <c r="R744">
        <v>1.97</v>
      </c>
      <c r="T744" t="s">
        <v>15</v>
      </c>
    </row>
    <row r="745" spans="2:20" x14ac:dyDescent="0.25">
      <c r="B745" t="s">
        <v>1686</v>
      </c>
      <c r="G745" t="s">
        <v>1771</v>
      </c>
      <c r="K745" t="s">
        <v>1326</v>
      </c>
      <c r="L745" t="s">
        <v>1698</v>
      </c>
      <c r="N745">
        <v>0.79</v>
      </c>
      <c r="O745">
        <v>35.03</v>
      </c>
      <c r="P745">
        <v>0.77</v>
      </c>
      <c r="Q745">
        <v>2.3E-2</v>
      </c>
      <c r="R745">
        <v>0.98</v>
      </c>
      <c r="T745" t="s">
        <v>15</v>
      </c>
    </row>
    <row r="746" spans="2:20" x14ac:dyDescent="0.25">
      <c r="B746" t="s">
        <v>1686</v>
      </c>
      <c r="G746" t="s">
        <v>1771</v>
      </c>
      <c r="K746" t="s">
        <v>1327</v>
      </c>
      <c r="L746" t="s">
        <v>1698</v>
      </c>
      <c r="N746">
        <v>0</v>
      </c>
      <c r="O746">
        <v>0</v>
      </c>
      <c r="P746">
        <v>0</v>
      </c>
      <c r="T746" t="s">
        <v>15</v>
      </c>
    </row>
    <row r="747" spans="2:20" x14ac:dyDescent="0.25">
      <c r="B747" t="s">
        <v>1686</v>
      </c>
      <c r="G747" t="s">
        <v>1771</v>
      </c>
      <c r="K747" t="s">
        <v>1328</v>
      </c>
      <c r="L747" t="s">
        <v>1698</v>
      </c>
      <c r="N747">
        <v>1.65</v>
      </c>
      <c r="O747">
        <v>28.02</v>
      </c>
      <c r="P747">
        <v>1.1599999999999999</v>
      </c>
      <c r="Q747">
        <v>5.8999999999999997E-2</v>
      </c>
      <c r="R747">
        <v>0.7</v>
      </c>
      <c r="T747" t="s">
        <v>15</v>
      </c>
    </row>
    <row r="748" spans="2:20" x14ac:dyDescent="0.25">
      <c r="B748" t="s">
        <v>1686</v>
      </c>
      <c r="G748" t="s">
        <v>1771</v>
      </c>
      <c r="K748" t="s">
        <v>1329</v>
      </c>
      <c r="L748" t="s">
        <v>1698</v>
      </c>
      <c r="N748">
        <v>1.7</v>
      </c>
      <c r="O748">
        <v>42.04</v>
      </c>
      <c r="P748">
        <v>1.05</v>
      </c>
      <c r="Q748">
        <v>0.04</v>
      </c>
      <c r="R748">
        <v>0.62</v>
      </c>
      <c r="T748" t="s">
        <v>15</v>
      </c>
    </row>
    <row r="749" spans="2:20" x14ac:dyDescent="0.25">
      <c r="B749" t="s">
        <v>1686</v>
      </c>
      <c r="G749" t="s">
        <v>1771</v>
      </c>
      <c r="K749" t="s">
        <v>1330</v>
      </c>
      <c r="L749" t="s">
        <v>1698</v>
      </c>
      <c r="N749">
        <v>3.67</v>
      </c>
      <c r="O749">
        <v>77.069999999999993</v>
      </c>
      <c r="P749">
        <v>8.61</v>
      </c>
      <c r="Q749">
        <v>4.8000000000000001E-2</v>
      </c>
      <c r="R749">
        <v>2.35</v>
      </c>
      <c r="T749" t="s">
        <v>15</v>
      </c>
    </row>
    <row r="750" spans="2:20" x14ac:dyDescent="0.25">
      <c r="B750" t="s">
        <v>1686</v>
      </c>
      <c r="G750" t="s">
        <v>1771</v>
      </c>
      <c r="K750" t="s">
        <v>1331</v>
      </c>
      <c r="L750" t="s">
        <v>1698</v>
      </c>
      <c r="N750">
        <v>3.12</v>
      </c>
      <c r="O750">
        <v>91.08</v>
      </c>
      <c r="P750">
        <v>2.13</v>
      </c>
      <c r="Q750">
        <v>3.4000000000000002E-2</v>
      </c>
      <c r="R750">
        <v>0.68</v>
      </c>
      <c r="T750" t="s">
        <v>15</v>
      </c>
    </row>
    <row r="751" spans="2:20" x14ac:dyDescent="0.25">
      <c r="B751" t="s">
        <v>1686</v>
      </c>
      <c r="G751" t="s">
        <v>1771</v>
      </c>
      <c r="K751" t="s">
        <v>1333</v>
      </c>
      <c r="L751" t="s">
        <v>1698</v>
      </c>
      <c r="N751">
        <v>0.8</v>
      </c>
      <c r="O751">
        <v>21.02</v>
      </c>
      <c r="P751">
        <v>0.81</v>
      </c>
      <c r="Q751">
        <v>3.7999999999999999E-2</v>
      </c>
      <c r="R751">
        <v>1.01</v>
      </c>
      <c r="T751" t="s">
        <v>15</v>
      </c>
    </row>
    <row r="752" spans="2:20" x14ac:dyDescent="0.25">
      <c r="B752" t="s">
        <v>1686</v>
      </c>
      <c r="G752" t="s">
        <v>1771</v>
      </c>
      <c r="K752" t="s">
        <v>1341</v>
      </c>
      <c r="L752" t="s">
        <v>1698</v>
      </c>
      <c r="N752">
        <v>0</v>
      </c>
      <c r="O752">
        <v>0</v>
      </c>
      <c r="P752">
        <v>0</v>
      </c>
      <c r="T752" t="s">
        <v>15</v>
      </c>
    </row>
    <row r="753" spans="2:20" x14ac:dyDescent="0.25">
      <c r="B753" t="s">
        <v>1686</v>
      </c>
      <c r="G753" t="s">
        <v>1771</v>
      </c>
      <c r="K753" t="s">
        <v>1342</v>
      </c>
      <c r="L753" t="s">
        <v>1698</v>
      </c>
      <c r="N753">
        <v>0</v>
      </c>
      <c r="O753">
        <v>0</v>
      </c>
      <c r="P753">
        <v>0</v>
      </c>
      <c r="T753" t="s">
        <v>15</v>
      </c>
    </row>
    <row r="754" spans="2:20" x14ac:dyDescent="0.25">
      <c r="B754" t="s">
        <v>1686</v>
      </c>
      <c r="G754" t="s">
        <v>1771</v>
      </c>
      <c r="K754" t="s">
        <v>1343</v>
      </c>
      <c r="L754" t="s">
        <v>1698</v>
      </c>
      <c r="N754">
        <v>0</v>
      </c>
      <c r="O754">
        <v>0</v>
      </c>
      <c r="P754">
        <v>0</v>
      </c>
      <c r="T754" t="s">
        <v>15</v>
      </c>
    </row>
    <row r="755" spans="2:20" x14ac:dyDescent="0.25">
      <c r="B755" t="s">
        <v>1686</v>
      </c>
      <c r="G755" t="s">
        <v>1771</v>
      </c>
      <c r="K755" t="s">
        <v>1345</v>
      </c>
      <c r="L755" t="s">
        <v>1698</v>
      </c>
      <c r="N755">
        <v>0</v>
      </c>
      <c r="O755">
        <v>0</v>
      </c>
      <c r="P755">
        <v>0</v>
      </c>
      <c r="T755" t="s">
        <v>15</v>
      </c>
    </row>
    <row r="756" spans="2:20" x14ac:dyDescent="0.25">
      <c r="B756" t="s">
        <v>1686</v>
      </c>
      <c r="G756" t="s">
        <v>1771</v>
      </c>
      <c r="K756" t="s">
        <v>1346</v>
      </c>
      <c r="L756" t="s">
        <v>1698</v>
      </c>
      <c r="N756">
        <v>0</v>
      </c>
      <c r="O756">
        <v>0</v>
      </c>
      <c r="P756">
        <v>0</v>
      </c>
      <c r="T756" t="s">
        <v>15</v>
      </c>
    </row>
    <row r="757" spans="2:20" x14ac:dyDescent="0.25">
      <c r="B757" t="s">
        <v>1686</v>
      </c>
      <c r="G757" t="s">
        <v>1771</v>
      </c>
      <c r="K757" t="s">
        <v>1347</v>
      </c>
      <c r="L757" t="s">
        <v>1698</v>
      </c>
      <c r="N757">
        <v>82.41</v>
      </c>
      <c r="O757">
        <v>2143.83</v>
      </c>
      <c r="P757">
        <v>113.19</v>
      </c>
      <c r="Q757">
        <v>3.7999999999999999E-2</v>
      </c>
      <c r="R757">
        <v>1.37</v>
      </c>
      <c r="T757" t="s">
        <v>15</v>
      </c>
    </row>
    <row r="758" spans="2:20" x14ac:dyDescent="0.25">
      <c r="B758" t="s">
        <v>1686</v>
      </c>
      <c r="G758" t="s">
        <v>1771</v>
      </c>
      <c r="K758" t="s">
        <v>1360</v>
      </c>
      <c r="L758" t="s">
        <v>1698</v>
      </c>
      <c r="N758">
        <v>71.959999999999994</v>
      </c>
      <c r="O758">
        <v>2185.86</v>
      </c>
      <c r="P758">
        <v>99.2</v>
      </c>
      <c r="Q758">
        <v>3.3000000000000002E-2</v>
      </c>
      <c r="R758">
        <v>1.38</v>
      </c>
      <c r="T758" t="s">
        <v>15</v>
      </c>
    </row>
    <row r="759" spans="2:20" x14ac:dyDescent="0.25">
      <c r="B759" t="s">
        <v>1686</v>
      </c>
      <c r="G759" t="s">
        <v>1771</v>
      </c>
      <c r="K759" t="s">
        <v>1361</v>
      </c>
      <c r="L759" t="s">
        <v>1698</v>
      </c>
      <c r="N759">
        <v>0</v>
      </c>
      <c r="O759">
        <v>0</v>
      </c>
      <c r="P759">
        <v>0</v>
      </c>
      <c r="T759" t="s">
        <v>15</v>
      </c>
    </row>
    <row r="760" spans="2:20" x14ac:dyDescent="0.25">
      <c r="B760" t="s">
        <v>1686</v>
      </c>
      <c r="G760" t="s">
        <v>1771</v>
      </c>
      <c r="K760" t="s">
        <v>1362</v>
      </c>
      <c r="L760" t="s">
        <v>1698</v>
      </c>
      <c r="N760">
        <v>7.15</v>
      </c>
      <c r="O760">
        <v>168.14</v>
      </c>
      <c r="P760">
        <v>4.67</v>
      </c>
      <c r="Q760">
        <v>4.2999999999999997E-2</v>
      </c>
      <c r="R760">
        <v>0.65</v>
      </c>
      <c r="T760" t="s">
        <v>15</v>
      </c>
    </row>
    <row r="761" spans="2:20" x14ac:dyDescent="0.25">
      <c r="B761" t="s">
        <v>1686</v>
      </c>
      <c r="G761" t="s">
        <v>1771</v>
      </c>
      <c r="K761" t="s">
        <v>1387</v>
      </c>
      <c r="L761" t="s">
        <v>1698</v>
      </c>
      <c r="N761">
        <v>0</v>
      </c>
      <c r="O761">
        <v>0</v>
      </c>
      <c r="P761">
        <v>0</v>
      </c>
      <c r="T761" t="s">
        <v>15</v>
      </c>
    </row>
    <row r="762" spans="2:20" x14ac:dyDescent="0.25">
      <c r="B762" t="s">
        <v>1686</v>
      </c>
      <c r="G762" t="s">
        <v>1771</v>
      </c>
      <c r="K762" t="s">
        <v>1388</v>
      </c>
      <c r="L762" t="s">
        <v>1698</v>
      </c>
      <c r="N762">
        <v>0</v>
      </c>
      <c r="O762">
        <v>0</v>
      </c>
      <c r="P762">
        <v>0</v>
      </c>
      <c r="T762" t="s">
        <v>15</v>
      </c>
    </row>
    <row r="763" spans="2:20" x14ac:dyDescent="0.25">
      <c r="B763" t="s">
        <v>1686</v>
      </c>
      <c r="G763" t="s">
        <v>1771</v>
      </c>
      <c r="K763" t="s">
        <v>1386</v>
      </c>
      <c r="L763" t="s">
        <v>1698</v>
      </c>
      <c r="N763">
        <v>2.08</v>
      </c>
      <c r="O763">
        <v>56.05</v>
      </c>
      <c r="P763">
        <v>2.08</v>
      </c>
      <c r="Q763">
        <v>3.6999999999999998E-2</v>
      </c>
      <c r="R763">
        <v>1</v>
      </c>
      <c r="T763" t="s">
        <v>15</v>
      </c>
    </row>
    <row r="764" spans="2:20" x14ac:dyDescent="0.25">
      <c r="B764" t="s">
        <v>1686</v>
      </c>
      <c r="G764" t="s">
        <v>1771</v>
      </c>
      <c r="K764" t="s">
        <v>1389</v>
      </c>
      <c r="L764" t="s">
        <v>1698</v>
      </c>
      <c r="N764">
        <v>0</v>
      </c>
      <c r="O764">
        <v>0</v>
      </c>
      <c r="P764">
        <v>0</v>
      </c>
      <c r="T764" t="s">
        <v>15</v>
      </c>
    </row>
    <row r="765" spans="2:20" x14ac:dyDescent="0.25">
      <c r="B765" t="s">
        <v>1686</v>
      </c>
      <c r="G765" t="s">
        <v>1771</v>
      </c>
      <c r="K765" t="s">
        <v>1391</v>
      </c>
      <c r="L765" t="s">
        <v>1698</v>
      </c>
      <c r="N765">
        <v>1.28</v>
      </c>
      <c r="O765">
        <v>56.05</v>
      </c>
      <c r="P765">
        <v>0.94</v>
      </c>
      <c r="Q765">
        <v>2.3E-2</v>
      </c>
      <c r="R765">
        <v>0.73</v>
      </c>
      <c r="T765" t="s">
        <v>15</v>
      </c>
    </row>
    <row r="766" spans="2:20" x14ac:dyDescent="0.25">
      <c r="B766" t="s">
        <v>1686</v>
      </c>
      <c r="G766" t="s">
        <v>1771</v>
      </c>
      <c r="K766" t="s">
        <v>1393</v>
      </c>
      <c r="L766" t="s">
        <v>1698</v>
      </c>
      <c r="N766">
        <v>0</v>
      </c>
      <c r="O766">
        <v>0</v>
      </c>
      <c r="P766">
        <v>0</v>
      </c>
      <c r="T766" t="s">
        <v>15</v>
      </c>
    </row>
    <row r="767" spans="2:20" x14ac:dyDescent="0.25">
      <c r="B767" t="s">
        <v>1686</v>
      </c>
      <c r="G767" t="s">
        <v>1771</v>
      </c>
      <c r="K767" t="s">
        <v>1395</v>
      </c>
      <c r="L767" t="s">
        <v>1698</v>
      </c>
      <c r="N767">
        <v>0.36</v>
      </c>
      <c r="O767">
        <v>7.01</v>
      </c>
      <c r="P767">
        <v>0.44</v>
      </c>
      <c r="Q767">
        <v>5.1999999999999998E-2</v>
      </c>
      <c r="R767">
        <v>1.21</v>
      </c>
      <c r="T767" t="s">
        <v>15</v>
      </c>
    </row>
    <row r="768" spans="2:20" x14ac:dyDescent="0.25">
      <c r="B768" t="s">
        <v>1686</v>
      </c>
      <c r="G768" t="s">
        <v>1771</v>
      </c>
      <c r="K768" t="s">
        <v>1394</v>
      </c>
      <c r="L768" t="s">
        <v>1698</v>
      </c>
      <c r="N768">
        <v>0</v>
      </c>
      <c r="O768">
        <v>0</v>
      </c>
      <c r="P768">
        <v>0</v>
      </c>
      <c r="T768" t="s">
        <v>15</v>
      </c>
    </row>
    <row r="769" spans="2:20" x14ac:dyDescent="0.25">
      <c r="B769" t="s">
        <v>1686</v>
      </c>
      <c r="G769" t="s">
        <v>1771</v>
      </c>
      <c r="K769" t="s">
        <v>1398</v>
      </c>
      <c r="L769" t="s">
        <v>1698</v>
      </c>
      <c r="N769">
        <v>0</v>
      </c>
      <c r="O769">
        <v>0</v>
      </c>
      <c r="P769">
        <v>0</v>
      </c>
      <c r="T769" t="s">
        <v>15</v>
      </c>
    </row>
    <row r="770" spans="2:20" x14ac:dyDescent="0.25">
      <c r="B770" t="s">
        <v>1686</v>
      </c>
      <c r="G770" t="s">
        <v>1771</v>
      </c>
      <c r="K770" t="s">
        <v>1418</v>
      </c>
      <c r="L770" t="s">
        <v>1698</v>
      </c>
      <c r="N770">
        <v>0</v>
      </c>
      <c r="O770">
        <v>0</v>
      </c>
      <c r="P770">
        <v>0</v>
      </c>
      <c r="T770" t="s">
        <v>15</v>
      </c>
    </row>
    <row r="771" spans="2:20" x14ac:dyDescent="0.25">
      <c r="B771" t="s">
        <v>1686</v>
      </c>
      <c r="G771" t="s">
        <v>1771</v>
      </c>
      <c r="K771" t="s">
        <v>1419</v>
      </c>
      <c r="L771" t="s">
        <v>1698</v>
      </c>
      <c r="N771">
        <v>0</v>
      </c>
      <c r="O771">
        <v>0</v>
      </c>
      <c r="P771">
        <v>0</v>
      </c>
      <c r="T771" t="s">
        <v>15</v>
      </c>
    </row>
    <row r="772" spans="2:20" x14ac:dyDescent="0.25">
      <c r="B772" t="s">
        <v>1686</v>
      </c>
      <c r="G772" t="s">
        <v>1771</v>
      </c>
      <c r="K772" t="s">
        <v>1420</v>
      </c>
      <c r="L772" t="s">
        <v>1698</v>
      </c>
      <c r="N772">
        <v>0.3</v>
      </c>
      <c r="O772">
        <v>7.01</v>
      </c>
      <c r="P772">
        <v>0.52</v>
      </c>
      <c r="Q772">
        <v>4.2999999999999997E-2</v>
      </c>
      <c r="R772">
        <v>1.74</v>
      </c>
      <c r="T772" t="s">
        <v>15</v>
      </c>
    </row>
    <row r="773" spans="2:20" x14ac:dyDescent="0.25">
      <c r="B773" t="s">
        <v>1686</v>
      </c>
      <c r="G773" t="s">
        <v>1771</v>
      </c>
      <c r="K773" t="s">
        <v>1423</v>
      </c>
      <c r="L773" t="s">
        <v>1698</v>
      </c>
      <c r="N773">
        <v>0.04</v>
      </c>
      <c r="O773">
        <v>7.01</v>
      </c>
      <c r="P773">
        <v>0.02</v>
      </c>
      <c r="Q773">
        <v>5.0000000000000001E-3</v>
      </c>
      <c r="R773">
        <v>0.56999999999999995</v>
      </c>
      <c r="T773" t="s">
        <v>15</v>
      </c>
    </row>
    <row r="774" spans="2:20" x14ac:dyDescent="0.25">
      <c r="B774" t="s">
        <v>1686</v>
      </c>
      <c r="G774" t="s">
        <v>1771</v>
      </c>
      <c r="K774" t="s">
        <v>880</v>
      </c>
      <c r="L774" t="s">
        <v>1698</v>
      </c>
      <c r="N774">
        <v>0</v>
      </c>
      <c r="O774">
        <v>0</v>
      </c>
      <c r="P774">
        <v>0</v>
      </c>
      <c r="T774" t="s">
        <v>15</v>
      </c>
    </row>
    <row r="775" spans="2:20" x14ac:dyDescent="0.25">
      <c r="B775" t="s">
        <v>1686</v>
      </c>
      <c r="G775" t="s">
        <v>1771</v>
      </c>
      <c r="K775" t="s">
        <v>1425</v>
      </c>
      <c r="L775" t="s">
        <v>1698</v>
      </c>
      <c r="N775">
        <v>0</v>
      </c>
      <c r="O775">
        <v>0</v>
      </c>
      <c r="P775">
        <v>0</v>
      </c>
      <c r="T775" t="s">
        <v>15</v>
      </c>
    </row>
    <row r="776" spans="2:20" x14ac:dyDescent="0.25">
      <c r="B776" t="s">
        <v>1686</v>
      </c>
      <c r="G776" t="s">
        <v>1771</v>
      </c>
      <c r="K776" t="s">
        <v>1426</v>
      </c>
      <c r="L776" t="s">
        <v>1698</v>
      </c>
      <c r="N776">
        <v>3.15</v>
      </c>
      <c r="O776">
        <v>91.08</v>
      </c>
      <c r="P776">
        <v>3.15</v>
      </c>
      <c r="Q776">
        <v>3.5000000000000003E-2</v>
      </c>
      <c r="R776">
        <v>1</v>
      </c>
      <c r="T776" t="s">
        <v>15</v>
      </c>
    </row>
    <row r="777" spans="2:20" x14ac:dyDescent="0.25">
      <c r="B777" t="s">
        <v>1686</v>
      </c>
      <c r="G777" t="s">
        <v>1771</v>
      </c>
      <c r="K777" t="s">
        <v>1427</v>
      </c>
      <c r="L777" t="s">
        <v>1698</v>
      </c>
      <c r="N777">
        <v>0</v>
      </c>
      <c r="O777">
        <v>0</v>
      </c>
      <c r="P777">
        <v>0</v>
      </c>
      <c r="T777" t="s">
        <v>15</v>
      </c>
    </row>
    <row r="778" spans="2:20" x14ac:dyDescent="0.25">
      <c r="B778" t="s">
        <v>1686</v>
      </c>
      <c r="G778" t="s">
        <v>1771</v>
      </c>
      <c r="K778" t="s">
        <v>1430</v>
      </c>
      <c r="L778" t="s">
        <v>1698</v>
      </c>
      <c r="N778">
        <v>8.35</v>
      </c>
      <c r="O778">
        <v>147.13</v>
      </c>
      <c r="P778">
        <v>15.72</v>
      </c>
      <c r="Q778">
        <v>5.7000000000000002E-2</v>
      </c>
      <c r="R778">
        <v>1.88</v>
      </c>
      <c r="T778" t="s">
        <v>15</v>
      </c>
    </row>
    <row r="779" spans="2:20" x14ac:dyDescent="0.25">
      <c r="B779" t="s">
        <v>1686</v>
      </c>
      <c r="G779" t="s">
        <v>1771</v>
      </c>
      <c r="K779" t="s">
        <v>1431</v>
      </c>
      <c r="L779" t="s">
        <v>1698</v>
      </c>
      <c r="N779">
        <v>0.76</v>
      </c>
      <c r="O779">
        <v>21.02</v>
      </c>
      <c r="P779">
        <v>0.66</v>
      </c>
      <c r="Q779">
        <v>3.5999999999999997E-2</v>
      </c>
      <c r="R779">
        <v>0.87</v>
      </c>
      <c r="T779" t="s">
        <v>15</v>
      </c>
    </row>
    <row r="780" spans="2:20" x14ac:dyDescent="0.25">
      <c r="B780" t="s">
        <v>1686</v>
      </c>
      <c r="G780" t="s">
        <v>1771</v>
      </c>
      <c r="K780" t="s">
        <v>1434</v>
      </c>
      <c r="L780" t="s">
        <v>1698</v>
      </c>
      <c r="N780">
        <v>0.72</v>
      </c>
      <c r="O780">
        <v>21.02</v>
      </c>
      <c r="P780">
        <v>0.61</v>
      </c>
      <c r="Q780">
        <v>3.4000000000000002E-2</v>
      </c>
      <c r="R780">
        <v>0.85</v>
      </c>
      <c r="T780" t="s">
        <v>15</v>
      </c>
    </row>
    <row r="781" spans="2:20" x14ac:dyDescent="0.25">
      <c r="B781" t="s">
        <v>1686</v>
      </c>
      <c r="G781" t="s">
        <v>1771</v>
      </c>
      <c r="K781" t="s">
        <v>1432</v>
      </c>
      <c r="L781" t="s">
        <v>1698</v>
      </c>
      <c r="N781">
        <v>0</v>
      </c>
      <c r="O781">
        <v>0</v>
      </c>
      <c r="P781">
        <v>0</v>
      </c>
      <c r="T781" t="s">
        <v>15</v>
      </c>
    </row>
    <row r="782" spans="2:20" x14ac:dyDescent="0.25">
      <c r="B782" t="s">
        <v>1686</v>
      </c>
      <c r="G782" t="s">
        <v>1771</v>
      </c>
      <c r="K782" t="s">
        <v>1433</v>
      </c>
      <c r="L782" t="s">
        <v>1698</v>
      </c>
      <c r="N782">
        <v>11.29</v>
      </c>
      <c r="O782">
        <v>259.22000000000003</v>
      </c>
      <c r="P782">
        <v>13.21</v>
      </c>
      <c r="Q782">
        <v>4.3999999999999997E-2</v>
      </c>
      <c r="R782">
        <v>1.17</v>
      </c>
      <c r="T782" t="s">
        <v>15</v>
      </c>
    </row>
    <row r="783" spans="2:20" x14ac:dyDescent="0.25">
      <c r="B783" t="s">
        <v>1686</v>
      </c>
      <c r="G783" t="s">
        <v>1771</v>
      </c>
      <c r="K783" t="s">
        <v>1436</v>
      </c>
      <c r="L783" t="s">
        <v>1698</v>
      </c>
      <c r="N783">
        <v>1.1100000000000001</v>
      </c>
      <c r="O783">
        <v>21.02</v>
      </c>
      <c r="P783">
        <v>2.4</v>
      </c>
      <c r="Q783">
        <v>5.2999999999999999E-2</v>
      </c>
      <c r="R783">
        <v>2.15</v>
      </c>
      <c r="T783" t="s">
        <v>15</v>
      </c>
    </row>
    <row r="784" spans="2:20" x14ac:dyDescent="0.25">
      <c r="B784" t="s">
        <v>1686</v>
      </c>
      <c r="G784" t="s">
        <v>1771</v>
      </c>
      <c r="K784" t="s">
        <v>1439</v>
      </c>
      <c r="L784" t="s">
        <v>1698</v>
      </c>
      <c r="N784">
        <v>0</v>
      </c>
      <c r="O784">
        <v>0</v>
      </c>
      <c r="P784">
        <v>0</v>
      </c>
      <c r="T784" t="s">
        <v>15</v>
      </c>
    </row>
    <row r="785" spans="2:20" x14ac:dyDescent="0.25">
      <c r="B785" t="s">
        <v>1686</v>
      </c>
      <c r="G785" t="s">
        <v>1771</v>
      </c>
      <c r="K785" t="s">
        <v>883</v>
      </c>
      <c r="L785" t="s">
        <v>1698</v>
      </c>
      <c r="N785">
        <v>8.17</v>
      </c>
      <c r="O785">
        <v>168.14</v>
      </c>
      <c r="P785">
        <v>4.53</v>
      </c>
      <c r="Q785">
        <v>4.9000000000000002E-2</v>
      </c>
      <c r="R785">
        <v>0.55000000000000004</v>
      </c>
      <c r="T785" t="s">
        <v>15</v>
      </c>
    </row>
    <row r="786" spans="2:20" x14ac:dyDescent="0.25">
      <c r="B786" t="s">
        <v>1686</v>
      </c>
      <c r="G786" t="s">
        <v>1771</v>
      </c>
      <c r="K786" t="s">
        <v>1440</v>
      </c>
      <c r="L786" t="s">
        <v>1698</v>
      </c>
      <c r="N786">
        <v>0</v>
      </c>
      <c r="O786">
        <v>0</v>
      </c>
      <c r="P786">
        <v>0</v>
      </c>
      <c r="T786" t="s">
        <v>15</v>
      </c>
    </row>
    <row r="787" spans="2:20" x14ac:dyDescent="0.25">
      <c r="B787" t="s">
        <v>1686</v>
      </c>
      <c r="G787" t="s">
        <v>1771</v>
      </c>
      <c r="K787" t="s">
        <v>1441</v>
      </c>
      <c r="L787" t="s">
        <v>1698</v>
      </c>
      <c r="N787">
        <v>8.15</v>
      </c>
      <c r="O787">
        <v>119.1</v>
      </c>
      <c r="P787">
        <v>6.54</v>
      </c>
      <c r="Q787">
        <v>6.8000000000000005E-2</v>
      </c>
      <c r="R787">
        <v>0.8</v>
      </c>
      <c r="T787" t="s">
        <v>15</v>
      </c>
    </row>
    <row r="788" spans="2:20" x14ac:dyDescent="0.25">
      <c r="B788" t="s">
        <v>1686</v>
      </c>
      <c r="G788" t="s">
        <v>1771</v>
      </c>
      <c r="K788" t="s">
        <v>1442</v>
      </c>
      <c r="L788" t="s">
        <v>1698</v>
      </c>
      <c r="N788">
        <v>2.92</v>
      </c>
      <c r="O788">
        <v>77.069999999999993</v>
      </c>
      <c r="P788">
        <v>6.11</v>
      </c>
      <c r="Q788">
        <v>3.7999999999999999E-2</v>
      </c>
      <c r="R788">
        <v>2.1</v>
      </c>
      <c r="T788" t="s">
        <v>15</v>
      </c>
    </row>
    <row r="789" spans="2:20" x14ac:dyDescent="0.25">
      <c r="B789" t="s">
        <v>1686</v>
      </c>
      <c r="G789" t="s">
        <v>1771</v>
      </c>
      <c r="K789" t="s">
        <v>1443</v>
      </c>
      <c r="L789" t="s">
        <v>1698</v>
      </c>
      <c r="N789">
        <v>0</v>
      </c>
      <c r="O789">
        <v>0</v>
      </c>
      <c r="P789">
        <v>0</v>
      </c>
      <c r="T789" t="s">
        <v>15</v>
      </c>
    </row>
    <row r="790" spans="2:20" x14ac:dyDescent="0.25">
      <c r="B790" t="s">
        <v>1686</v>
      </c>
      <c r="G790" t="s">
        <v>1771</v>
      </c>
      <c r="K790" t="s">
        <v>1444</v>
      </c>
      <c r="L790" t="s">
        <v>1698</v>
      </c>
      <c r="N790">
        <v>3.76</v>
      </c>
      <c r="O790">
        <v>161.13999999999999</v>
      </c>
      <c r="P790">
        <v>4.03</v>
      </c>
      <c r="Q790">
        <v>2.3E-2</v>
      </c>
      <c r="R790">
        <v>1.07</v>
      </c>
      <c r="T790" t="s">
        <v>15</v>
      </c>
    </row>
    <row r="791" spans="2:20" x14ac:dyDescent="0.25">
      <c r="B791" t="s">
        <v>1686</v>
      </c>
      <c r="G791" t="s">
        <v>1771</v>
      </c>
      <c r="K791" t="s">
        <v>1446</v>
      </c>
      <c r="L791" t="s">
        <v>1698</v>
      </c>
      <c r="N791">
        <v>1.1000000000000001</v>
      </c>
      <c r="O791">
        <v>14.01</v>
      </c>
      <c r="P791">
        <v>1.18</v>
      </c>
      <c r="Q791">
        <v>7.8E-2</v>
      </c>
      <c r="R791">
        <v>1.08</v>
      </c>
      <c r="T791" t="s">
        <v>15</v>
      </c>
    </row>
    <row r="792" spans="2:20" x14ac:dyDescent="0.25">
      <c r="B792" t="s">
        <v>1686</v>
      </c>
      <c r="G792" t="s">
        <v>1771</v>
      </c>
      <c r="K792" t="s">
        <v>1447</v>
      </c>
      <c r="L792" t="s">
        <v>1698</v>
      </c>
      <c r="N792">
        <v>1.35</v>
      </c>
      <c r="O792">
        <v>42.04</v>
      </c>
      <c r="P792">
        <v>1.23</v>
      </c>
      <c r="Q792">
        <v>3.2000000000000001E-2</v>
      </c>
      <c r="R792">
        <v>0.91</v>
      </c>
      <c r="T792" t="s">
        <v>15</v>
      </c>
    </row>
    <row r="793" spans="2:20" x14ac:dyDescent="0.25">
      <c r="B793" t="s">
        <v>1686</v>
      </c>
      <c r="G793" t="s">
        <v>1771</v>
      </c>
      <c r="K793" t="s">
        <v>884</v>
      </c>
      <c r="L793" t="s">
        <v>1698</v>
      </c>
      <c r="N793">
        <v>0</v>
      </c>
      <c r="O793">
        <v>0</v>
      </c>
      <c r="P793">
        <v>0</v>
      </c>
      <c r="T793" t="s">
        <v>15</v>
      </c>
    </row>
    <row r="794" spans="2:20" x14ac:dyDescent="0.25">
      <c r="B794" t="s">
        <v>1686</v>
      </c>
      <c r="G794" t="s">
        <v>1771</v>
      </c>
      <c r="K794" t="s">
        <v>1448</v>
      </c>
      <c r="L794" t="s">
        <v>1698</v>
      </c>
      <c r="N794">
        <v>0</v>
      </c>
      <c r="O794">
        <v>0</v>
      </c>
      <c r="P794">
        <v>0</v>
      </c>
      <c r="T794" t="s">
        <v>15</v>
      </c>
    </row>
    <row r="795" spans="2:20" x14ac:dyDescent="0.25">
      <c r="B795" t="s">
        <v>1686</v>
      </c>
      <c r="G795" t="s">
        <v>1771</v>
      </c>
      <c r="K795" t="s">
        <v>1449</v>
      </c>
      <c r="L795" t="s">
        <v>1698</v>
      </c>
      <c r="N795">
        <v>0</v>
      </c>
      <c r="O795">
        <v>0</v>
      </c>
      <c r="P795">
        <v>0</v>
      </c>
      <c r="T795" t="s">
        <v>15</v>
      </c>
    </row>
    <row r="796" spans="2:20" x14ac:dyDescent="0.25">
      <c r="B796" t="s">
        <v>1686</v>
      </c>
      <c r="G796" t="s">
        <v>1771</v>
      </c>
      <c r="K796" t="s">
        <v>1455</v>
      </c>
      <c r="L796" t="s">
        <v>1698</v>
      </c>
      <c r="N796">
        <v>0.93</v>
      </c>
      <c r="O796">
        <v>42.04</v>
      </c>
      <c r="P796">
        <v>0.7</v>
      </c>
      <c r="Q796">
        <v>2.1999999999999999E-2</v>
      </c>
      <c r="R796">
        <v>0.75</v>
      </c>
      <c r="T796" t="s">
        <v>15</v>
      </c>
    </row>
    <row r="797" spans="2:20" x14ac:dyDescent="0.25">
      <c r="B797" t="s">
        <v>1686</v>
      </c>
      <c r="G797" t="s">
        <v>1771</v>
      </c>
      <c r="K797" t="s">
        <v>1456</v>
      </c>
      <c r="L797" t="s">
        <v>1698</v>
      </c>
      <c r="N797">
        <v>4.51</v>
      </c>
      <c r="O797">
        <v>126.11</v>
      </c>
      <c r="P797">
        <v>8.81</v>
      </c>
      <c r="Q797">
        <v>3.5999999999999997E-2</v>
      </c>
      <c r="R797">
        <v>1.95</v>
      </c>
      <c r="T797" t="s">
        <v>15</v>
      </c>
    </row>
    <row r="798" spans="2:20" x14ac:dyDescent="0.25">
      <c r="B798" t="s">
        <v>1686</v>
      </c>
      <c r="G798" t="s">
        <v>1771</v>
      </c>
      <c r="K798" t="s">
        <v>1457</v>
      </c>
      <c r="L798" t="s">
        <v>1698</v>
      </c>
      <c r="N798">
        <v>2.5299999999999998</v>
      </c>
      <c r="O798">
        <v>98.08</v>
      </c>
      <c r="P798">
        <v>3.92</v>
      </c>
      <c r="Q798">
        <v>2.5999999999999999E-2</v>
      </c>
      <c r="R798">
        <v>1.55</v>
      </c>
      <c r="T798" t="s">
        <v>15</v>
      </c>
    </row>
    <row r="799" spans="2:20" x14ac:dyDescent="0.25">
      <c r="B799" t="s">
        <v>1686</v>
      </c>
      <c r="G799" t="s">
        <v>1771</v>
      </c>
      <c r="K799" t="s">
        <v>1458</v>
      </c>
      <c r="L799" t="s">
        <v>1698</v>
      </c>
      <c r="N799">
        <v>0</v>
      </c>
      <c r="O799">
        <v>0</v>
      </c>
      <c r="P799">
        <v>0</v>
      </c>
      <c r="T799" t="s">
        <v>15</v>
      </c>
    </row>
    <row r="800" spans="2:20" x14ac:dyDescent="0.25">
      <c r="B800" t="s">
        <v>1686</v>
      </c>
      <c r="G800" t="s">
        <v>1771</v>
      </c>
      <c r="K800" t="s">
        <v>1459</v>
      </c>
      <c r="L800" t="s">
        <v>1698</v>
      </c>
      <c r="N800">
        <v>11.96</v>
      </c>
      <c r="O800">
        <v>210.18</v>
      </c>
      <c r="P800">
        <v>8.34</v>
      </c>
      <c r="Q800">
        <v>5.7000000000000002E-2</v>
      </c>
      <c r="R800">
        <v>0.7</v>
      </c>
      <c r="T800" t="s">
        <v>15</v>
      </c>
    </row>
    <row r="801" spans="2:20" x14ac:dyDescent="0.25">
      <c r="B801" t="s">
        <v>1686</v>
      </c>
      <c r="G801" t="s">
        <v>1771</v>
      </c>
      <c r="K801" t="s">
        <v>1460</v>
      </c>
      <c r="L801" t="s">
        <v>1698</v>
      </c>
      <c r="N801">
        <v>10.5</v>
      </c>
      <c r="O801">
        <v>126.11</v>
      </c>
      <c r="P801">
        <v>11.93</v>
      </c>
      <c r="Q801">
        <v>8.3000000000000004E-2</v>
      </c>
      <c r="R801">
        <v>1.1399999999999999</v>
      </c>
      <c r="T801" t="s">
        <v>15</v>
      </c>
    </row>
    <row r="802" spans="2:20" x14ac:dyDescent="0.25">
      <c r="B802" t="s">
        <v>1686</v>
      </c>
      <c r="G802" t="s">
        <v>1771</v>
      </c>
      <c r="K802" t="s">
        <v>1461</v>
      </c>
      <c r="L802" t="s">
        <v>1698</v>
      </c>
      <c r="N802">
        <v>4.1100000000000003</v>
      </c>
      <c r="O802">
        <v>63.05</v>
      </c>
      <c r="P802">
        <v>8.17</v>
      </c>
      <c r="Q802">
        <v>6.5000000000000002E-2</v>
      </c>
      <c r="R802">
        <v>1.99</v>
      </c>
      <c r="T802" t="s">
        <v>15</v>
      </c>
    </row>
    <row r="803" spans="2:20" x14ac:dyDescent="0.25">
      <c r="B803" t="s">
        <v>1686</v>
      </c>
      <c r="G803" t="s">
        <v>1771</v>
      </c>
      <c r="K803" t="s">
        <v>1462</v>
      </c>
      <c r="L803" t="s">
        <v>1698</v>
      </c>
      <c r="N803">
        <v>0.92</v>
      </c>
      <c r="O803">
        <v>21.02</v>
      </c>
      <c r="P803">
        <v>1.04</v>
      </c>
      <c r="Q803">
        <v>4.3999999999999997E-2</v>
      </c>
      <c r="R803">
        <v>1.1399999999999999</v>
      </c>
      <c r="T803" t="s">
        <v>15</v>
      </c>
    </row>
    <row r="804" spans="2:20" x14ac:dyDescent="0.25">
      <c r="B804" t="s">
        <v>1686</v>
      </c>
      <c r="G804" t="s">
        <v>1771</v>
      </c>
      <c r="K804" t="s">
        <v>1464</v>
      </c>
      <c r="L804" t="s">
        <v>1698</v>
      </c>
      <c r="N804">
        <v>0</v>
      </c>
      <c r="O804">
        <v>0</v>
      </c>
      <c r="P804">
        <v>0</v>
      </c>
      <c r="T804" t="s">
        <v>15</v>
      </c>
    </row>
    <row r="805" spans="2:20" x14ac:dyDescent="0.25">
      <c r="B805" t="s">
        <v>1686</v>
      </c>
      <c r="G805" t="s">
        <v>1771</v>
      </c>
      <c r="K805" t="s">
        <v>1465</v>
      </c>
      <c r="L805" t="s">
        <v>1698</v>
      </c>
      <c r="N805">
        <v>0</v>
      </c>
      <c r="O805">
        <v>0</v>
      </c>
      <c r="P805">
        <v>0</v>
      </c>
      <c r="T805" t="s">
        <v>15</v>
      </c>
    </row>
    <row r="806" spans="2:20" x14ac:dyDescent="0.25">
      <c r="B806" t="s">
        <v>1686</v>
      </c>
      <c r="G806" t="s">
        <v>1771</v>
      </c>
      <c r="K806" t="s">
        <v>1466</v>
      </c>
      <c r="L806" t="s">
        <v>1698</v>
      </c>
      <c r="N806">
        <v>1.04</v>
      </c>
      <c r="O806">
        <v>28.02</v>
      </c>
      <c r="P806">
        <v>0.91</v>
      </c>
      <c r="Q806">
        <v>3.6999999999999998E-2</v>
      </c>
      <c r="R806">
        <v>0.87</v>
      </c>
      <c r="T806" t="s">
        <v>15</v>
      </c>
    </row>
    <row r="807" spans="2:20" x14ac:dyDescent="0.25">
      <c r="B807" t="s">
        <v>1686</v>
      </c>
      <c r="G807" t="s">
        <v>1771</v>
      </c>
      <c r="K807" t="s">
        <v>1468</v>
      </c>
      <c r="L807" t="s">
        <v>1698</v>
      </c>
      <c r="N807">
        <v>0</v>
      </c>
      <c r="O807">
        <v>0</v>
      </c>
      <c r="P807">
        <v>0</v>
      </c>
      <c r="T807" t="s">
        <v>15</v>
      </c>
    </row>
    <row r="808" spans="2:20" x14ac:dyDescent="0.25">
      <c r="B808" t="s">
        <v>1686</v>
      </c>
      <c r="G808" t="s">
        <v>1771</v>
      </c>
      <c r="K808" t="s">
        <v>1473</v>
      </c>
      <c r="L808" t="s">
        <v>1698</v>
      </c>
      <c r="N808">
        <v>1.25</v>
      </c>
      <c r="O808">
        <v>49.04</v>
      </c>
      <c r="P808">
        <v>0.76</v>
      </c>
      <c r="Q808">
        <v>2.5999999999999999E-2</v>
      </c>
      <c r="R808">
        <v>0.6</v>
      </c>
      <c r="T808" t="s">
        <v>15</v>
      </c>
    </row>
    <row r="809" spans="2:20" x14ac:dyDescent="0.25">
      <c r="B809" t="s">
        <v>1686</v>
      </c>
      <c r="G809" t="s">
        <v>1771</v>
      </c>
      <c r="K809" t="s">
        <v>1476</v>
      </c>
      <c r="L809" t="s">
        <v>1698</v>
      </c>
      <c r="N809">
        <v>6.55</v>
      </c>
      <c r="O809">
        <v>182.16</v>
      </c>
      <c r="P809">
        <v>12.82</v>
      </c>
      <c r="Q809">
        <v>3.5999999999999997E-2</v>
      </c>
      <c r="R809">
        <v>1.96</v>
      </c>
      <c r="T809" t="s">
        <v>15</v>
      </c>
    </row>
    <row r="810" spans="2:20" x14ac:dyDescent="0.25">
      <c r="B810" t="s">
        <v>1686</v>
      </c>
      <c r="G810" t="s">
        <v>1771</v>
      </c>
      <c r="K810" t="s">
        <v>1478</v>
      </c>
      <c r="L810" t="s">
        <v>1698</v>
      </c>
      <c r="N810">
        <v>0.25</v>
      </c>
      <c r="O810">
        <v>7.01</v>
      </c>
      <c r="P810">
        <v>0.34</v>
      </c>
      <c r="Q810">
        <v>3.5999999999999997E-2</v>
      </c>
      <c r="R810">
        <v>1.36</v>
      </c>
      <c r="T810" t="s">
        <v>15</v>
      </c>
    </row>
    <row r="811" spans="2:20" x14ac:dyDescent="0.25">
      <c r="B811" t="s">
        <v>1686</v>
      </c>
      <c r="G811" t="s">
        <v>1771</v>
      </c>
      <c r="K811" t="s">
        <v>1479</v>
      </c>
      <c r="L811" t="s">
        <v>1698</v>
      </c>
      <c r="N811">
        <v>0</v>
      </c>
      <c r="O811">
        <v>0</v>
      </c>
      <c r="P811">
        <v>0</v>
      </c>
      <c r="T811" t="s">
        <v>15</v>
      </c>
    </row>
    <row r="812" spans="2:20" x14ac:dyDescent="0.25">
      <c r="B812" t="s">
        <v>1686</v>
      </c>
      <c r="G812" t="s">
        <v>1771</v>
      </c>
      <c r="K812" t="s">
        <v>1482</v>
      </c>
      <c r="L812" t="s">
        <v>1698</v>
      </c>
      <c r="N812">
        <v>0</v>
      </c>
      <c r="O812">
        <v>0</v>
      </c>
      <c r="P812">
        <v>0</v>
      </c>
      <c r="T812" t="s">
        <v>15</v>
      </c>
    </row>
    <row r="813" spans="2:20" x14ac:dyDescent="0.25">
      <c r="B813" t="s">
        <v>1686</v>
      </c>
      <c r="G813" t="s">
        <v>1771</v>
      </c>
      <c r="K813" t="s">
        <v>1483</v>
      </c>
      <c r="L813" t="s">
        <v>1698</v>
      </c>
      <c r="N813">
        <v>0</v>
      </c>
      <c r="O813">
        <v>0</v>
      </c>
      <c r="P813">
        <v>0</v>
      </c>
      <c r="T813" t="s">
        <v>15</v>
      </c>
    </row>
    <row r="814" spans="2:20" x14ac:dyDescent="0.25">
      <c r="B814" t="s">
        <v>1686</v>
      </c>
      <c r="G814" t="s">
        <v>1771</v>
      </c>
      <c r="K814" t="s">
        <v>1484</v>
      </c>
      <c r="L814" t="s">
        <v>1698</v>
      </c>
      <c r="N814">
        <v>67.11</v>
      </c>
      <c r="O814">
        <v>917.78</v>
      </c>
      <c r="P814">
        <v>93.45</v>
      </c>
      <c r="Q814">
        <v>7.2999999999999995E-2</v>
      </c>
      <c r="R814">
        <v>1.39</v>
      </c>
      <c r="T814" t="s">
        <v>15</v>
      </c>
    </row>
    <row r="815" spans="2:20" x14ac:dyDescent="0.25">
      <c r="B815" t="s">
        <v>1686</v>
      </c>
      <c r="G815" t="s">
        <v>1771</v>
      </c>
      <c r="K815" t="s">
        <v>1485</v>
      </c>
      <c r="L815" t="s">
        <v>1698</v>
      </c>
      <c r="N815">
        <v>0</v>
      </c>
      <c r="O815">
        <v>0</v>
      </c>
      <c r="P815">
        <v>0</v>
      </c>
      <c r="T815" t="s">
        <v>15</v>
      </c>
    </row>
    <row r="816" spans="2:20" x14ac:dyDescent="0.25">
      <c r="B816" t="s">
        <v>1686</v>
      </c>
      <c r="G816" t="s">
        <v>1771</v>
      </c>
      <c r="K816" t="s">
        <v>1486</v>
      </c>
      <c r="L816" t="s">
        <v>1698</v>
      </c>
      <c r="N816">
        <v>0.22</v>
      </c>
      <c r="O816">
        <v>7.01</v>
      </c>
      <c r="P816">
        <v>0.16</v>
      </c>
      <c r="Q816">
        <v>3.1E-2</v>
      </c>
      <c r="R816">
        <v>0.72</v>
      </c>
      <c r="T816" t="s">
        <v>15</v>
      </c>
    </row>
    <row r="817" spans="2:20" x14ac:dyDescent="0.25">
      <c r="B817" t="s">
        <v>1686</v>
      </c>
      <c r="G817" t="s">
        <v>1771</v>
      </c>
      <c r="K817" t="s">
        <v>1488</v>
      </c>
      <c r="L817" t="s">
        <v>1698</v>
      </c>
      <c r="N817">
        <v>0</v>
      </c>
      <c r="O817">
        <v>0</v>
      </c>
      <c r="P817">
        <v>0</v>
      </c>
      <c r="T817" t="s">
        <v>15</v>
      </c>
    </row>
    <row r="818" spans="2:20" x14ac:dyDescent="0.25">
      <c r="B818" t="s">
        <v>1686</v>
      </c>
      <c r="G818" t="s">
        <v>1771</v>
      </c>
      <c r="K818" t="s">
        <v>1490</v>
      </c>
      <c r="L818" t="s">
        <v>1698</v>
      </c>
      <c r="N818">
        <v>0.38</v>
      </c>
      <c r="O818">
        <v>7.01</v>
      </c>
      <c r="P818">
        <v>0.3</v>
      </c>
      <c r="Q818">
        <v>5.3999999999999999E-2</v>
      </c>
      <c r="R818">
        <v>0.8</v>
      </c>
      <c r="T818" t="s">
        <v>15</v>
      </c>
    </row>
    <row r="819" spans="2:20" x14ac:dyDescent="0.25">
      <c r="B819" t="s">
        <v>1686</v>
      </c>
      <c r="G819" t="s">
        <v>1771</v>
      </c>
      <c r="K819" t="s">
        <v>1491</v>
      </c>
      <c r="L819" t="s">
        <v>1698</v>
      </c>
      <c r="N819">
        <v>0.37</v>
      </c>
      <c r="O819">
        <v>7.01</v>
      </c>
      <c r="P819">
        <v>0.37</v>
      </c>
      <c r="Q819">
        <v>5.1999999999999998E-2</v>
      </c>
      <c r="R819">
        <v>1</v>
      </c>
      <c r="T819" t="s">
        <v>15</v>
      </c>
    </row>
    <row r="820" spans="2:20" x14ac:dyDescent="0.25">
      <c r="B820" t="s">
        <v>1686</v>
      </c>
      <c r="G820" t="s">
        <v>1771</v>
      </c>
      <c r="K820" t="s">
        <v>1493</v>
      </c>
      <c r="L820" t="s">
        <v>1698</v>
      </c>
      <c r="N820">
        <v>0</v>
      </c>
      <c r="O820">
        <v>0</v>
      </c>
      <c r="P820">
        <v>0</v>
      </c>
      <c r="T820" t="s">
        <v>15</v>
      </c>
    </row>
    <row r="821" spans="2:20" x14ac:dyDescent="0.25">
      <c r="B821" t="s">
        <v>1686</v>
      </c>
      <c r="G821" t="s">
        <v>1771</v>
      </c>
      <c r="K821" t="s">
        <v>1495</v>
      </c>
      <c r="L821" t="s">
        <v>1698</v>
      </c>
      <c r="N821">
        <v>0</v>
      </c>
      <c r="O821">
        <v>0</v>
      </c>
      <c r="P821">
        <v>0</v>
      </c>
      <c r="T821" t="s">
        <v>15</v>
      </c>
    </row>
    <row r="822" spans="2:20" x14ac:dyDescent="0.25">
      <c r="B822" t="s">
        <v>1686</v>
      </c>
      <c r="G822" t="s">
        <v>1771</v>
      </c>
      <c r="K822" t="s">
        <v>1496</v>
      </c>
      <c r="L822" t="s">
        <v>1698</v>
      </c>
      <c r="N822">
        <v>0</v>
      </c>
      <c r="O822">
        <v>0</v>
      </c>
      <c r="P822">
        <v>0</v>
      </c>
      <c r="T822" t="s">
        <v>15</v>
      </c>
    </row>
    <row r="823" spans="2:20" x14ac:dyDescent="0.25">
      <c r="B823" t="s">
        <v>1686</v>
      </c>
      <c r="G823" t="s">
        <v>1771</v>
      </c>
      <c r="K823" t="s">
        <v>1497</v>
      </c>
      <c r="L823" t="s">
        <v>1698</v>
      </c>
      <c r="N823">
        <v>0.55000000000000004</v>
      </c>
      <c r="O823">
        <v>21.02</v>
      </c>
      <c r="P823">
        <v>0.76</v>
      </c>
      <c r="Q823">
        <v>2.5999999999999999E-2</v>
      </c>
      <c r="R823">
        <v>1.38</v>
      </c>
      <c r="T823" t="s">
        <v>15</v>
      </c>
    </row>
    <row r="824" spans="2:20" x14ac:dyDescent="0.25">
      <c r="B824" t="s">
        <v>1686</v>
      </c>
      <c r="G824" t="s">
        <v>1771</v>
      </c>
      <c r="K824" t="s">
        <v>1498</v>
      </c>
      <c r="L824" t="s">
        <v>1698</v>
      </c>
      <c r="N824">
        <v>0</v>
      </c>
      <c r="O824">
        <v>0</v>
      </c>
      <c r="P824">
        <v>0</v>
      </c>
      <c r="T824" t="s">
        <v>15</v>
      </c>
    </row>
    <row r="825" spans="2:20" x14ac:dyDescent="0.25">
      <c r="B825" t="s">
        <v>1686</v>
      </c>
      <c r="G825" t="s">
        <v>1771</v>
      </c>
      <c r="K825" t="s">
        <v>1499</v>
      </c>
      <c r="L825" t="s">
        <v>1698</v>
      </c>
      <c r="N825">
        <v>2.4500000000000002</v>
      </c>
      <c r="O825">
        <v>42.04</v>
      </c>
      <c r="P825">
        <v>2.78</v>
      </c>
      <c r="Q825">
        <v>5.8000000000000003E-2</v>
      </c>
      <c r="R825">
        <v>1.1399999999999999</v>
      </c>
      <c r="T825" t="s">
        <v>15</v>
      </c>
    </row>
    <row r="826" spans="2:20" x14ac:dyDescent="0.25">
      <c r="B826" t="s">
        <v>1686</v>
      </c>
      <c r="G826" t="s">
        <v>1771</v>
      </c>
      <c r="K826" t="s">
        <v>1500</v>
      </c>
      <c r="L826" t="s">
        <v>1698</v>
      </c>
      <c r="N826">
        <v>320.52</v>
      </c>
      <c r="O826">
        <v>10186.68</v>
      </c>
      <c r="P826">
        <v>350.51</v>
      </c>
      <c r="Q826">
        <v>3.1E-2</v>
      </c>
      <c r="R826">
        <v>1.0900000000000001</v>
      </c>
      <c r="T826" t="s">
        <v>15</v>
      </c>
    </row>
    <row r="827" spans="2:20" x14ac:dyDescent="0.25">
      <c r="B827" t="s">
        <v>1686</v>
      </c>
      <c r="G827" t="s">
        <v>1771</v>
      </c>
      <c r="K827" t="s">
        <v>1504</v>
      </c>
      <c r="L827" t="s">
        <v>1698</v>
      </c>
      <c r="N827">
        <v>1.28</v>
      </c>
      <c r="O827">
        <v>35.03</v>
      </c>
      <c r="P827">
        <v>1.44</v>
      </c>
      <c r="Q827">
        <v>3.6999999999999998E-2</v>
      </c>
      <c r="R827">
        <v>1.1299999999999999</v>
      </c>
      <c r="T827" t="s">
        <v>15</v>
      </c>
    </row>
    <row r="828" spans="2:20" x14ac:dyDescent="0.25">
      <c r="B828" t="s">
        <v>1686</v>
      </c>
      <c r="G828" t="s">
        <v>1771</v>
      </c>
      <c r="K828" t="s">
        <v>1507</v>
      </c>
      <c r="L828" t="s">
        <v>1698</v>
      </c>
      <c r="N828">
        <v>0.25</v>
      </c>
      <c r="O828">
        <v>7.01</v>
      </c>
      <c r="P828">
        <v>0.26</v>
      </c>
      <c r="Q828">
        <v>3.5999999999999997E-2</v>
      </c>
      <c r="R828">
        <v>1.02</v>
      </c>
      <c r="T828" t="s">
        <v>15</v>
      </c>
    </row>
    <row r="829" spans="2:20" x14ac:dyDescent="0.25">
      <c r="B829" t="s">
        <v>1686</v>
      </c>
      <c r="G829" t="s">
        <v>1771</v>
      </c>
      <c r="K829" t="s">
        <v>1508</v>
      </c>
      <c r="L829" t="s">
        <v>1698</v>
      </c>
      <c r="N829">
        <v>0</v>
      </c>
      <c r="O829">
        <v>0</v>
      </c>
      <c r="P829">
        <v>0</v>
      </c>
      <c r="T829" t="s">
        <v>15</v>
      </c>
    </row>
    <row r="830" spans="2:20" x14ac:dyDescent="0.25">
      <c r="B830" t="s">
        <v>1686</v>
      </c>
      <c r="G830" t="s">
        <v>1771</v>
      </c>
      <c r="K830" t="s">
        <v>1510</v>
      </c>
      <c r="L830" t="s">
        <v>1698</v>
      </c>
      <c r="N830">
        <v>0.53</v>
      </c>
      <c r="O830">
        <v>21.02</v>
      </c>
      <c r="P830">
        <v>0.43</v>
      </c>
      <c r="Q830">
        <v>2.5000000000000001E-2</v>
      </c>
      <c r="R830">
        <v>0.8</v>
      </c>
      <c r="T830" t="s">
        <v>15</v>
      </c>
    </row>
    <row r="831" spans="2:20" x14ac:dyDescent="0.25">
      <c r="B831" t="s">
        <v>1686</v>
      </c>
      <c r="G831" t="s">
        <v>1771</v>
      </c>
      <c r="K831" t="s">
        <v>1511</v>
      </c>
      <c r="L831" t="s">
        <v>1698</v>
      </c>
      <c r="N831">
        <v>0</v>
      </c>
      <c r="O831">
        <v>0</v>
      </c>
      <c r="P831">
        <v>0</v>
      </c>
      <c r="T831" t="s">
        <v>15</v>
      </c>
    </row>
    <row r="832" spans="2:20" x14ac:dyDescent="0.25">
      <c r="B832" t="s">
        <v>1686</v>
      </c>
      <c r="G832" t="s">
        <v>1771</v>
      </c>
      <c r="K832" t="s">
        <v>1514</v>
      </c>
      <c r="L832" t="s">
        <v>1698</v>
      </c>
      <c r="N832">
        <v>0</v>
      </c>
      <c r="O832">
        <v>0</v>
      </c>
      <c r="P832">
        <v>0</v>
      </c>
      <c r="T832" t="s">
        <v>15</v>
      </c>
    </row>
    <row r="833" spans="2:20" x14ac:dyDescent="0.25">
      <c r="B833" t="s">
        <v>1686</v>
      </c>
      <c r="G833" t="s">
        <v>1771</v>
      </c>
      <c r="K833" t="s">
        <v>1517</v>
      </c>
      <c r="L833" t="s">
        <v>1698</v>
      </c>
      <c r="N833">
        <v>275.04000000000002</v>
      </c>
      <c r="O833">
        <v>9100.76</v>
      </c>
      <c r="P833">
        <v>287.18</v>
      </c>
      <c r="Q833">
        <v>0.03</v>
      </c>
      <c r="R833">
        <v>1.04</v>
      </c>
      <c r="T833" t="s">
        <v>15</v>
      </c>
    </row>
    <row r="834" spans="2:20" x14ac:dyDescent="0.25">
      <c r="B834" t="s">
        <v>1686</v>
      </c>
      <c r="G834" t="s">
        <v>1771</v>
      </c>
      <c r="K834" t="s">
        <v>1519</v>
      </c>
      <c r="L834" t="s">
        <v>1698</v>
      </c>
      <c r="N834">
        <v>0</v>
      </c>
      <c r="O834">
        <v>0</v>
      </c>
      <c r="P834">
        <v>0</v>
      </c>
      <c r="T834" t="s">
        <v>15</v>
      </c>
    </row>
    <row r="835" spans="2:20" x14ac:dyDescent="0.25">
      <c r="B835" t="s">
        <v>1686</v>
      </c>
      <c r="G835" t="s">
        <v>1771</v>
      </c>
      <c r="K835" t="s">
        <v>1521</v>
      </c>
      <c r="L835" t="s">
        <v>1698</v>
      </c>
      <c r="N835">
        <v>0</v>
      </c>
      <c r="O835">
        <v>0</v>
      </c>
      <c r="P835">
        <v>0</v>
      </c>
      <c r="T835" t="s">
        <v>15</v>
      </c>
    </row>
    <row r="836" spans="2:20" x14ac:dyDescent="0.25">
      <c r="B836" t="s">
        <v>1686</v>
      </c>
      <c r="G836" t="s">
        <v>1771</v>
      </c>
      <c r="K836" t="s">
        <v>1522</v>
      </c>
      <c r="L836" t="s">
        <v>1698</v>
      </c>
      <c r="N836">
        <v>0.27</v>
      </c>
      <c r="O836">
        <v>7.01</v>
      </c>
      <c r="P836">
        <v>0.34</v>
      </c>
      <c r="Q836">
        <v>3.7999999999999999E-2</v>
      </c>
      <c r="R836">
        <v>1.28</v>
      </c>
      <c r="T836" t="s">
        <v>15</v>
      </c>
    </row>
    <row r="837" spans="2:20" x14ac:dyDescent="0.25">
      <c r="B837" t="s">
        <v>1686</v>
      </c>
      <c r="G837" t="s">
        <v>1771</v>
      </c>
      <c r="K837" t="s">
        <v>1523</v>
      </c>
      <c r="L837" t="s">
        <v>1698</v>
      </c>
      <c r="N837">
        <v>0</v>
      </c>
      <c r="O837">
        <v>0</v>
      </c>
      <c r="P837">
        <v>0</v>
      </c>
      <c r="T837" t="s">
        <v>15</v>
      </c>
    </row>
    <row r="838" spans="2:20" x14ac:dyDescent="0.25">
      <c r="B838" t="s">
        <v>1686</v>
      </c>
      <c r="G838" t="s">
        <v>1771</v>
      </c>
      <c r="K838" t="s">
        <v>1527</v>
      </c>
      <c r="L838" t="s">
        <v>1698</v>
      </c>
      <c r="N838">
        <v>2.89</v>
      </c>
      <c r="O838">
        <v>91.08</v>
      </c>
      <c r="P838">
        <v>5.18</v>
      </c>
      <c r="Q838">
        <v>3.2000000000000001E-2</v>
      </c>
      <c r="R838">
        <v>1.8</v>
      </c>
      <c r="T838" t="s">
        <v>15</v>
      </c>
    </row>
    <row r="839" spans="2:20" x14ac:dyDescent="0.25">
      <c r="B839" t="s">
        <v>1686</v>
      </c>
      <c r="G839" t="s">
        <v>1771</v>
      </c>
      <c r="K839" t="s">
        <v>1528</v>
      </c>
      <c r="L839" t="s">
        <v>1698</v>
      </c>
      <c r="N839">
        <v>3.72</v>
      </c>
      <c r="O839">
        <v>70.06</v>
      </c>
      <c r="P839">
        <v>4.08</v>
      </c>
      <c r="Q839">
        <v>5.2999999999999999E-2</v>
      </c>
      <c r="R839">
        <v>1.1000000000000001</v>
      </c>
      <c r="T839" t="s">
        <v>15</v>
      </c>
    </row>
    <row r="840" spans="2:20" x14ac:dyDescent="0.25">
      <c r="B840" t="s">
        <v>1686</v>
      </c>
      <c r="G840" t="s">
        <v>1771</v>
      </c>
      <c r="K840" t="s">
        <v>1530</v>
      </c>
      <c r="L840" t="s">
        <v>1698</v>
      </c>
      <c r="N840">
        <v>0</v>
      </c>
      <c r="O840">
        <v>0</v>
      </c>
      <c r="P840">
        <v>0</v>
      </c>
      <c r="T840" t="s">
        <v>15</v>
      </c>
    </row>
    <row r="841" spans="2:20" x14ac:dyDescent="0.25">
      <c r="B841" t="s">
        <v>1686</v>
      </c>
      <c r="G841" t="s">
        <v>1771</v>
      </c>
      <c r="K841" t="s">
        <v>1570</v>
      </c>
      <c r="L841" t="s">
        <v>1698</v>
      </c>
      <c r="N841">
        <v>0</v>
      </c>
      <c r="O841">
        <v>0</v>
      </c>
      <c r="P841">
        <v>0</v>
      </c>
      <c r="T841" t="s">
        <v>15</v>
      </c>
    </row>
    <row r="842" spans="2:20" x14ac:dyDescent="0.25">
      <c r="B842" t="s">
        <v>1686</v>
      </c>
      <c r="G842" t="s">
        <v>1771</v>
      </c>
      <c r="K842" t="s">
        <v>1571</v>
      </c>
      <c r="L842" t="s">
        <v>1698</v>
      </c>
      <c r="N842">
        <v>11.24</v>
      </c>
      <c r="O842">
        <v>182.16</v>
      </c>
      <c r="P842">
        <v>18.57</v>
      </c>
      <c r="Q842">
        <v>6.2E-2</v>
      </c>
      <c r="R842">
        <v>1.65</v>
      </c>
      <c r="T842" t="s">
        <v>15</v>
      </c>
    </row>
    <row r="843" spans="2:20" x14ac:dyDescent="0.25">
      <c r="B843" t="s">
        <v>1686</v>
      </c>
      <c r="G843" t="s">
        <v>1771</v>
      </c>
      <c r="K843" t="s">
        <v>1612</v>
      </c>
      <c r="L843" t="s">
        <v>1698</v>
      </c>
      <c r="N843">
        <v>21.02</v>
      </c>
      <c r="O843">
        <v>231.2</v>
      </c>
      <c r="P843">
        <v>26.63</v>
      </c>
      <c r="Q843">
        <v>9.0999999999999998E-2</v>
      </c>
      <c r="R843">
        <v>1.27</v>
      </c>
      <c r="T843" t="s">
        <v>15</v>
      </c>
    </row>
    <row r="844" spans="2:20" x14ac:dyDescent="0.25">
      <c r="B844" t="s">
        <v>1686</v>
      </c>
      <c r="G844" t="s">
        <v>1771</v>
      </c>
      <c r="K844" t="s">
        <v>1613</v>
      </c>
      <c r="L844" t="s">
        <v>1698</v>
      </c>
      <c r="N844">
        <v>0</v>
      </c>
      <c r="O844">
        <v>0</v>
      </c>
      <c r="P844">
        <v>0</v>
      </c>
      <c r="T844" t="s">
        <v>15</v>
      </c>
    </row>
    <row r="845" spans="2:20" x14ac:dyDescent="0.25">
      <c r="B845" t="s">
        <v>1686</v>
      </c>
      <c r="G845" t="s">
        <v>1771</v>
      </c>
      <c r="K845" t="s">
        <v>1636</v>
      </c>
      <c r="L845" t="s">
        <v>1698</v>
      </c>
      <c r="N845">
        <v>0</v>
      </c>
      <c r="O845">
        <v>0</v>
      </c>
      <c r="P845">
        <v>0</v>
      </c>
      <c r="T845" t="s">
        <v>15</v>
      </c>
    </row>
    <row r="846" spans="2:20" x14ac:dyDescent="0.25">
      <c r="B846" t="s">
        <v>1686</v>
      </c>
      <c r="G846" t="s">
        <v>1771</v>
      </c>
      <c r="K846" t="s">
        <v>1651</v>
      </c>
      <c r="L846" t="s">
        <v>1698</v>
      </c>
      <c r="N846">
        <v>0</v>
      </c>
      <c r="O846">
        <v>0</v>
      </c>
      <c r="P846">
        <v>0</v>
      </c>
      <c r="T846" t="s">
        <v>15</v>
      </c>
    </row>
    <row r="847" spans="2:20" x14ac:dyDescent="0.25">
      <c r="B847" t="s">
        <v>1686</v>
      </c>
      <c r="G847" t="s">
        <v>1771</v>
      </c>
      <c r="K847" t="s">
        <v>1652</v>
      </c>
      <c r="L847" t="s">
        <v>1698</v>
      </c>
      <c r="N847">
        <v>0</v>
      </c>
      <c r="O847">
        <v>0</v>
      </c>
      <c r="P847">
        <v>0</v>
      </c>
      <c r="T847" t="s">
        <v>15</v>
      </c>
    </row>
    <row r="848" spans="2:20" x14ac:dyDescent="0.25">
      <c r="B848" t="s">
        <v>1686</v>
      </c>
      <c r="G848" t="s">
        <v>1771</v>
      </c>
      <c r="K848" t="s">
        <v>1654</v>
      </c>
      <c r="L848" t="s">
        <v>1698</v>
      </c>
      <c r="N848">
        <v>0.56000000000000005</v>
      </c>
      <c r="O848">
        <v>7.01</v>
      </c>
      <c r="P848">
        <v>0.46</v>
      </c>
      <c r="Q848">
        <v>0.08</v>
      </c>
      <c r="R848">
        <v>0.82</v>
      </c>
      <c r="T848" t="s">
        <v>15</v>
      </c>
    </row>
    <row r="849" spans="2:20" x14ac:dyDescent="0.25">
      <c r="B849" t="s">
        <v>1686</v>
      </c>
      <c r="G849" t="s">
        <v>1771</v>
      </c>
      <c r="K849" t="s">
        <v>1659</v>
      </c>
      <c r="L849" t="s">
        <v>1698</v>
      </c>
      <c r="N849">
        <v>0</v>
      </c>
      <c r="O849">
        <v>0</v>
      </c>
      <c r="P849">
        <v>0</v>
      </c>
      <c r="T849" t="s">
        <v>15</v>
      </c>
    </row>
    <row r="850" spans="2:20" x14ac:dyDescent="0.25">
      <c r="B850" t="s">
        <v>1686</v>
      </c>
      <c r="G850" t="s">
        <v>1772</v>
      </c>
      <c r="H850">
        <v>3</v>
      </c>
      <c r="M850" t="s">
        <v>1697</v>
      </c>
      <c r="N850">
        <v>492.08</v>
      </c>
      <c r="O850">
        <v>11770.03</v>
      </c>
      <c r="P850">
        <v>635.19000000000005</v>
      </c>
      <c r="Q850">
        <v>4.2000000000000003E-2</v>
      </c>
      <c r="R850">
        <v>1.29</v>
      </c>
      <c r="T850" t="s">
        <v>15</v>
      </c>
    </row>
    <row r="851" spans="2:20" x14ac:dyDescent="0.25">
      <c r="B851" t="s">
        <v>1686</v>
      </c>
      <c r="G851" t="s">
        <v>1772</v>
      </c>
      <c r="K851" t="s">
        <v>241</v>
      </c>
      <c r="L851" t="s">
        <v>1698</v>
      </c>
      <c r="N851">
        <v>0</v>
      </c>
      <c r="O851">
        <v>0</v>
      </c>
      <c r="P851">
        <v>0</v>
      </c>
      <c r="T851" t="s">
        <v>15</v>
      </c>
    </row>
    <row r="852" spans="2:20" x14ac:dyDescent="0.25">
      <c r="B852" t="s">
        <v>1686</v>
      </c>
      <c r="G852" t="s">
        <v>1772</v>
      </c>
      <c r="K852" t="s">
        <v>255</v>
      </c>
      <c r="L852" t="s">
        <v>1698</v>
      </c>
      <c r="N852">
        <v>7.61</v>
      </c>
      <c r="O852">
        <v>224.19</v>
      </c>
      <c r="P852">
        <v>10.26</v>
      </c>
      <c r="Q852">
        <v>3.4000000000000002E-2</v>
      </c>
      <c r="R852">
        <v>1.35</v>
      </c>
      <c r="T852" t="s">
        <v>15</v>
      </c>
    </row>
    <row r="853" spans="2:20" x14ac:dyDescent="0.25">
      <c r="B853" t="s">
        <v>1686</v>
      </c>
      <c r="G853" t="s">
        <v>1772</v>
      </c>
      <c r="K853" t="s">
        <v>736</v>
      </c>
      <c r="L853" t="s">
        <v>1698</v>
      </c>
      <c r="N853">
        <v>0</v>
      </c>
      <c r="O853">
        <v>0</v>
      </c>
      <c r="P853">
        <v>0</v>
      </c>
      <c r="T853" t="s">
        <v>15</v>
      </c>
    </row>
    <row r="854" spans="2:20" x14ac:dyDescent="0.25">
      <c r="B854" t="s">
        <v>1686</v>
      </c>
      <c r="G854" t="s">
        <v>1772</v>
      </c>
      <c r="K854" t="s">
        <v>894</v>
      </c>
      <c r="L854" t="s">
        <v>1698</v>
      </c>
      <c r="N854">
        <v>0</v>
      </c>
      <c r="O854">
        <v>0</v>
      </c>
      <c r="P854">
        <v>0</v>
      </c>
      <c r="T854" t="s">
        <v>15</v>
      </c>
    </row>
    <row r="855" spans="2:20" x14ac:dyDescent="0.25">
      <c r="B855" t="s">
        <v>1686</v>
      </c>
      <c r="G855" t="s">
        <v>1772</v>
      </c>
      <c r="K855" t="s">
        <v>972</v>
      </c>
      <c r="L855" t="s">
        <v>1698</v>
      </c>
      <c r="N855">
        <v>23.72</v>
      </c>
      <c r="O855">
        <v>532.45000000000005</v>
      </c>
      <c r="P855">
        <v>33.619999999999997</v>
      </c>
      <c r="Q855">
        <v>4.4999999999999998E-2</v>
      </c>
      <c r="R855">
        <v>1.42</v>
      </c>
      <c r="T855" t="s">
        <v>15</v>
      </c>
    </row>
    <row r="856" spans="2:20" x14ac:dyDescent="0.25">
      <c r="B856" t="s">
        <v>1686</v>
      </c>
      <c r="G856" t="s">
        <v>1772</v>
      </c>
      <c r="K856" t="s">
        <v>1004</v>
      </c>
      <c r="L856" t="s">
        <v>1698</v>
      </c>
      <c r="N856">
        <v>439.68</v>
      </c>
      <c r="O856">
        <v>10452.91</v>
      </c>
      <c r="P856">
        <v>566</v>
      </c>
      <c r="Q856">
        <v>4.2000000000000003E-2</v>
      </c>
      <c r="R856">
        <v>1.29</v>
      </c>
      <c r="T856" t="s">
        <v>15</v>
      </c>
    </row>
    <row r="857" spans="2:20" x14ac:dyDescent="0.25">
      <c r="B857" t="s">
        <v>1686</v>
      </c>
      <c r="G857" t="s">
        <v>1772</v>
      </c>
      <c r="K857" t="s">
        <v>1007</v>
      </c>
      <c r="L857" t="s">
        <v>1698</v>
      </c>
      <c r="N857">
        <v>0.62</v>
      </c>
      <c r="O857">
        <v>7.01</v>
      </c>
      <c r="P857">
        <v>0.52</v>
      </c>
      <c r="Q857">
        <v>8.7999999999999995E-2</v>
      </c>
      <c r="R857">
        <v>0.84</v>
      </c>
      <c r="T857" t="s">
        <v>15</v>
      </c>
    </row>
    <row r="858" spans="2:20" x14ac:dyDescent="0.25">
      <c r="B858" t="s">
        <v>1686</v>
      </c>
      <c r="G858" t="s">
        <v>1772</v>
      </c>
      <c r="K858" t="s">
        <v>1010</v>
      </c>
      <c r="L858" t="s">
        <v>1698</v>
      </c>
      <c r="N858">
        <v>0</v>
      </c>
      <c r="O858">
        <v>0</v>
      </c>
      <c r="P858">
        <v>0</v>
      </c>
      <c r="T858" t="s">
        <v>15</v>
      </c>
    </row>
    <row r="859" spans="2:20" x14ac:dyDescent="0.25">
      <c r="B859" t="s">
        <v>1686</v>
      </c>
      <c r="G859" t="s">
        <v>1772</v>
      </c>
      <c r="K859" t="s">
        <v>1011</v>
      </c>
      <c r="L859" t="s">
        <v>1698</v>
      </c>
      <c r="N859">
        <v>0</v>
      </c>
      <c r="O859">
        <v>0</v>
      </c>
      <c r="P859">
        <v>0</v>
      </c>
      <c r="T859" t="s">
        <v>15</v>
      </c>
    </row>
    <row r="860" spans="2:20" x14ac:dyDescent="0.25">
      <c r="B860" t="s">
        <v>1686</v>
      </c>
      <c r="G860" t="s">
        <v>1772</v>
      </c>
      <c r="K860" t="s">
        <v>1012</v>
      </c>
      <c r="L860" t="s">
        <v>1698</v>
      </c>
      <c r="N860">
        <v>0</v>
      </c>
      <c r="O860">
        <v>0</v>
      </c>
      <c r="P860">
        <v>0</v>
      </c>
      <c r="T860" t="s">
        <v>15</v>
      </c>
    </row>
    <row r="861" spans="2:20" x14ac:dyDescent="0.25">
      <c r="B861" t="s">
        <v>1686</v>
      </c>
      <c r="G861" t="s">
        <v>1772</v>
      </c>
      <c r="K861" t="s">
        <v>1017</v>
      </c>
      <c r="L861" t="s">
        <v>1698</v>
      </c>
      <c r="N861">
        <v>0</v>
      </c>
      <c r="O861">
        <v>0</v>
      </c>
      <c r="P861">
        <v>0</v>
      </c>
      <c r="T861" t="s">
        <v>15</v>
      </c>
    </row>
    <row r="862" spans="2:20" x14ac:dyDescent="0.25">
      <c r="B862" t="s">
        <v>1686</v>
      </c>
      <c r="G862" t="s">
        <v>1772</v>
      </c>
      <c r="K862" t="s">
        <v>1019</v>
      </c>
      <c r="L862" t="s">
        <v>1698</v>
      </c>
      <c r="N862">
        <v>0</v>
      </c>
      <c r="O862">
        <v>0</v>
      </c>
      <c r="P862">
        <v>0</v>
      </c>
      <c r="T862" t="s">
        <v>15</v>
      </c>
    </row>
    <row r="863" spans="2:20" x14ac:dyDescent="0.25">
      <c r="B863" t="s">
        <v>1686</v>
      </c>
      <c r="G863" t="s">
        <v>1772</v>
      </c>
      <c r="K863" t="s">
        <v>909</v>
      </c>
      <c r="L863" t="s">
        <v>1698</v>
      </c>
      <c r="N863">
        <v>0</v>
      </c>
      <c r="O863">
        <v>0</v>
      </c>
      <c r="P863">
        <v>0</v>
      </c>
      <c r="T863" t="s">
        <v>15</v>
      </c>
    </row>
    <row r="864" spans="2:20" x14ac:dyDescent="0.25">
      <c r="B864" t="s">
        <v>1686</v>
      </c>
      <c r="G864" t="s">
        <v>1772</v>
      </c>
      <c r="K864" t="s">
        <v>1024</v>
      </c>
      <c r="L864" t="s">
        <v>1698</v>
      </c>
      <c r="N864">
        <v>0.51</v>
      </c>
      <c r="O864">
        <v>14.01</v>
      </c>
      <c r="P864">
        <v>0.3</v>
      </c>
      <c r="Q864">
        <v>3.5999999999999997E-2</v>
      </c>
      <c r="R864">
        <v>0.59</v>
      </c>
      <c r="T864" t="s">
        <v>15</v>
      </c>
    </row>
    <row r="865" spans="2:20" x14ac:dyDescent="0.25">
      <c r="B865" t="s">
        <v>1686</v>
      </c>
      <c r="G865" t="s">
        <v>1772</v>
      </c>
      <c r="K865" t="s">
        <v>1025</v>
      </c>
      <c r="L865" t="s">
        <v>1698</v>
      </c>
      <c r="N865">
        <v>19.940000000000001</v>
      </c>
      <c r="O865">
        <v>539.46</v>
      </c>
      <c r="P865">
        <v>24.49</v>
      </c>
      <c r="Q865">
        <v>3.6999999999999998E-2</v>
      </c>
      <c r="R865">
        <v>1.23</v>
      </c>
      <c r="T865" t="s">
        <v>15</v>
      </c>
    </row>
    <row r="866" spans="2:20" x14ac:dyDescent="0.25">
      <c r="B866" t="s">
        <v>1686</v>
      </c>
      <c r="G866" t="s">
        <v>1772</v>
      </c>
      <c r="K866" t="s">
        <v>1026</v>
      </c>
      <c r="L866" t="s">
        <v>1698</v>
      </c>
      <c r="N866">
        <v>0</v>
      </c>
      <c r="O866">
        <v>0</v>
      </c>
      <c r="P866">
        <v>0</v>
      </c>
      <c r="T866" t="s">
        <v>15</v>
      </c>
    </row>
    <row r="867" spans="2:20" x14ac:dyDescent="0.25">
      <c r="B867" t="s">
        <v>1686</v>
      </c>
      <c r="G867" t="s">
        <v>1772</v>
      </c>
      <c r="K867" t="s">
        <v>1028</v>
      </c>
      <c r="L867" t="s">
        <v>1698</v>
      </c>
      <c r="N867">
        <v>0</v>
      </c>
      <c r="O867">
        <v>0</v>
      </c>
      <c r="P867">
        <v>0</v>
      </c>
      <c r="T867" t="s">
        <v>15</v>
      </c>
    </row>
    <row r="868" spans="2:20" x14ac:dyDescent="0.25">
      <c r="B868" t="s">
        <v>1686</v>
      </c>
      <c r="G868" t="s">
        <v>1772</v>
      </c>
      <c r="K868" t="s">
        <v>1029</v>
      </c>
      <c r="L868" t="s">
        <v>1698</v>
      </c>
      <c r="N868">
        <v>0</v>
      </c>
      <c r="O868">
        <v>0</v>
      </c>
      <c r="P868">
        <v>0</v>
      </c>
      <c r="T868" t="s">
        <v>15</v>
      </c>
    </row>
    <row r="869" spans="2:20" x14ac:dyDescent="0.25">
      <c r="B869" t="s">
        <v>1686</v>
      </c>
      <c r="G869" t="s">
        <v>1772</v>
      </c>
      <c r="K869" t="s">
        <v>1137</v>
      </c>
      <c r="L869" t="s">
        <v>1698</v>
      </c>
      <c r="N869">
        <v>0</v>
      </c>
      <c r="O869">
        <v>0</v>
      </c>
      <c r="P869">
        <v>0</v>
      </c>
      <c r="T869" t="s">
        <v>15</v>
      </c>
    </row>
    <row r="870" spans="2:20" x14ac:dyDescent="0.25">
      <c r="B870" t="s">
        <v>1686</v>
      </c>
      <c r="G870" t="s">
        <v>1772</v>
      </c>
      <c r="K870" t="s">
        <v>1294</v>
      </c>
      <c r="L870" t="s">
        <v>1698</v>
      </c>
      <c r="N870">
        <v>0</v>
      </c>
      <c r="O870">
        <v>0</v>
      </c>
      <c r="P870">
        <v>0</v>
      </c>
      <c r="T870" t="s">
        <v>15</v>
      </c>
    </row>
    <row r="871" spans="2:20" x14ac:dyDescent="0.25">
      <c r="B871" t="s">
        <v>1686</v>
      </c>
      <c r="G871" t="s">
        <v>1773</v>
      </c>
      <c r="H871">
        <v>3</v>
      </c>
      <c r="M871" t="s">
        <v>1697</v>
      </c>
      <c r="N871">
        <v>1880.2</v>
      </c>
      <c r="O871">
        <v>36634.230000000003</v>
      </c>
      <c r="P871">
        <v>2071.33</v>
      </c>
      <c r="Q871">
        <v>5.0999999999999997E-2</v>
      </c>
      <c r="R871">
        <v>1.1000000000000001</v>
      </c>
      <c r="T871" t="s">
        <v>15</v>
      </c>
    </row>
    <row r="872" spans="2:20" x14ac:dyDescent="0.25">
      <c r="B872" t="s">
        <v>1686</v>
      </c>
      <c r="G872" t="s">
        <v>1773</v>
      </c>
      <c r="K872" t="s">
        <v>117</v>
      </c>
      <c r="L872" t="s">
        <v>1698</v>
      </c>
      <c r="N872">
        <v>3.78</v>
      </c>
      <c r="O872">
        <v>63.05</v>
      </c>
      <c r="P872">
        <v>3.98</v>
      </c>
      <c r="Q872">
        <v>0.06</v>
      </c>
      <c r="R872">
        <v>1.05</v>
      </c>
      <c r="T872" t="s">
        <v>15</v>
      </c>
    </row>
    <row r="873" spans="2:20" x14ac:dyDescent="0.25">
      <c r="B873" t="s">
        <v>1686</v>
      </c>
      <c r="G873" t="s">
        <v>1773</v>
      </c>
      <c r="K873" t="s">
        <v>118</v>
      </c>
      <c r="L873" t="s">
        <v>1698</v>
      </c>
      <c r="N873">
        <v>51.75</v>
      </c>
      <c r="O873">
        <v>959.82</v>
      </c>
      <c r="P873">
        <v>50.18</v>
      </c>
      <c r="Q873">
        <v>5.3999999999999999E-2</v>
      </c>
      <c r="R873">
        <v>0.97</v>
      </c>
      <c r="T873" t="s">
        <v>15</v>
      </c>
    </row>
    <row r="874" spans="2:20" x14ac:dyDescent="0.25">
      <c r="B874" t="s">
        <v>1686</v>
      </c>
      <c r="G874" t="s">
        <v>1773</v>
      </c>
      <c r="K874" t="s">
        <v>149</v>
      </c>
      <c r="L874" t="s">
        <v>1698</v>
      </c>
      <c r="N874">
        <v>0</v>
      </c>
      <c r="O874">
        <v>0</v>
      </c>
      <c r="P874">
        <v>0</v>
      </c>
      <c r="T874" t="s">
        <v>15</v>
      </c>
    </row>
    <row r="875" spans="2:20" x14ac:dyDescent="0.25">
      <c r="B875" t="s">
        <v>1686</v>
      </c>
      <c r="G875" t="s">
        <v>1773</v>
      </c>
      <c r="K875" t="s">
        <v>185</v>
      </c>
      <c r="L875" t="s">
        <v>1698</v>
      </c>
      <c r="N875">
        <v>0</v>
      </c>
      <c r="O875">
        <v>0</v>
      </c>
      <c r="P875">
        <v>0</v>
      </c>
      <c r="T875" t="s">
        <v>15</v>
      </c>
    </row>
    <row r="876" spans="2:20" x14ac:dyDescent="0.25">
      <c r="B876" t="s">
        <v>1686</v>
      </c>
      <c r="G876" t="s">
        <v>1773</v>
      </c>
      <c r="K876" t="s">
        <v>186</v>
      </c>
      <c r="L876" t="s">
        <v>1698</v>
      </c>
      <c r="N876">
        <v>0</v>
      </c>
      <c r="O876">
        <v>0</v>
      </c>
      <c r="P876">
        <v>0</v>
      </c>
      <c r="T876" t="s">
        <v>15</v>
      </c>
    </row>
    <row r="877" spans="2:20" x14ac:dyDescent="0.25">
      <c r="B877" t="s">
        <v>1686</v>
      </c>
      <c r="G877" t="s">
        <v>1773</v>
      </c>
      <c r="K877" t="s">
        <v>194</v>
      </c>
      <c r="L877" t="s">
        <v>1698</v>
      </c>
      <c r="N877">
        <v>0</v>
      </c>
      <c r="O877">
        <v>0</v>
      </c>
      <c r="P877">
        <v>0</v>
      </c>
      <c r="T877" t="s">
        <v>15</v>
      </c>
    </row>
    <row r="878" spans="2:20" x14ac:dyDescent="0.25">
      <c r="B878" t="s">
        <v>1686</v>
      </c>
      <c r="G878" t="s">
        <v>1773</v>
      </c>
      <c r="K878" t="s">
        <v>198</v>
      </c>
      <c r="L878" t="s">
        <v>1698</v>
      </c>
      <c r="N878">
        <v>16.97</v>
      </c>
      <c r="O878">
        <v>420.36</v>
      </c>
      <c r="P878">
        <v>25.29</v>
      </c>
      <c r="Q878">
        <v>0.04</v>
      </c>
      <c r="R878">
        <v>1.49</v>
      </c>
      <c r="T878" t="s">
        <v>15</v>
      </c>
    </row>
    <row r="879" spans="2:20" x14ac:dyDescent="0.25">
      <c r="B879" t="s">
        <v>1686</v>
      </c>
      <c r="G879" t="s">
        <v>1773</v>
      </c>
      <c r="K879" t="s">
        <v>197</v>
      </c>
      <c r="L879" t="s">
        <v>1698</v>
      </c>
      <c r="N879">
        <v>0</v>
      </c>
      <c r="O879">
        <v>0</v>
      </c>
      <c r="P879">
        <v>0</v>
      </c>
      <c r="T879" t="s">
        <v>15</v>
      </c>
    </row>
    <row r="880" spans="2:20" x14ac:dyDescent="0.25">
      <c r="B880" t="s">
        <v>1686</v>
      </c>
      <c r="G880" t="s">
        <v>1773</v>
      </c>
      <c r="K880" t="s">
        <v>199</v>
      </c>
      <c r="L880" t="s">
        <v>1698</v>
      </c>
      <c r="N880">
        <v>0</v>
      </c>
      <c r="O880">
        <v>0</v>
      </c>
      <c r="P880">
        <v>0</v>
      </c>
      <c r="T880" t="s">
        <v>15</v>
      </c>
    </row>
    <row r="881" spans="2:20" x14ac:dyDescent="0.25">
      <c r="B881" t="s">
        <v>1686</v>
      </c>
      <c r="G881" t="s">
        <v>1773</v>
      </c>
      <c r="K881" t="s">
        <v>200</v>
      </c>
      <c r="L881" t="s">
        <v>1698</v>
      </c>
      <c r="N881">
        <v>0</v>
      </c>
      <c r="O881">
        <v>0</v>
      </c>
      <c r="P881">
        <v>0</v>
      </c>
      <c r="T881" t="s">
        <v>15</v>
      </c>
    </row>
    <row r="882" spans="2:20" x14ac:dyDescent="0.25">
      <c r="B882" t="s">
        <v>1686</v>
      </c>
      <c r="G882" t="s">
        <v>1773</v>
      </c>
      <c r="K882" t="s">
        <v>228</v>
      </c>
      <c r="L882" t="s">
        <v>1698</v>
      </c>
      <c r="N882">
        <v>3.89</v>
      </c>
      <c r="O882">
        <v>140.12</v>
      </c>
      <c r="P882">
        <v>4.18</v>
      </c>
      <c r="Q882">
        <v>2.8000000000000001E-2</v>
      </c>
      <c r="R882">
        <v>1.08</v>
      </c>
      <c r="T882" t="s">
        <v>15</v>
      </c>
    </row>
    <row r="883" spans="2:20" x14ac:dyDescent="0.25">
      <c r="B883" t="s">
        <v>1686</v>
      </c>
      <c r="G883" t="s">
        <v>1773</v>
      </c>
      <c r="K883" t="s">
        <v>245</v>
      </c>
      <c r="L883" t="s">
        <v>1698</v>
      </c>
      <c r="N883">
        <v>2.36</v>
      </c>
      <c r="O883">
        <v>42.04</v>
      </c>
      <c r="P883">
        <v>3.51</v>
      </c>
      <c r="Q883">
        <v>5.6000000000000001E-2</v>
      </c>
      <c r="R883">
        <v>1.49</v>
      </c>
      <c r="T883" t="s">
        <v>15</v>
      </c>
    </row>
    <row r="884" spans="2:20" x14ac:dyDescent="0.25">
      <c r="B884" t="s">
        <v>1686</v>
      </c>
      <c r="G884" t="s">
        <v>1773</v>
      </c>
      <c r="K884" t="s">
        <v>263</v>
      </c>
      <c r="L884" t="s">
        <v>1698</v>
      </c>
      <c r="N884">
        <v>5.33</v>
      </c>
      <c r="O884">
        <v>147.13</v>
      </c>
      <c r="P884">
        <v>7.81</v>
      </c>
      <c r="Q884">
        <v>3.5999999999999997E-2</v>
      </c>
      <c r="R884">
        <v>1.46</v>
      </c>
      <c r="T884" t="s">
        <v>15</v>
      </c>
    </row>
    <row r="885" spans="2:20" x14ac:dyDescent="0.25">
      <c r="B885" t="s">
        <v>1686</v>
      </c>
      <c r="G885" t="s">
        <v>1773</v>
      </c>
      <c r="K885" t="s">
        <v>271</v>
      </c>
      <c r="L885" t="s">
        <v>1698</v>
      </c>
      <c r="N885">
        <v>24.06</v>
      </c>
      <c r="O885">
        <v>476.41</v>
      </c>
      <c r="P885">
        <v>39.229999999999997</v>
      </c>
      <c r="Q885">
        <v>5.0999999999999997E-2</v>
      </c>
      <c r="R885">
        <v>1.63</v>
      </c>
      <c r="T885" t="s">
        <v>15</v>
      </c>
    </row>
    <row r="886" spans="2:20" x14ac:dyDescent="0.25">
      <c r="B886" t="s">
        <v>1686</v>
      </c>
      <c r="G886" t="s">
        <v>1773</v>
      </c>
      <c r="K886" t="s">
        <v>276</v>
      </c>
      <c r="L886" t="s">
        <v>1698</v>
      </c>
      <c r="N886">
        <v>8.5500000000000007</v>
      </c>
      <c r="O886">
        <v>161.13999999999999</v>
      </c>
      <c r="P886">
        <v>9.58</v>
      </c>
      <c r="Q886">
        <v>5.2999999999999999E-2</v>
      </c>
      <c r="R886">
        <v>1.1200000000000001</v>
      </c>
      <c r="T886" t="s">
        <v>15</v>
      </c>
    </row>
    <row r="887" spans="2:20" x14ac:dyDescent="0.25">
      <c r="B887" t="s">
        <v>1686</v>
      </c>
      <c r="G887" t="s">
        <v>1773</v>
      </c>
      <c r="K887" t="s">
        <v>279</v>
      </c>
      <c r="L887" t="s">
        <v>1698</v>
      </c>
      <c r="N887">
        <v>2.5499999999999998</v>
      </c>
      <c r="O887">
        <v>35.03</v>
      </c>
      <c r="P887">
        <v>2.27</v>
      </c>
      <c r="Q887">
        <v>7.2999999999999995E-2</v>
      </c>
      <c r="R887">
        <v>0.89</v>
      </c>
      <c r="T887" t="s">
        <v>15</v>
      </c>
    </row>
    <row r="888" spans="2:20" x14ac:dyDescent="0.25">
      <c r="B888" t="s">
        <v>1686</v>
      </c>
      <c r="G888" t="s">
        <v>1773</v>
      </c>
      <c r="K888" t="s">
        <v>281</v>
      </c>
      <c r="L888" t="s">
        <v>1698</v>
      </c>
      <c r="N888">
        <v>8.31</v>
      </c>
      <c r="O888">
        <v>231.2</v>
      </c>
      <c r="P888">
        <v>12.68</v>
      </c>
      <c r="Q888">
        <v>3.5999999999999997E-2</v>
      </c>
      <c r="R888">
        <v>1.52</v>
      </c>
      <c r="T888" t="s">
        <v>15</v>
      </c>
    </row>
    <row r="889" spans="2:20" x14ac:dyDescent="0.25">
      <c r="B889" t="s">
        <v>1686</v>
      </c>
      <c r="G889" t="s">
        <v>1773</v>
      </c>
      <c r="K889" t="s">
        <v>286</v>
      </c>
      <c r="L889" t="s">
        <v>1698</v>
      </c>
      <c r="N889">
        <v>3.12</v>
      </c>
      <c r="O889">
        <v>63.05</v>
      </c>
      <c r="P889">
        <v>4.34</v>
      </c>
      <c r="Q889">
        <v>4.9000000000000002E-2</v>
      </c>
      <c r="R889">
        <v>1.39</v>
      </c>
      <c r="T889" t="s">
        <v>15</v>
      </c>
    </row>
    <row r="890" spans="2:20" x14ac:dyDescent="0.25">
      <c r="B890" t="s">
        <v>1686</v>
      </c>
      <c r="G890" t="s">
        <v>1773</v>
      </c>
      <c r="K890" t="s">
        <v>293</v>
      </c>
      <c r="L890" t="s">
        <v>1698</v>
      </c>
      <c r="N890">
        <v>2.76</v>
      </c>
      <c r="O890">
        <v>49.04</v>
      </c>
      <c r="P890">
        <v>3.92</v>
      </c>
      <c r="Q890">
        <v>5.6000000000000001E-2</v>
      </c>
      <c r="R890">
        <v>1.42</v>
      </c>
      <c r="T890" t="s">
        <v>15</v>
      </c>
    </row>
    <row r="891" spans="2:20" x14ac:dyDescent="0.25">
      <c r="B891" t="s">
        <v>1686</v>
      </c>
      <c r="G891" t="s">
        <v>1773</v>
      </c>
      <c r="K891" t="s">
        <v>294</v>
      </c>
      <c r="L891" t="s">
        <v>1698</v>
      </c>
      <c r="N891">
        <v>30.49</v>
      </c>
      <c r="O891">
        <v>567.48</v>
      </c>
      <c r="P891">
        <v>40.21</v>
      </c>
      <c r="Q891">
        <v>5.3999999999999999E-2</v>
      </c>
      <c r="R891">
        <v>1.32</v>
      </c>
      <c r="T891" t="s">
        <v>15</v>
      </c>
    </row>
    <row r="892" spans="2:20" x14ac:dyDescent="0.25">
      <c r="B892" t="s">
        <v>1686</v>
      </c>
      <c r="G892" t="s">
        <v>1773</v>
      </c>
      <c r="K892" t="s">
        <v>296</v>
      </c>
      <c r="L892" t="s">
        <v>1698</v>
      </c>
      <c r="N892">
        <v>107.15</v>
      </c>
      <c r="O892">
        <v>2003.71</v>
      </c>
      <c r="P892">
        <v>105.4</v>
      </c>
      <c r="Q892">
        <v>5.2999999999999999E-2</v>
      </c>
      <c r="R892">
        <v>0.98</v>
      </c>
      <c r="T892" t="s">
        <v>15</v>
      </c>
    </row>
    <row r="893" spans="2:20" x14ac:dyDescent="0.25">
      <c r="B893" t="s">
        <v>1686</v>
      </c>
      <c r="G893" t="s">
        <v>1773</v>
      </c>
      <c r="K893" t="s">
        <v>391</v>
      </c>
      <c r="L893" t="s">
        <v>1698</v>
      </c>
      <c r="N893">
        <v>0</v>
      </c>
      <c r="O893">
        <v>0</v>
      </c>
      <c r="P893">
        <v>0</v>
      </c>
      <c r="T893" t="s">
        <v>15</v>
      </c>
    </row>
    <row r="894" spans="2:20" x14ac:dyDescent="0.25">
      <c r="B894" t="s">
        <v>1686</v>
      </c>
      <c r="G894" t="s">
        <v>1773</v>
      </c>
      <c r="K894" t="s">
        <v>684</v>
      </c>
      <c r="L894" t="s">
        <v>1698</v>
      </c>
      <c r="N894">
        <v>1.62</v>
      </c>
      <c r="O894">
        <v>42.04</v>
      </c>
      <c r="P894">
        <v>1.55</v>
      </c>
      <c r="Q894">
        <v>3.7999999999999999E-2</v>
      </c>
      <c r="R894">
        <v>0.96</v>
      </c>
      <c r="T894" t="s">
        <v>15</v>
      </c>
    </row>
    <row r="895" spans="2:20" x14ac:dyDescent="0.25">
      <c r="B895" t="s">
        <v>1686</v>
      </c>
      <c r="G895" t="s">
        <v>1773</v>
      </c>
      <c r="K895" t="s">
        <v>406</v>
      </c>
      <c r="L895" t="s">
        <v>1698</v>
      </c>
      <c r="N895">
        <v>0</v>
      </c>
      <c r="O895">
        <v>0</v>
      </c>
      <c r="P895">
        <v>0</v>
      </c>
      <c r="T895" t="s">
        <v>15</v>
      </c>
    </row>
    <row r="896" spans="2:20" x14ac:dyDescent="0.25">
      <c r="B896" t="s">
        <v>1686</v>
      </c>
      <c r="G896" t="s">
        <v>1773</v>
      </c>
      <c r="K896" t="s">
        <v>411</v>
      </c>
      <c r="L896" t="s">
        <v>1698</v>
      </c>
      <c r="N896">
        <v>0.44</v>
      </c>
      <c r="O896">
        <v>7.01</v>
      </c>
      <c r="P896">
        <v>0.33</v>
      </c>
      <c r="Q896">
        <v>6.3E-2</v>
      </c>
      <c r="R896">
        <v>0.74</v>
      </c>
      <c r="T896" t="s">
        <v>15</v>
      </c>
    </row>
    <row r="897" spans="2:20" x14ac:dyDescent="0.25">
      <c r="B897" t="s">
        <v>1686</v>
      </c>
      <c r="G897" t="s">
        <v>1773</v>
      </c>
      <c r="K897" t="s">
        <v>416</v>
      </c>
      <c r="L897" t="s">
        <v>1698</v>
      </c>
      <c r="N897">
        <v>0.42</v>
      </c>
      <c r="O897">
        <v>7.01</v>
      </c>
      <c r="P897">
        <v>0.27</v>
      </c>
      <c r="Q897">
        <v>5.8999999999999997E-2</v>
      </c>
      <c r="R897">
        <v>0.66</v>
      </c>
      <c r="T897" t="s">
        <v>15</v>
      </c>
    </row>
    <row r="898" spans="2:20" x14ac:dyDescent="0.25">
      <c r="B898" t="s">
        <v>1686</v>
      </c>
      <c r="G898" t="s">
        <v>1773</v>
      </c>
      <c r="K898" t="s">
        <v>1655</v>
      </c>
      <c r="L898" t="s">
        <v>1698</v>
      </c>
      <c r="N898">
        <v>0</v>
      </c>
      <c r="O898">
        <v>0</v>
      </c>
      <c r="P898">
        <v>0</v>
      </c>
      <c r="T898" t="s">
        <v>15</v>
      </c>
    </row>
    <row r="899" spans="2:20" x14ac:dyDescent="0.25">
      <c r="B899" t="s">
        <v>1686</v>
      </c>
      <c r="G899" t="s">
        <v>1773</v>
      </c>
      <c r="K899" t="s">
        <v>1658</v>
      </c>
      <c r="L899" t="s">
        <v>1698</v>
      </c>
      <c r="N899">
        <v>0</v>
      </c>
      <c r="O899">
        <v>0</v>
      </c>
      <c r="P899">
        <v>0</v>
      </c>
      <c r="T899" t="s">
        <v>15</v>
      </c>
    </row>
    <row r="900" spans="2:20" x14ac:dyDescent="0.25">
      <c r="B900" t="s">
        <v>1686</v>
      </c>
      <c r="G900" t="s">
        <v>1773</v>
      </c>
      <c r="K900" t="s">
        <v>689</v>
      </c>
      <c r="L900" t="s">
        <v>1698</v>
      </c>
      <c r="N900">
        <v>9.1</v>
      </c>
      <c r="O900">
        <v>161.13999999999999</v>
      </c>
      <c r="P900">
        <v>10.029999999999999</v>
      </c>
      <c r="Q900">
        <v>5.7000000000000002E-2</v>
      </c>
      <c r="R900">
        <v>1.1000000000000001</v>
      </c>
      <c r="T900" t="s">
        <v>15</v>
      </c>
    </row>
    <row r="901" spans="2:20" x14ac:dyDescent="0.25">
      <c r="B901" t="s">
        <v>1686</v>
      </c>
      <c r="G901" t="s">
        <v>1773</v>
      </c>
      <c r="K901" t="s">
        <v>690</v>
      </c>
      <c r="L901" t="s">
        <v>1698</v>
      </c>
      <c r="N901">
        <v>0</v>
      </c>
      <c r="O901">
        <v>0</v>
      </c>
      <c r="P901">
        <v>0</v>
      </c>
      <c r="T901" t="s">
        <v>15</v>
      </c>
    </row>
    <row r="902" spans="2:20" x14ac:dyDescent="0.25">
      <c r="B902" t="s">
        <v>1686</v>
      </c>
      <c r="G902" t="s">
        <v>1773</v>
      </c>
      <c r="K902" t="s">
        <v>692</v>
      </c>
      <c r="L902" t="s">
        <v>1698</v>
      </c>
      <c r="N902">
        <v>17.82</v>
      </c>
      <c r="O902">
        <v>280.24</v>
      </c>
      <c r="P902">
        <v>30.7</v>
      </c>
      <c r="Q902">
        <v>6.4000000000000001E-2</v>
      </c>
      <c r="R902">
        <v>1.72</v>
      </c>
      <c r="T902" t="s">
        <v>15</v>
      </c>
    </row>
    <row r="903" spans="2:20" x14ac:dyDescent="0.25">
      <c r="B903" t="s">
        <v>1686</v>
      </c>
      <c r="G903" t="s">
        <v>1773</v>
      </c>
      <c r="K903" t="s">
        <v>694</v>
      </c>
      <c r="L903" t="s">
        <v>1698</v>
      </c>
      <c r="N903">
        <v>0</v>
      </c>
      <c r="O903">
        <v>0</v>
      </c>
      <c r="P903">
        <v>0</v>
      </c>
      <c r="T903" t="s">
        <v>15</v>
      </c>
    </row>
    <row r="904" spans="2:20" x14ac:dyDescent="0.25">
      <c r="B904" t="s">
        <v>1686</v>
      </c>
      <c r="G904" t="s">
        <v>1773</v>
      </c>
      <c r="K904" t="s">
        <v>695</v>
      </c>
      <c r="L904" t="s">
        <v>1698</v>
      </c>
      <c r="N904">
        <v>0</v>
      </c>
      <c r="O904">
        <v>0</v>
      </c>
      <c r="P904">
        <v>0</v>
      </c>
      <c r="T904" t="s">
        <v>15</v>
      </c>
    </row>
    <row r="905" spans="2:20" x14ac:dyDescent="0.25">
      <c r="B905" t="s">
        <v>1686</v>
      </c>
      <c r="G905" t="s">
        <v>1773</v>
      </c>
      <c r="K905" t="s">
        <v>696</v>
      </c>
      <c r="L905" t="s">
        <v>1698</v>
      </c>
      <c r="N905">
        <v>0</v>
      </c>
      <c r="O905">
        <v>0</v>
      </c>
      <c r="P905">
        <v>0</v>
      </c>
      <c r="T905" t="s">
        <v>15</v>
      </c>
    </row>
    <row r="906" spans="2:20" x14ac:dyDescent="0.25">
      <c r="B906" t="s">
        <v>1686</v>
      </c>
      <c r="G906" t="s">
        <v>1773</v>
      </c>
      <c r="K906" t="s">
        <v>697</v>
      </c>
      <c r="L906" t="s">
        <v>1698</v>
      </c>
      <c r="N906">
        <v>0</v>
      </c>
      <c r="O906">
        <v>0</v>
      </c>
      <c r="P906">
        <v>0</v>
      </c>
      <c r="T906" t="s">
        <v>15</v>
      </c>
    </row>
    <row r="907" spans="2:20" x14ac:dyDescent="0.25">
      <c r="B907" t="s">
        <v>1686</v>
      </c>
      <c r="G907" t="s">
        <v>1773</v>
      </c>
      <c r="K907" t="s">
        <v>716</v>
      </c>
      <c r="L907" t="s">
        <v>1698</v>
      </c>
      <c r="N907">
        <v>40.93</v>
      </c>
      <c r="O907">
        <v>756.65</v>
      </c>
      <c r="P907">
        <v>67.760000000000005</v>
      </c>
      <c r="Q907">
        <v>5.3999999999999999E-2</v>
      </c>
      <c r="R907">
        <v>1.66</v>
      </c>
      <c r="T907" t="s">
        <v>15</v>
      </c>
    </row>
    <row r="908" spans="2:20" x14ac:dyDescent="0.25">
      <c r="B908" t="s">
        <v>1686</v>
      </c>
      <c r="G908" t="s">
        <v>1773</v>
      </c>
      <c r="K908" t="s">
        <v>741</v>
      </c>
      <c r="L908" t="s">
        <v>1698</v>
      </c>
      <c r="N908">
        <v>1.01</v>
      </c>
      <c r="O908">
        <v>21.02</v>
      </c>
      <c r="P908">
        <v>0.57999999999999996</v>
      </c>
      <c r="Q908">
        <v>4.8000000000000001E-2</v>
      </c>
      <c r="R908">
        <v>0.56999999999999995</v>
      </c>
      <c r="T908" t="s">
        <v>15</v>
      </c>
    </row>
    <row r="909" spans="2:20" x14ac:dyDescent="0.25">
      <c r="B909" t="s">
        <v>1686</v>
      </c>
      <c r="G909" t="s">
        <v>1773</v>
      </c>
      <c r="K909" t="s">
        <v>733</v>
      </c>
      <c r="L909" t="s">
        <v>1698</v>
      </c>
      <c r="N909">
        <v>55.87</v>
      </c>
      <c r="O909">
        <v>1261.08</v>
      </c>
      <c r="P909">
        <v>93.01</v>
      </c>
      <c r="Q909">
        <v>4.3999999999999997E-2</v>
      </c>
      <c r="R909">
        <v>1.66</v>
      </c>
      <c r="T909" t="s">
        <v>15</v>
      </c>
    </row>
    <row r="910" spans="2:20" x14ac:dyDescent="0.25">
      <c r="B910" t="s">
        <v>1686</v>
      </c>
      <c r="G910" t="s">
        <v>1773</v>
      </c>
      <c r="K910" t="s">
        <v>740</v>
      </c>
      <c r="L910" t="s">
        <v>1698</v>
      </c>
      <c r="N910">
        <v>2.2799999999999998</v>
      </c>
      <c r="O910">
        <v>84.07</v>
      </c>
      <c r="P910">
        <v>2.8</v>
      </c>
      <c r="Q910">
        <v>2.7E-2</v>
      </c>
      <c r="R910">
        <v>1.23</v>
      </c>
      <c r="T910" t="s">
        <v>15</v>
      </c>
    </row>
    <row r="911" spans="2:20" x14ac:dyDescent="0.25">
      <c r="B911" t="s">
        <v>1686</v>
      </c>
      <c r="G911" t="s">
        <v>1773</v>
      </c>
      <c r="K911" t="s">
        <v>761</v>
      </c>
      <c r="L911" t="s">
        <v>1698</v>
      </c>
      <c r="N911">
        <v>0</v>
      </c>
      <c r="O911">
        <v>0</v>
      </c>
      <c r="P911">
        <v>0</v>
      </c>
      <c r="T911" t="s">
        <v>15</v>
      </c>
    </row>
    <row r="912" spans="2:20" x14ac:dyDescent="0.25">
      <c r="B912" t="s">
        <v>1686</v>
      </c>
      <c r="G912" t="s">
        <v>1773</v>
      </c>
      <c r="K912" t="s">
        <v>747</v>
      </c>
      <c r="L912" t="s">
        <v>1698</v>
      </c>
      <c r="N912">
        <v>0</v>
      </c>
      <c r="O912">
        <v>0</v>
      </c>
      <c r="P912">
        <v>0</v>
      </c>
      <c r="T912" t="s">
        <v>15</v>
      </c>
    </row>
    <row r="913" spans="2:20" x14ac:dyDescent="0.25">
      <c r="B913" t="s">
        <v>1686</v>
      </c>
      <c r="G913" t="s">
        <v>1773</v>
      </c>
      <c r="K913" t="s">
        <v>756</v>
      </c>
      <c r="L913" t="s">
        <v>1698</v>
      </c>
      <c r="N913">
        <v>4.3099999999999996</v>
      </c>
      <c r="O913">
        <v>70.06</v>
      </c>
      <c r="P913">
        <v>8.0500000000000007</v>
      </c>
      <c r="Q913">
        <v>6.2E-2</v>
      </c>
      <c r="R913">
        <v>1.87</v>
      </c>
      <c r="T913" t="s">
        <v>15</v>
      </c>
    </row>
    <row r="914" spans="2:20" x14ac:dyDescent="0.25">
      <c r="B914" t="s">
        <v>1686</v>
      </c>
      <c r="G914" t="s">
        <v>1773</v>
      </c>
      <c r="K914" t="s">
        <v>757</v>
      </c>
      <c r="L914" t="s">
        <v>1698</v>
      </c>
      <c r="N914">
        <v>1.76</v>
      </c>
      <c r="O914">
        <v>28.02</v>
      </c>
      <c r="P914">
        <v>3.37</v>
      </c>
      <c r="Q914">
        <v>6.3E-2</v>
      </c>
      <c r="R914">
        <v>1.92</v>
      </c>
      <c r="T914" t="s">
        <v>15</v>
      </c>
    </row>
    <row r="915" spans="2:20" x14ac:dyDescent="0.25">
      <c r="B915" t="s">
        <v>1686</v>
      </c>
      <c r="G915" t="s">
        <v>1773</v>
      </c>
      <c r="K915" t="s">
        <v>760</v>
      </c>
      <c r="L915" t="s">
        <v>1698</v>
      </c>
      <c r="N915">
        <v>3.56</v>
      </c>
      <c r="O915">
        <v>35.03</v>
      </c>
      <c r="P915">
        <v>3.45</v>
      </c>
      <c r="Q915">
        <v>0.10199999999999999</v>
      </c>
      <c r="R915">
        <v>0.97</v>
      </c>
      <c r="T915" t="s">
        <v>15</v>
      </c>
    </row>
    <row r="916" spans="2:20" x14ac:dyDescent="0.25">
      <c r="B916" t="s">
        <v>1686</v>
      </c>
      <c r="G916" t="s">
        <v>1773</v>
      </c>
      <c r="K916" t="s">
        <v>763</v>
      </c>
      <c r="L916" t="s">
        <v>1698</v>
      </c>
      <c r="N916">
        <v>3.04</v>
      </c>
      <c r="O916">
        <v>56.05</v>
      </c>
      <c r="P916">
        <v>2.39</v>
      </c>
      <c r="Q916">
        <v>5.3999999999999999E-2</v>
      </c>
      <c r="R916">
        <v>0.79</v>
      </c>
      <c r="T916" t="s">
        <v>15</v>
      </c>
    </row>
    <row r="917" spans="2:20" x14ac:dyDescent="0.25">
      <c r="B917" t="s">
        <v>1686</v>
      </c>
      <c r="G917" t="s">
        <v>1773</v>
      </c>
      <c r="K917" t="s">
        <v>766</v>
      </c>
      <c r="L917" t="s">
        <v>1698</v>
      </c>
      <c r="N917">
        <v>0.3</v>
      </c>
      <c r="O917">
        <v>7.01</v>
      </c>
      <c r="P917">
        <v>0.28000000000000003</v>
      </c>
      <c r="Q917">
        <v>4.2999999999999997E-2</v>
      </c>
      <c r="R917">
        <v>0.91</v>
      </c>
      <c r="T917" t="s">
        <v>15</v>
      </c>
    </row>
    <row r="918" spans="2:20" x14ac:dyDescent="0.25">
      <c r="B918" t="s">
        <v>1686</v>
      </c>
      <c r="G918" t="s">
        <v>1773</v>
      </c>
      <c r="K918" t="s">
        <v>770</v>
      </c>
      <c r="L918" t="s">
        <v>1698</v>
      </c>
      <c r="N918">
        <v>0</v>
      </c>
      <c r="O918">
        <v>0</v>
      </c>
      <c r="P918">
        <v>0</v>
      </c>
      <c r="T918" t="s">
        <v>15</v>
      </c>
    </row>
    <row r="919" spans="2:20" x14ac:dyDescent="0.25">
      <c r="B919" t="s">
        <v>1686</v>
      </c>
      <c r="G919" t="s">
        <v>1773</v>
      </c>
      <c r="K919" t="s">
        <v>771</v>
      </c>
      <c r="L919" t="s">
        <v>1698</v>
      </c>
      <c r="N919">
        <v>2.42</v>
      </c>
      <c r="O919">
        <v>35.03</v>
      </c>
      <c r="P919">
        <v>1.63</v>
      </c>
      <c r="Q919">
        <v>6.9000000000000006E-2</v>
      </c>
      <c r="R919">
        <v>0.68</v>
      </c>
      <c r="T919" t="s">
        <v>15</v>
      </c>
    </row>
    <row r="920" spans="2:20" x14ac:dyDescent="0.25">
      <c r="B920" t="s">
        <v>1686</v>
      </c>
      <c r="G920" t="s">
        <v>1773</v>
      </c>
      <c r="K920" t="s">
        <v>773</v>
      </c>
      <c r="L920" t="s">
        <v>1698</v>
      </c>
      <c r="N920">
        <v>0</v>
      </c>
      <c r="O920">
        <v>0</v>
      </c>
      <c r="P920">
        <v>0</v>
      </c>
      <c r="T920" t="s">
        <v>15</v>
      </c>
    </row>
    <row r="921" spans="2:20" x14ac:dyDescent="0.25">
      <c r="B921" t="s">
        <v>1686</v>
      </c>
      <c r="G921" t="s">
        <v>1773</v>
      </c>
      <c r="K921" t="s">
        <v>778</v>
      </c>
      <c r="L921" t="s">
        <v>1698</v>
      </c>
      <c r="N921">
        <v>0</v>
      </c>
      <c r="O921">
        <v>0</v>
      </c>
      <c r="P921">
        <v>0</v>
      </c>
      <c r="T921" t="s">
        <v>15</v>
      </c>
    </row>
    <row r="922" spans="2:20" x14ac:dyDescent="0.25">
      <c r="B922" t="s">
        <v>1686</v>
      </c>
      <c r="G922" t="s">
        <v>1773</v>
      </c>
      <c r="K922" t="s">
        <v>779</v>
      </c>
      <c r="L922" t="s">
        <v>1698</v>
      </c>
      <c r="N922">
        <v>0.48</v>
      </c>
      <c r="O922">
        <v>7.01</v>
      </c>
      <c r="P922">
        <v>0.68</v>
      </c>
      <c r="Q922">
        <v>6.8000000000000005E-2</v>
      </c>
      <c r="R922">
        <v>1.42</v>
      </c>
      <c r="T922" t="s">
        <v>15</v>
      </c>
    </row>
    <row r="923" spans="2:20" x14ac:dyDescent="0.25">
      <c r="B923" t="s">
        <v>1686</v>
      </c>
      <c r="G923" t="s">
        <v>1773</v>
      </c>
      <c r="K923" t="s">
        <v>780</v>
      </c>
      <c r="L923" t="s">
        <v>1698</v>
      </c>
      <c r="N923">
        <v>27.27</v>
      </c>
      <c r="O923">
        <v>497.42</v>
      </c>
      <c r="P923">
        <v>29.4</v>
      </c>
      <c r="Q923">
        <v>5.5E-2</v>
      </c>
      <c r="R923">
        <v>1.08</v>
      </c>
      <c r="T923" t="s">
        <v>15</v>
      </c>
    </row>
    <row r="924" spans="2:20" x14ac:dyDescent="0.25">
      <c r="B924" t="s">
        <v>1686</v>
      </c>
      <c r="G924" t="s">
        <v>1773</v>
      </c>
      <c r="K924" t="s">
        <v>782</v>
      </c>
      <c r="L924" t="s">
        <v>1698</v>
      </c>
      <c r="N924">
        <v>0.79</v>
      </c>
      <c r="O924">
        <v>21.02</v>
      </c>
      <c r="P924">
        <v>0.75</v>
      </c>
      <c r="Q924">
        <v>3.7999999999999999E-2</v>
      </c>
      <c r="R924">
        <v>0.94</v>
      </c>
      <c r="T924" t="s">
        <v>15</v>
      </c>
    </row>
    <row r="925" spans="2:20" x14ac:dyDescent="0.25">
      <c r="B925" t="s">
        <v>1686</v>
      </c>
      <c r="G925" t="s">
        <v>1773</v>
      </c>
      <c r="K925" t="s">
        <v>787</v>
      </c>
      <c r="L925" t="s">
        <v>1698</v>
      </c>
      <c r="N925">
        <v>2.02</v>
      </c>
      <c r="O925">
        <v>35.03</v>
      </c>
      <c r="P925">
        <v>1.64</v>
      </c>
      <c r="Q925">
        <v>5.8000000000000003E-2</v>
      </c>
      <c r="R925">
        <v>0.81</v>
      </c>
      <c r="T925" t="s">
        <v>15</v>
      </c>
    </row>
    <row r="926" spans="2:20" x14ac:dyDescent="0.25">
      <c r="B926" t="s">
        <v>1686</v>
      </c>
      <c r="G926" t="s">
        <v>1773</v>
      </c>
      <c r="K926" t="s">
        <v>789</v>
      </c>
      <c r="L926" t="s">
        <v>1698</v>
      </c>
      <c r="N926">
        <v>0</v>
      </c>
      <c r="O926">
        <v>0</v>
      </c>
      <c r="P926">
        <v>0</v>
      </c>
      <c r="T926" t="s">
        <v>15</v>
      </c>
    </row>
    <row r="927" spans="2:20" x14ac:dyDescent="0.25">
      <c r="B927" t="s">
        <v>1686</v>
      </c>
      <c r="G927" t="s">
        <v>1773</v>
      </c>
      <c r="K927" t="s">
        <v>790</v>
      </c>
      <c r="L927" t="s">
        <v>1698</v>
      </c>
      <c r="N927">
        <v>0</v>
      </c>
      <c r="O927">
        <v>0</v>
      </c>
      <c r="P927">
        <v>0</v>
      </c>
      <c r="T927" t="s">
        <v>15</v>
      </c>
    </row>
    <row r="928" spans="2:20" x14ac:dyDescent="0.25">
      <c r="B928" t="s">
        <v>1686</v>
      </c>
      <c r="G928" t="s">
        <v>1773</v>
      </c>
      <c r="K928" t="s">
        <v>793</v>
      </c>
      <c r="L928" t="s">
        <v>1698</v>
      </c>
      <c r="N928">
        <v>0</v>
      </c>
      <c r="O928">
        <v>0</v>
      </c>
      <c r="P928">
        <v>0</v>
      </c>
      <c r="T928" t="s">
        <v>15</v>
      </c>
    </row>
    <row r="929" spans="2:20" x14ac:dyDescent="0.25">
      <c r="B929" t="s">
        <v>1686</v>
      </c>
      <c r="G929" t="s">
        <v>1773</v>
      </c>
      <c r="K929" t="s">
        <v>794</v>
      </c>
      <c r="L929" t="s">
        <v>1698</v>
      </c>
      <c r="N929">
        <v>1.25</v>
      </c>
      <c r="O929">
        <v>42.04</v>
      </c>
      <c r="P929">
        <v>1.01</v>
      </c>
      <c r="Q929">
        <v>0.03</v>
      </c>
      <c r="R929">
        <v>0.81</v>
      </c>
      <c r="T929" t="s">
        <v>15</v>
      </c>
    </row>
    <row r="930" spans="2:20" x14ac:dyDescent="0.25">
      <c r="B930" t="s">
        <v>1686</v>
      </c>
      <c r="G930" t="s">
        <v>1773</v>
      </c>
      <c r="K930" t="s">
        <v>799</v>
      </c>
      <c r="L930" t="s">
        <v>1698</v>
      </c>
      <c r="N930">
        <v>384.24</v>
      </c>
      <c r="O930">
        <v>4981.25</v>
      </c>
      <c r="P930">
        <v>256.27999999999997</v>
      </c>
      <c r="Q930">
        <v>7.6999999999999999E-2</v>
      </c>
      <c r="R930">
        <v>0.67</v>
      </c>
      <c r="T930" t="s">
        <v>15</v>
      </c>
    </row>
    <row r="931" spans="2:20" x14ac:dyDescent="0.25">
      <c r="B931" t="s">
        <v>1686</v>
      </c>
      <c r="G931" t="s">
        <v>1773</v>
      </c>
      <c r="K931" t="s">
        <v>802</v>
      </c>
      <c r="L931" t="s">
        <v>1698</v>
      </c>
      <c r="N931">
        <v>3.6</v>
      </c>
      <c r="O931">
        <v>133.11000000000001</v>
      </c>
      <c r="P931">
        <v>3.94</v>
      </c>
      <c r="Q931">
        <v>2.7E-2</v>
      </c>
      <c r="R931">
        <v>1.1000000000000001</v>
      </c>
      <c r="T931" t="s">
        <v>15</v>
      </c>
    </row>
    <row r="932" spans="2:20" x14ac:dyDescent="0.25">
      <c r="B932" t="s">
        <v>1686</v>
      </c>
      <c r="G932" t="s">
        <v>1773</v>
      </c>
      <c r="K932" t="s">
        <v>806</v>
      </c>
      <c r="L932" t="s">
        <v>1698</v>
      </c>
      <c r="N932">
        <v>0</v>
      </c>
      <c r="O932">
        <v>0</v>
      </c>
      <c r="P932">
        <v>0</v>
      </c>
      <c r="T932" t="s">
        <v>15</v>
      </c>
    </row>
    <row r="933" spans="2:20" x14ac:dyDescent="0.25">
      <c r="B933" t="s">
        <v>1686</v>
      </c>
      <c r="G933" t="s">
        <v>1773</v>
      </c>
      <c r="K933" t="s">
        <v>839</v>
      </c>
      <c r="L933" t="s">
        <v>1698</v>
      </c>
      <c r="N933">
        <v>0.71</v>
      </c>
      <c r="O933">
        <v>14.01</v>
      </c>
      <c r="P933">
        <v>0.38</v>
      </c>
      <c r="Q933">
        <v>0.05</v>
      </c>
      <c r="R933">
        <v>0.54</v>
      </c>
      <c r="T933" t="s">
        <v>15</v>
      </c>
    </row>
    <row r="934" spans="2:20" x14ac:dyDescent="0.25">
      <c r="B934" t="s">
        <v>1686</v>
      </c>
      <c r="G934" t="s">
        <v>1773</v>
      </c>
      <c r="K934" t="s">
        <v>840</v>
      </c>
      <c r="L934" t="s">
        <v>1698</v>
      </c>
      <c r="N934">
        <v>0</v>
      </c>
      <c r="O934">
        <v>0</v>
      </c>
      <c r="P934">
        <v>0</v>
      </c>
      <c r="T934" t="s">
        <v>15</v>
      </c>
    </row>
    <row r="935" spans="2:20" x14ac:dyDescent="0.25">
      <c r="B935" t="s">
        <v>1686</v>
      </c>
      <c r="G935" t="s">
        <v>1773</v>
      </c>
      <c r="K935" t="s">
        <v>844</v>
      </c>
      <c r="L935" t="s">
        <v>1698</v>
      </c>
      <c r="N935">
        <v>0</v>
      </c>
      <c r="O935">
        <v>0</v>
      </c>
      <c r="P935">
        <v>0</v>
      </c>
      <c r="T935" t="s">
        <v>15</v>
      </c>
    </row>
    <row r="936" spans="2:20" x14ac:dyDescent="0.25">
      <c r="B936" t="s">
        <v>1686</v>
      </c>
      <c r="G936" t="s">
        <v>1773</v>
      </c>
      <c r="K936" t="s">
        <v>923</v>
      </c>
      <c r="L936" t="s">
        <v>1698</v>
      </c>
      <c r="N936">
        <v>0</v>
      </c>
      <c r="O936">
        <v>0</v>
      </c>
      <c r="P936">
        <v>0</v>
      </c>
      <c r="T936" t="s">
        <v>15</v>
      </c>
    </row>
    <row r="937" spans="2:20" x14ac:dyDescent="0.25">
      <c r="B937" t="s">
        <v>1686</v>
      </c>
      <c r="G937" t="s">
        <v>1773</v>
      </c>
      <c r="K937" t="s">
        <v>926</v>
      </c>
      <c r="L937" t="s">
        <v>1698</v>
      </c>
      <c r="N937">
        <v>0.57999999999999996</v>
      </c>
      <c r="O937">
        <v>7.01</v>
      </c>
      <c r="P937">
        <v>0.09</v>
      </c>
      <c r="Q937">
        <v>8.2000000000000003E-2</v>
      </c>
      <c r="R937">
        <v>0.15</v>
      </c>
      <c r="T937" t="s">
        <v>15</v>
      </c>
    </row>
    <row r="938" spans="2:20" x14ac:dyDescent="0.25">
      <c r="B938" t="s">
        <v>1686</v>
      </c>
      <c r="G938" t="s">
        <v>1773</v>
      </c>
      <c r="K938" t="s">
        <v>935</v>
      </c>
      <c r="L938" t="s">
        <v>1698</v>
      </c>
      <c r="N938">
        <v>3.33</v>
      </c>
      <c r="O938">
        <v>91.08</v>
      </c>
      <c r="P938">
        <v>3.6</v>
      </c>
      <c r="Q938">
        <v>3.6999999999999998E-2</v>
      </c>
      <c r="R938">
        <v>1.08</v>
      </c>
      <c r="T938" t="s">
        <v>15</v>
      </c>
    </row>
    <row r="939" spans="2:20" x14ac:dyDescent="0.25">
      <c r="B939" t="s">
        <v>1686</v>
      </c>
      <c r="G939" t="s">
        <v>1773</v>
      </c>
      <c r="K939" t="s">
        <v>936</v>
      </c>
      <c r="L939" t="s">
        <v>1698</v>
      </c>
      <c r="N939">
        <v>0</v>
      </c>
      <c r="O939">
        <v>0</v>
      </c>
      <c r="P939">
        <v>0</v>
      </c>
      <c r="T939" t="s">
        <v>15</v>
      </c>
    </row>
    <row r="940" spans="2:20" x14ac:dyDescent="0.25">
      <c r="B940" t="s">
        <v>1686</v>
      </c>
      <c r="G940" t="s">
        <v>1773</v>
      </c>
      <c r="K940" t="s">
        <v>937</v>
      </c>
      <c r="L940" t="s">
        <v>1698</v>
      </c>
      <c r="N940">
        <v>0.77</v>
      </c>
      <c r="O940">
        <v>21.02</v>
      </c>
      <c r="P940">
        <v>0.69</v>
      </c>
      <c r="Q940">
        <v>3.6999999999999998E-2</v>
      </c>
      <c r="R940">
        <v>0.9</v>
      </c>
      <c r="T940" t="s">
        <v>15</v>
      </c>
    </row>
    <row r="941" spans="2:20" x14ac:dyDescent="0.25">
      <c r="B941" t="s">
        <v>1686</v>
      </c>
      <c r="G941" t="s">
        <v>1773</v>
      </c>
      <c r="K941" t="s">
        <v>938</v>
      </c>
      <c r="L941" t="s">
        <v>1698</v>
      </c>
      <c r="N941">
        <v>3.08</v>
      </c>
      <c r="O941">
        <v>56.05</v>
      </c>
      <c r="P941">
        <v>5.07</v>
      </c>
      <c r="Q941">
        <v>5.5E-2</v>
      </c>
      <c r="R941">
        <v>1.65</v>
      </c>
      <c r="T941" t="s">
        <v>15</v>
      </c>
    </row>
    <row r="942" spans="2:20" x14ac:dyDescent="0.25">
      <c r="B942" t="s">
        <v>1686</v>
      </c>
      <c r="G942" t="s">
        <v>1773</v>
      </c>
      <c r="K942" t="s">
        <v>939</v>
      </c>
      <c r="L942" t="s">
        <v>1698</v>
      </c>
      <c r="N942">
        <v>2.82</v>
      </c>
      <c r="O942">
        <v>56.05</v>
      </c>
      <c r="P942">
        <v>3.61</v>
      </c>
      <c r="Q942">
        <v>0.05</v>
      </c>
      <c r="R942">
        <v>1.28</v>
      </c>
      <c r="T942" t="s">
        <v>15</v>
      </c>
    </row>
    <row r="943" spans="2:20" x14ac:dyDescent="0.25">
      <c r="B943" t="s">
        <v>1686</v>
      </c>
      <c r="G943" t="s">
        <v>1773</v>
      </c>
      <c r="K943" t="s">
        <v>940</v>
      </c>
      <c r="L943" t="s">
        <v>1698</v>
      </c>
      <c r="N943">
        <v>27.17</v>
      </c>
      <c r="O943">
        <v>574.49</v>
      </c>
      <c r="P943">
        <v>56</v>
      </c>
      <c r="Q943">
        <v>4.7E-2</v>
      </c>
      <c r="R943">
        <v>2.06</v>
      </c>
      <c r="T943" t="s">
        <v>15</v>
      </c>
    </row>
    <row r="944" spans="2:20" x14ac:dyDescent="0.25">
      <c r="B944" t="s">
        <v>1686</v>
      </c>
      <c r="G944" t="s">
        <v>1773</v>
      </c>
      <c r="K944" t="s">
        <v>941</v>
      </c>
      <c r="L944" t="s">
        <v>1698</v>
      </c>
      <c r="N944">
        <v>211.64</v>
      </c>
      <c r="O944">
        <v>3552.03</v>
      </c>
      <c r="P944">
        <v>160.26</v>
      </c>
      <c r="Q944">
        <v>0.06</v>
      </c>
      <c r="R944">
        <v>0.76</v>
      </c>
      <c r="T944" t="s">
        <v>15</v>
      </c>
    </row>
    <row r="945" spans="2:20" x14ac:dyDescent="0.25">
      <c r="B945" t="s">
        <v>1686</v>
      </c>
      <c r="G945" t="s">
        <v>1773</v>
      </c>
      <c r="K945" t="s">
        <v>942</v>
      </c>
      <c r="L945" t="s">
        <v>1698</v>
      </c>
      <c r="N945">
        <v>9.32</v>
      </c>
      <c r="O945">
        <v>161.13999999999999</v>
      </c>
      <c r="P945">
        <v>8.75</v>
      </c>
      <c r="Q945">
        <v>5.8000000000000003E-2</v>
      </c>
      <c r="R945">
        <v>0.94</v>
      </c>
      <c r="T945" t="s">
        <v>15</v>
      </c>
    </row>
    <row r="946" spans="2:20" x14ac:dyDescent="0.25">
      <c r="B946" t="s">
        <v>1686</v>
      </c>
      <c r="G946" t="s">
        <v>1773</v>
      </c>
      <c r="K946" t="s">
        <v>943</v>
      </c>
      <c r="L946" t="s">
        <v>1698</v>
      </c>
      <c r="N946">
        <v>6.67</v>
      </c>
      <c r="O946">
        <v>119.1</v>
      </c>
      <c r="P946">
        <v>9.14</v>
      </c>
      <c r="Q946">
        <v>5.6000000000000001E-2</v>
      </c>
      <c r="R946">
        <v>1.37</v>
      </c>
      <c r="T946" t="s">
        <v>15</v>
      </c>
    </row>
    <row r="947" spans="2:20" x14ac:dyDescent="0.25">
      <c r="B947" t="s">
        <v>1686</v>
      </c>
      <c r="G947" t="s">
        <v>1773</v>
      </c>
      <c r="K947" t="s">
        <v>946</v>
      </c>
      <c r="L947" t="s">
        <v>1698</v>
      </c>
      <c r="N947">
        <v>1.54</v>
      </c>
      <c r="O947">
        <v>28.02</v>
      </c>
      <c r="P947">
        <v>1.0900000000000001</v>
      </c>
      <c r="Q947">
        <v>5.5E-2</v>
      </c>
      <c r="R947">
        <v>0.7</v>
      </c>
      <c r="T947" t="s">
        <v>15</v>
      </c>
    </row>
    <row r="948" spans="2:20" x14ac:dyDescent="0.25">
      <c r="B948" t="s">
        <v>1686</v>
      </c>
      <c r="G948" t="s">
        <v>1773</v>
      </c>
      <c r="K948" t="s">
        <v>947</v>
      </c>
      <c r="L948" t="s">
        <v>1698</v>
      </c>
      <c r="N948">
        <v>0.2</v>
      </c>
      <c r="O948">
        <v>7.01</v>
      </c>
      <c r="P948">
        <v>0.13</v>
      </c>
      <c r="Q948">
        <v>2.9000000000000001E-2</v>
      </c>
      <c r="R948">
        <v>0.63</v>
      </c>
      <c r="T948" t="s">
        <v>15</v>
      </c>
    </row>
    <row r="949" spans="2:20" x14ac:dyDescent="0.25">
      <c r="B949" t="s">
        <v>1686</v>
      </c>
      <c r="G949" t="s">
        <v>1773</v>
      </c>
      <c r="K949" t="s">
        <v>953</v>
      </c>
      <c r="L949" t="s">
        <v>1698</v>
      </c>
      <c r="N949">
        <v>0</v>
      </c>
      <c r="O949">
        <v>0</v>
      </c>
      <c r="P949">
        <v>0</v>
      </c>
      <c r="T949" t="s">
        <v>15</v>
      </c>
    </row>
    <row r="950" spans="2:20" x14ac:dyDescent="0.25">
      <c r="B950" t="s">
        <v>1686</v>
      </c>
      <c r="G950" t="s">
        <v>1773</v>
      </c>
      <c r="K950" t="s">
        <v>958</v>
      </c>
      <c r="L950" t="s">
        <v>1698</v>
      </c>
      <c r="N950">
        <v>0</v>
      </c>
      <c r="O950">
        <v>0</v>
      </c>
      <c r="P950">
        <v>0</v>
      </c>
      <c r="T950" t="s">
        <v>15</v>
      </c>
    </row>
    <row r="951" spans="2:20" x14ac:dyDescent="0.25">
      <c r="B951" t="s">
        <v>1686</v>
      </c>
      <c r="G951" t="s">
        <v>1773</v>
      </c>
      <c r="K951" t="s">
        <v>959</v>
      </c>
      <c r="L951" t="s">
        <v>1698</v>
      </c>
      <c r="N951">
        <v>0.92</v>
      </c>
      <c r="O951">
        <v>21.02</v>
      </c>
      <c r="P951">
        <v>0.47</v>
      </c>
      <c r="Q951">
        <v>4.3999999999999997E-2</v>
      </c>
      <c r="R951">
        <v>0.51</v>
      </c>
      <c r="T951" t="s">
        <v>15</v>
      </c>
    </row>
    <row r="952" spans="2:20" x14ac:dyDescent="0.25">
      <c r="B952" t="s">
        <v>1686</v>
      </c>
      <c r="G952" t="s">
        <v>1773</v>
      </c>
      <c r="K952" t="s">
        <v>962</v>
      </c>
      <c r="L952" t="s">
        <v>1698</v>
      </c>
      <c r="N952">
        <v>0.61</v>
      </c>
      <c r="O952">
        <v>7.01</v>
      </c>
      <c r="P952">
        <v>0.48</v>
      </c>
      <c r="Q952">
        <v>8.6999999999999994E-2</v>
      </c>
      <c r="R952">
        <v>0.8</v>
      </c>
      <c r="T952" t="s">
        <v>15</v>
      </c>
    </row>
    <row r="953" spans="2:20" x14ac:dyDescent="0.25">
      <c r="B953" t="s">
        <v>1686</v>
      </c>
      <c r="G953" t="s">
        <v>1773</v>
      </c>
      <c r="K953" t="s">
        <v>963</v>
      </c>
      <c r="L953" t="s">
        <v>1698</v>
      </c>
      <c r="N953">
        <v>0</v>
      </c>
      <c r="O953">
        <v>0</v>
      </c>
      <c r="P953">
        <v>0</v>
      </c>
      <c r="T953" t="s">
        <v>15</v>
      </c>
    </row>
    <row r="954" spans="2:20" x14ac:dyDescent="0.25">
      <c r="B954" t="s">
        <v>1686</v>
      </c>
      <c r="G954" t="s">
        <v>1773</v>
      </c>
      <c r="K954" t="s">
        <v>964</v>
      </c>
      <c r="L954" t="s">
        <v>1698</v>
      </c>
      <c r="N954">
        <v>1.85</v>
      </c>
      <c r="O954">
        <v>28.02</v>
      </c>
      <c r="P954">
        <v>1.8</v>
      </c>
      <c r="Q954">
        <v>6.6000000000000003E-2</v>
      </c>
      <c r="R954">
        <v>0.97</v>
      </c>
      <c r="T954" t="s">
        <v>15</v>
      </c>
    </row>
    <row r="955" spans="2:20" x14ac:dyDescent="0.25">
      <c r="B955" t="s">
        <v>1686</v>
      </c>
      <c r="G955" t="s">
        <v>1773</v>
      </c>
      <c r="K955" t="s">
        <v>965</v>
      </c>
      <c r="L955" t="s">
        <v>1698</v>
      </c>
      <c r="N955">
        <v>41.09</v>
      </c>
      <c r="O955">
        <v>1078.92</v>
      </c>
      <c r="P955">
        <v>70.8</v>
      </c>
      <c r="Q955">
        <v>3.7999999999999999E-2</v>
      </c>
      <c r="R955">
        <v>1.72</v>
      </c>
      <c r="T955" t="s">
        <v>15</v>
      </c>
    </row>
    <row r="956" spans="2:20" x14ac:dyDescent="0.25">
      <c r="B956" t="s">
        <v>1686</v>
      </c>
      <c r="G956" t="s">
        <v>1773</v>
      </c>
      <c r="K956" t="s">
        <v>969</v>
      </c>
      <c r="L956" t="s">
        <v>1698</v>
      </c>
      <c r="N956">
        <v>0</v>
      </c>
      <c r="O956">
        <v>0</v>
      </c>
      <c r="P956">
        <v>0</v>
      </c>
      <c r="T956" t="s">
        <v>15</v>
      </c>
    </row>
    <row r="957" spans="2:20" x14ac:dyDescent="0.25">
      <c r="B957" t="s">
        <v>1686</v>
      </c>
      <c r="G957" t="s">
        <v>1773</v>
      </c>
      <c r="K957" t="s">
        <v>981</v>
      </c>
      <c r="L957" t="s">
        <v>1698</v>
      </c>
      <c r="N957">
        <v>0</v>
      </c>
      <c r="O957">
        <v>0</v>
      </c>
      <c r="P957">
        <v>0</v>
      </c>
      <c r="T957" t="s">
        <v>15</v>
      </c>
    </row>
    <row r="958" spans="2:20" x14ac:dyDescent="0.25">
      <c r="B958" t="s">
        <v>1686</v>
      </c>
      <c r="G958" t="s">
        <v>1773</v>
      </c>
      <c r="K958" t="s">
        <v>982</v>
      </c>
      <c r="L958" t="s">
        <v>1698</v>
      </c>
      <c r="N958">
        <v>9.3000000000000007</v>
      </c>
      <c r="O958">
        <v>231.2</v>
      </c>
      <c r="P958">
        <v>12.13</v>
      </c>
      <c r="Q958">
        <v>0.04</v>
      </c>
      <c r="R958">
        <v>1.3</v>
      </c>
      <c r="T958" t="s">
        <v>15</v>
      </c>
    </row>
    <row r="959" spans="2:20" x14ac:dyDescent="0.25">
      <c r="B959" t="s">
        <v>1686</v>
      </c>
      <c r="G959" t="s">
        <v>1773</v>
      </c>
      <c r="K959" t="s">
        <v>983</v>
      </c>
      <c r="L959" t="s">
        <v>1698</v>
      </c>
      <c r="N959">
        <v>57.77</v>
      </c>
      <c r="O959">
        <v>1674.43</v>
      </c>
      <c r="P959">
        <v>84.79</v>
      </c>
      <c r="Q959">
        <v>3.5000000000000003E-2</v>
      </c>
      <c r="R959">
        <v>1.47</v>
      </c>
      <c r="T959" t="s">
        <v>15</v>
      </c>
    </row>
    <row r="960" spans="2:20" x14ac:dyDescent="0.25">
      <c r="B960" t="s">
        <v>1686</v>
      </c>
      <c r="G960" t="s">
        <v>1773</v>
      </c>
      <c r="K960" t="s">
        <v>987</v>
      </c>
      <c r="L960" t="s">
        <v>1698</v>
      </c>
      <c r="N960">
        <v>4.76</v>
      </c>
      <c r="O960">
        <v>119.1</v>
      </c>
      <c r="P960">
        <v>7.55</v>
      </c>
      <c r="Q960">
        <v>0.04</v>
      </c>
      <c r="R960">
        <v>1.59</v>
      </c>
      <c r="T960" t="s">
        <v>15</v>
      </c>
    </row>
    <row r="961" spans="2:20" x14ac:dyDescent="0.25">
      <c r="B961" t="s">
        <v>1686</v>
      </c>
      <c r="G961" t="s">
        <v>1773</v>
      </c>
      <c r="K961" t="s">
        <v>988</v>
      </c>
      <c r="L961" t="s">
        <v>1698</v>
      </c>
      <c r="N961">
        <v>16.68</v>
      </c>
      <c r="O961">
        <v>448.38</v>
      </c>
      <c r="P961">
        <v>27.74</v>
      </c>
      <c r="Q961">
        <v>3.6999999999999998E-2</v>
      </c>
      <c r="R961">
        <v>1.66</v>
      </c>
      <c r="T961" t="s">
        <v>15</v>
      </c>
    </row>
    <row r="962" spans="2:20" x14ac:dyDescent="0.25">
      <c r="B962" t="s">
        <v>1686</v>
      </c>
      <c r="G962" t="s">
        <v>1773</v>
      </c>
      <c r="K962" t="s">
        <v>989</v>
      </c>
      <c r="L962" t="s">
        <v>1698</v>
      </c>
      <c r="N962">
        <v>7.43</v>
      </c>
      <c r="O962">
        <v>245.21</v>
      </c>
      <c r="P962">
        <v>9.4700000000000006</v>
      </c>
      <c r="Q962">
        <v>0.03</v>
      </c>
      <c r="R962">
        <v>1.27</v>
      </c>
      <c r="T962" t="s">
        <v>15</v>
      </c>
    </row>
    <row r="963" spans="2:20" x14ac:dyDescent="0.25">
      <c r="B963" t="s">
        <v>1686</v>
      </c>
      <c r="G963" t="s">
        <v>1773</v>
      </c>
      <c r="K963" t="s">
        <v>990</v>
      </c>
      <c r="L963" t="s">
        <v>1698</v>
      </c>
      <c r="N963">
        <v>9.23</v>
      </c>
      <c r="O963">
        <v>245.21</v>
      </c>
      <c r="P963">
        <v>7.63</v>
      </c>
      <c r="Q963">
        <v>3.7999999999999999E-2</v>
      </c>
      <c r="R963">
        <v>0.83</v>
      </c>
      <c r="T963" t="s">
        <v>15</v>
      </c>
    </row>
    <row r="964" spans="2:20" x14ac:dyDescent="0.25">
      <c r="B964" t="s">
        <v>1686</v>
      </c>
      <c r="G964" t="s">
        <v>1773</v>
      </c>
      <c r="K964" t="s">
        <v>991</v>
      </c>
      <c r="L964" t="s">
        <v>1698</v>
      </c>
      <c r="N964">
        <v>1.85</v>
      </c>
      <c r="O964">
        <v>21.02</v>
      </c>
      <c r="P964">
        <v>1.37</v>
      </c>
      <c r="Q964">
        <v>8.7999999999999995E-2</v>
      </c>
      <c r="R964">
        <v>0.74</v>
      </c>
      <c r="T964" t="s">
        <v>15</v>
      </c>
    </row>
    <row r="965" spans="2:20" x14ac:dyDescent="0.25">
      <c r="B965" t="s">
        <v>1686</v>
      </c>
      <c r="G965" t="s">
        <v>1773</v>
      </c>
      <c r="K965" t="s">
        <v>992</v>
      </c>
      <c r="L965" t="s">
        <v>1698</v>
      </c>
      <c r="N965">
        <v>1.59</v>
      </c>
      <c r="O965">
        <v>14.01</v>
      </c>
      <c r="P965">
        <v>2.15</v>
      </c>
      <c r="Q965">
        <v>0.113</v>
      </c>
      <c r="R965">
        <v>1.35</v>
      </c>
      <c r="T965" t="s">
        <v>15</v>
      </c>
    </row>
    <row r="966" spans="2:20" x14ac:dyDescent="0.25">
      <c r="B966" t="s">
        <v>1686</v>
      </c>
      <c r="G966" t="s">
        <v>1773</v>
      </c>
      <c r="K966" t="s">
        <v>993</v>
      </c>
      <c r="L966" t="s">
        <v>1698</v>
      </c>
      <c r="N966">
        <v>7.16</v>
      </c>
      <c r="O966">
        <v>231.2</v>
      </c>
      <c r="P966">
        <v>10.65</v>
      </c>
      <c r="Q966">
        <v>3.1E-2</v>
      </c>
      <c r="R966">
        <v>1.49</v>
      </c>
      <c r="T966" t="s">
        <v>15</v>
      </c>
    </row>
    <row r="967" spans="2:20" x14ac:dyDescent="0.25">
      <c r="B967" t="s">
        <v>1686</v>
      </c>
      <c r="G967" t="s">
        <v>1773</v>
      </c>
      <c r="K967" t="s">
        <v>994</v>
      </c>
      <c r="L967" t="s">
        <v>1698</v>
      </c>
      <c r="N967">
        <v>0</v>
      </c>
      <c r="O967">
        <v>0</v>
      </c>
      <c r="P967">
        <v>0</v>
      </c>
      <c r="T967" t="s">
        <v>15</v>
      </c>
    </row>
    <row r="968" spans="2:20" x14ac:dyDescent="0.25">
      <c r="B968" t="s">
        <v>1686</v>
      </c>
      <c r="G968" t="s">
        <v>1773</v>
      </c>
      <c r="K968" t="s">
        <v>998</v>
      </c>
      <c r="L968" t="s">
        <v>1698</v>
      </c>
      <c r="N968">
        <v>0</v>
      </c>
      <c r="O968">
        <v>0</v>
      </c>
      <c r="P968">
        <v>0</v>
      </c>
      <c r="T968" t="s">
        <v>15</v>
      </c>
    </row>
    <row r="969" spans="2:20" x14ac:dyDescent="0.25">
      <c r="B969" t="s">
        <v>1686</v>
      </c>
      <c r="G969" t="s">
        <v>1773</v>
      </c>
      <c r="K969" t="s">
        <v>999</v>
      </c>
      <c r="L969" t="s">
        <v>1698</v>
      </c>
      <c r="N969">
        <v>0</v>
      </c>
      <c r="O969">
        <v>0</v>
      </c>
      <c r="P969">
        <v>0</v>
      </c>
      <c r="T969" t="s">
        <v>15</v>
      </c>
    </row>
    <row r="970" spans="2:20" x14ac:dyDescent="0.25">
      <c r="B970" t="s">
        <v>1686</v>
      </c>
      <c r="G970" t="s">
        <v>1773</v>
      </c>
      <c r="K970" t="s">
        <v>1000</v>
      </c>
      <c r="L970" t="s">
        <v>1698</v>
      </c>
      <c r="N970">
        <v>0</v>
      </c>
      <c r="O970">
        <v>0</v>
      </c>
      <c r="P970">
        <v>0</v>
      </c>
      <c r="T970" t="s">
        <v>15</v>
      </c>
    </row>
    <row r="971" spans="2:20" x14ac:dyDescent="0.25">
      <c r="B971" t="s">
        <v>1686</v>
      </c>
      <c r="G971" t="s">
        <v>1773</v>
      </c>
      <c r="K971" t="s">
        <v>1032</v>
      </c>
      <c r="L971" t="s">
        <v>1698</v>
      </c>
      <c r="N971">
        <v>0</v>
      </c>
      <c r="O971">
        <v>0</v>
      </c>
      <c r="P971">
        <v>0</v>
      </c>
      <c r="T971" t="s">
        <v>15</v>
      </c>
    </row>
    <row r="972" spans="2:20" x14ac:dyDescent="0.25">
      <c r="B972" t="s">
        <v>1686</v>
      </c>
      <c r="G972" t="s">
        <v>1773</v>
      </c>
      <c r="K972" t="s">
        <v>1030</v>
      </c>
      <c r="L972" t="s">
        <v>1698</v>
      </c>
      <c r="N972">
        <v>11.27</v>
      </c>
      <c r="O972">
        <v>343.29</v>
      </c>
      <c r="P972">
        <v>21.21</v>
      </c>
      <c r="Q972">
        <v>3.3000000000000002E-2</v>
      </c>
      <c r="R972">
        <v>1.88</v>
      </c>
      <c r="T972" t="s">
        <v>15</v>
      </c>
    </row>
    <row r="973" spans="2:20" x14ac:dyDescent="0.25">
      <c r="B973" t="s">
        <v>1686</v>
      </c>
      <c r="G973" t="s">
        <v>1773</v>
      </c>
      <c r="K973" t="s">
        <v>1031</v>
      </c>
      <c r="L973" t="s">
        <v>1698</v>
      </c>
      <c r="N973">
        <v>20.36</v>
      </c>
      <c r="O973">
        <v>637.54</v>
      </c>
      <c r="P973">
        <v>23.08</v>
      </c>
      <c r="Q973">
        <v>3.2000000000000001E-2</v>
      </c>
      <c r="R973">
        <v>1.1299999999999999</v>
      </c>
      <c r="T973" t="s">
        <v>15</v>
      </c>
    </row>
    <row r="974" spans="2:20" x14ac:dyDescent="0.25">
      <c r="B974" t="s">
        <v>1686</v>
      </c>
      <c r="G974" t="s">
        <v>1773</v>
      </c>
      <c r="K974" t="s">
        <v>1033</v>
      </c>
      <c r="L974" t="s">
        <v>1698</v>
      </c>
      <c r="N974">
        <v>4.3899999999999997</v>
      </c>
      <c r="O974">
        <v>98.08</v>
      </c>
      <c r="P974">
        <v>6.94</v>
      </c>
      <c r="Q974">
        <v>4.4999999999999998E-2</v>
      </c>
      <c r="R974">
        <v>1.58</v>
      </c>
      <c r="T974" t="s">
        <v>15</v>
      </c>
    </row>
    <row r="975" spans="2:20" x14ac:dyDescent="0.25">
      <c r="B975" t="s">
        <v>1686</v>
      </c>
      <c r="G975" t="s">
        <v>1773</v>
      </c>
      <c r="K975" t="s">
        <v>1034</v>
      </c>
      <c r="L975" t="s">
        <v>1698</v>
      </c>
      <c r="N975">
        <v>0</v>
      </c>
      <c r="O975">
        <v>0</v>
      </c>
      <c r="P975">
        <v>0</v>
      </c>
      <c r="T975" t="s">
        <v>15</v>
      </c>
    </row>
    <row r="976" spans="2:20" x14ac:dyDescent="0.25">
      <c r="B976" t="s">
        <v>1686</v>
      </c>
      <c r="G976" t="s">
        <v>1773</v>
      </c>
      <c r="K976" t="s">
        <v>1035</v>
      </c>
      <c r="L976" t="s">
        <v>1698</v>
      </c>
      <c r="N976">
        <v>8.69</v>
      </c>
      <c r="O976">
        <v>168.14</v>
      </c>
      <c r="P976">
        <v>9.77</v>
      </c>
      <c r="Q976">
        <v>5.1999999999999998E-2</v>
      </c>
      <c r="R976">
        <v>1.1200000000000001</v>
      </c>
      <c r="T976" t="s">
        <v>15</v>
      </c>
    </row>
    <row r="977" spans="2:20" x14ac:dyDescent="0.25">
      <c r="B977" t="s">
        <v>1686</v>
      </c>
      <c r="G977" t="s">
        <v>1773</v>
      </c>
      <c r="K977" t="s">
        <v>1036</v>
      </c>
      <c r="L977" t="s">
        <v>1698</v>
      </c>
      <c r="N977">
        <v>0</v>
      </c>
      <c r="O977">
        <v>0</v>
      </c>
      <c r="P977">
        <v>0</v>
      </c>
      <c r="T977" t="s">
        <v>15</v>
      </c>
    </row>
    <row r="978" spans="2:20" x14ac:dyDescent="0.25">
      <c r="B978" t="s">
        <v>1686</v>
      </c>
      <c r="G978" t="s">
        <v>1773</v>
      </c>
      <c r="K978" t="s">
        <v>1038</v>
      </c>
      <c r="L978" t="s">
        <v>1698</v>
      </c>
      <c r="N978">
        <v>3.98</v>
      </c>
      <c r="O978">
        <v>56.05</v>
      </c>
      <c r="P978">
        <v>3.94</v>
      </c>
      <c r="Q978">
        <v>7.0999999999999994E-2</v>
      </c>
      <c r="R978">
        <v>0.99</v>
      </c>
      <c r="T978" t="s">
        <v>15</v>
      </c>
    </row>
    <row r="979" spans="2:20" x14ac:dyDescent="0.25">
      <c r="B979" t="s">
        <v>1686</v>
      </c>
      <c r="G979" t="s">
        <v>1773</v>
      </c>
      <c r="K979" t="s">
        <v>1040</v>
      </c>
      <c r="L979" t="s">
        <v>1698</v>
      </c>
      <c r="N979">
        <v>0</v>
      </c>
      <c r="O979">
        <v>0</v>
      </c>
      <c r="P979">
        <v>0</v>
      </c>
      <c r="T979" t="s">
        <v>15</v>
      </c>
    </row>
    <row r="980" spans="2:20" x14ac:dyDescent="0.25">
      <c r="B980" t="s">
        <v>1686</v>
      </c>
      <c r="G980" t="s">
        <v>1773</v>
      </c>
      <c r="K980" t="s">
        <v>1041</v>
      </c>
      <c r="L980" t="s">
        <v>1698</v>
      </c>
      <c r="N980">
        <v>2.97</v>
      </c>
      <c r="O980">
        <v>84.07</v>
      </c>
      <c r="P980">
        <v>5.16</v>
      </c>
      <c r="Q980">
        <v>3.5000000000000003E-2</v>
      </c>
      <c r="R980">
        <v>1.74</v>
      </c>
      <c r="T980" t="s">
        <v>15</v>
      </c>
    </row>
    <row r="981" spans="2:20" x14ac:dyDescent="0.25">
      <c r="B981" t="s">
        <v>1686</v>
      </c>
      <c r="G981" t="s">
        <v>1773</v>
      </c>
      <c r="K981" t="s">
        <v>1042</v>
      </c>
      <c r="L981" t="s">
        <v>1698</v>
      </c>
      <c r="N981">
        <v>22.46</v>
      </c>
      <c r="O981">
        <v>420.36</v>
      </c>
      <c r="P981">
        <v>24.55</v>
      </c>
      <c r="Q981">
        <v>5.2999999999999999E-2</v>
      </c>
      <c r="R981">
        <v>1.0900000000000001</v>
      </c>
      <c r="T981" t="s">
        <v>15</v>
      </c>
    </row>
    <row r="982" spans="2:20" x14ac:dyDescent="0.25">
      <c r="B982" t="s">
        <v>1686</v>
      </c>
      <c r="G982" t="s">
        <v>1773</v>
      </c>
      <c r="K982" t="s">
        <v>1043</v>
      </c>
      <c r="L982" t="s">
        <v>1698</v>
      </c>
      <c r="N982">
        <v>86.69</v>
      </c>
      <c r="O982">
        <v>1758.5</v>
      </c>
      <c r="P982">
        <v>106.53</v>
      </c>
      <c r="Q982">
        <v>4.9000000000000002E-2</v>
      </c>
      <c r="R982">
        <v>1.23</v>
      </c>
      <c r="T982" t="s">
        <v>15</v>
      </c>
    </row>
    <row r="983" spans="2:20" x14ac:dyDescent="0.25">
      <c r="B983" t="s">
        <v>1686</v>
      </c>
      <c r="G983" t="s">
        <v>1773</v>
      </c>
      <c r="K983" t="s">
        <v>1044</v>
      </c>
      <c r="L983" t="s">
        <v>1698</v>
      </c>
      <c r="N983">
        <v>0</v>
      </c>
      <c r="O983">
        <v>0</v>
      </c>
      <c r="P983">
        <v>0</v>
      </c>
      <c r="T983" t="s">
        <v>15</v>
      </c>
    </row>
    <row r="984" spans="2:20" x14ac:dyDescent="0.25">
      <c r="B984" t="s">
        <v>1686</v>
      </c>
      <c r="G984" t="s">
        <v>1773</v>
      </c>
      <c r="K984" t="s">
        <v>1045</v>
      </c>
      <c r="L984" t="s">
        <v>1698</v>
      </c>
      <c r="N984">
        <v>0</v>
      </c>
      <c r="O984">
        <v>0</v>
      </c>
      <c r="P984">
        <v>0</v>
      </c>
      <c r="T984" t="s">
        <v>15</v>
      </c>
    </row>
    <row r="985" spans="2:20" x14ac:dyDescent="0.25">
      <c r="B985" t="s">
        <v>1686</v>
      </c>
      <c r="G985" t="s">
        <v>1773</v>
      </c>
      <c r="K985" t="s">
        <v>1046</v>
      </c>
      <c r="L985" t="s">
        <v>1698</v>
      </c>
      <c r="N985">
        <v>0.86</v>
      </c>
      <c r="O985">
        <v>14.01</v>
      </c>
      <c r="P985">
        <v>0.51</v>
      </c>
      <c r="Q985">
        <v>6.0999999999999999E-2</v>
      </c>
      <c r="R985">
        <v>0.59</v>
      </c>
      <c r="T985" t="s">
        <v>15</v>
      </c>
    </row>
    <row r="986" spans="2:20" x14ac:dyDescent="0.25">
      <c r="B986" t="s">
        <v>1686</v>
      </c>
      <c r="G986" t="s">
        <v>1773</v>
      </c>
      <c r="K986" t="s">
        <v>1048</v>
      </c>
      <c r="L986" t="s">
        <v>1698</v>
      </c>
      <c r="N986">
        <v>0</v>
      </c>
      <c r="O986">
        <v>0</v>
      </c>
      <c r="P986">
        <v>0</v>
      </c>
      <c r="T986" t="s">
        <v>15</v>
      </c>
    </row>
    <row r="987" spans="2:20" x14ac:dyDescent="0.25">
      <c r="B987" t="s">
        <v>1686</v>
      </c>
      <c r="G987" t="s">
        <v>1773</v>
      </c>
      <c r="K987" t="s">
        <v>1047</v>
      </c>
      <c r="L987" t="s">
        <v>1698</v>
      </c>
      <c r="N987">
        <v>0.79</v>
      </c>
      <c r="O987">
        <v>7.01</v>
      </c>
      <c r="P987">
        <v>1.05</v>
      </c>
      <c r="Q987">
        <v>0.113</v>
      </c>
      <c r="R987">
        <v>1.32</v>
      </c>
      <c r="T987" t="s">
        <v>15</v>
      </c>
    </row>
    <row r="988" spans="2:20" x14ac:dyDescent="0.25">
      <c r="B988" t="s">
        <v>1686</v>
      </c>
      <c r="G988" t="s">
        <v>1773</v>
      </c>
      <c r="K988" t="s">
        <v>1050</v>
      </c>
      <c r="L988" t="s">
        <v>1698</v>
      </c>
      <c r="N988">
        <v>0</v>
      </c>
      <c r="O988">
        <v>0</v>
      </c>
      <c r="P988">
        <v>0</v>
      </c>
      <c r="T988" t="s">
        <v>15</v>
      </c>
    </row>
    <row r="989" spans="2:20" x14ac:dyDescent="0.25">
      <c r="B989" t="s">
        <v>1686</v>
      </c>
      <c r="G989" t="s">
        <v>1773</v>
      </c>
      <c r="K989" t="s">
        <v>1051</v>
      </c>
      <c r="L989" t="s">
        <v>1698</v>
      </c>
      <c r="N989">
        <v>0</v>
      </c>
      <c r="O989">
        <v>0</v>
      </c>
      <c r="P989">
        <v>0</v>
      </c>
      <c r="T989" t="s">
        <v>15</v>
      </c>
    </row>
    <row r="990" spans="2:20" x14ac:dyDescent="0.25">
      <c r="B990" t="s">
        <v>1686</v>
      </c>
      <c r="G990" t="s">
        <v>1773</v>
      </c>
      <c r="K990" t="s">
        <v>1052</v>
      </c>
      <c r="L990" t="s">
        <v>1698</v>
      </c>
      <c r="N990">
        <v>3.16</v>
      </c>
      <c r="O990">
        <v>49.04</v>
      </c>
      <c r="P990">
        <v>6.83</v>
      </c>
      <c r="Q990">
        <v>6.4000000000000001E-2</v>
      </c>
      <c r="R990">
        <v>2.16</v>
      </c>
      <c r="T990" t="s">
        <v>15</v>
      </c>
    </row>
    <row r="991" spans="2:20" x14ac:dyDescent="0.25">
      <c r="B991" t="s">
        <v>1686</v>
      </c>
      <c r="G991" t="s">
        <v>1773</v>
      </c>
      <c r="K991" t="s">
        <v>1055</v>
      </c>
      <c r="L991" t="s">
        <v>1698</v>
      </c>
      <c r="N991">
        <v>2.35</v>
      </c>
      <c r="O991">
        <v>28.02</v>
      </c>
      <c r="P991">
        <v>0.95</v>
      </c>
      <c r="Q991">
        <v>8.4000000000000005E-2</v>
      </c>
      <c r="R991">
        <v>0.41</v>
      </c>
      <c r="T991" t="s">
        <v>15</v>
      </c>
    </row>
    <row r="992" spans="2:20" x14ac:dyDescent="0.25">
      <c r="B992" t="s">
        <v>1686</v>
      </c>
      <c r="G992" t="s">
        <v>1773</v>
      </c>
      <c r="K992" t="s">
        <v>1096</v>
      </c>
      <c r="L992" t="s">
        <v>1698</v>
      </c>
      <c r="N992">
        <v>0</v>
      </c>
      <c r="O992">
        <v>0</v>
      </c>
      <c r="P992">
        <v>0</v>
      </c>
      <c r="T992" t="s">
        <v>15</v>
      </c>
    </row>
    <row r="993" spans="2:20" x14ac:dyDescent="0.25">
      <c r="B993" t="s">
        <v>1686</v>
      </c>
      <c r="G993" t="s">
        <v>1773</v>
      </c>
      <c r="K993" t="s">
        <v>1097</v>
      </c>
      <c r="L993" t="s">
        <v>1698</v>
      </c>
      <c r="N993">
        <v>0</v>
      </c>
      <c r="O993">
        <v>0</v>
      </c>
      <c r="P993">
        <v>0</v>
      </c>
      <c r="T993" t="s">
        <v>15</v>
      </c>
    </row>
    <row r="994" spans="2:20" x14ac:dyDescent="0.25">
      <c r="B994" t="s">
        <v>1686</v>
      </c>
      <c r="G994" t="s">
        <v>1773</v>
      </c>
      <c r="K994" t="s">
        <v>1098</v>
      </c>
      <c r="L994" t="s">
        <v>1698</v>
      </c>
      <c r="N994">
        <v>0</v>
      </c>
      <c r="O994">
        <v>0</v>
      </c>
      <c r="P994">
        <v>0</v>
      </c>
      <c r="T994" t="s">
        <v>15</v>
      </c>
    </row>
    <row r="995" spans="2:20" x14ac:dyDescent="0.25">
      <c r="B995" t="s">
        <v>1686</v>
      </c>
      <c r="G995" t="s">
        <v>1773</v>
      </c>
      <c r="K995" t="s">
        <v>1099</v>
      </c>
      <c r="L995" t="s">
        <v>1698</v>
      </c>
      <c r="N995">
        <v>0</v>
      </c>
      <c r="O995">
        <v>0</v>
      </c>
      <c r="P995">
        <v>0</v>
      </c>
      <c r="T995" t="s">
        <v>15</v>
      </c>
    </row>
    <row r="996" spans="2:20" x14ac:dyDescent="0.25">
      <c r="B996" t="s">
        <v>1686</v>
      </c>
      <c r="G996" t="s">
        <v>1773</v>
      </c>
      <c r="K996" t="s">
        <v>1103</v>
      </c>
      <c r="L996" t="s">
        <v>1698</v>
      </c>
      <c r="N996">
        <v>0</v>
      </c>
      <c r="O996">
        <v>0</v>
      </c>
      <c r="P996">
        <v>0</v>
      </c>
      <c r="T996" t="s">
        <v>15</v>
      </c>
    </row>
    <row r="997" spans="2:20" x14ac:dyDescent="0.25">
      <c r="B997" t="s">
        <v>1686</v>
      </c>
      <c r="G997" t="s">
        <v>1773</v>
      </c>
      <c r="K997" t="s">
        <v>1104</v>
      </c>
      <c r="L997" t="s">
        <v>1698</v>
      </c>
      <c r="N997">
        <v>0</v>
      </c>
      <c r="O997">
        <v>0</v>
      </c>
      <c r="P997">
        <v>0</v>
      </c>
      <c r="T997" t="s">
        <v>15</v>
      </c>
    </row>
    <row r="998" spans="2:20" x14ac:dyDescent="0.25">
      <c r="B998" t="s">
        <v>1686</v>
      </c>
      <c r="G998" t="s">
        <v>1773</v>
      </c>
      <c r="K998" t="s">
        <v>1106</v>
      </c>
      <c r="L998" t="s">
        <v>1698</v>
      </c>
      <c r="N998">
        <v>0</v>
      </c>
      <c r="O998">
        <v>0</v>
      </c>
      <c r="P998">
        <v>0</v>
      </c>
      <c r="T998" t="s">
        <v>15</v>
      </c>
    </row>
    <row r="999" spans="2:20" x14ac:dyDescent="0.25">
      <c r="B999" t="s">
        <v>1686</v>
      </c>
      <c r="G999" t="s">
        <v>1773</v>
      </c>
      <c r="K999" t="s">
        <v>1107</v>
      </c>
      <c r="L999" t="s">
        <v>1698</v>
      </c>
      <c r="N999">
        <v>1.5</v>
      </c>
      <c r="O999">
        <v>35.03</v>
      </c>
      <c r="P999">
        <v>0.94</v>
      </c>
      <c r="Q999">
        <v>4.2999999999999997E-2</v>
      </c>
      <c r="R999">
        <v>0.63</v>
      </c>
      <c r="T999" t="s">
        <v>15</v>
      </c>
    </row>
    <row r="1000" spans="2:20" x14ac:dyDescent="0.25">
      <c r="B1000" t="s">
        <v>1686</v>
      </c>
      <c r="G1000" t="s">
        <v>1773</v>
      </c>
      <c r="K1000" t="s">
        <v>1282</v>
      </c>
      <c r="L1000" t="s">
        <v>1698</v>
      </c>
      <c r="N1000">
        <v>0</v>
      </c>
      <c r="O1000">
        <v>0</v>
      </c>
      <c r="P1000">
        <v>0</v>
      </c>
      <c r="T1000" t="s">
        <v>15</v>
      </c>
    </row>
    <row r="1001" spans="2:20" x14ac:dyDescent="0.25">
      <c r="B1001" t="s">
        <v>1686</v>
      </c>
      <c r="G1001" t="s">
        <v>1773</v>
      </c>
      <c r="K1001" t="s">
        <v>1109</v>
      </c>
      <c r="L1001" t="s">
        <v>1698</v>
      </c>
      <c r="N1001">
        <v>26.76</v>
      </c>
      <c r="O1001">
        <v>448.38</v>
      </c>
      <c r="P1001">
        <v>34.32</v>
      </c>
      <c r="Q1001">
        <v>0.06</v>
      </c>
      <c r="R1001">
        <v>1.28</v>
      </c>
      <c r="T1001" t="s">
        <v>15</v>
      </c>
    </row>
    <row r="1002" spans="2:20" x14ac:dyDescent="0.25">
      <c r="B1002" t="s">
        <v>1686</v>
      </c>
      <c r="G1002" t="s">
        <v>1773</v>
      </c>
      <c r="K1002" t="s">
        <v>1110</v>
      </c>
      <c r="L1002" t="s">
        <v>1698</v>
      </c>
      <c r="N1002">
        <v>0.5</v>
      </c>
      <c r="O1002">
        <v>14.01</v>
      </c>
      <c r="P1002">
        <v>0.37</v>
      </c>
      <c r="Q1002">
        <v>3.5999999999999997E-2</v>
      </c>
      <c r="R1002">
        <v>0.72</v>
      </c>
      <c r="T1002" t="s">
        <v>15</v>
      </c>
    </row>
    <row r="1003" spans="2:20" x14ac:dyDescent="0.25">
      <c r="B1003" t="s">
        <v>1686</v>
      </c>
      <c r="G1003" t="s">
        <v>1773</v>
      </c>
      <c r="K1003" t="s">
        <v>1111</v>
      </c>
      <c r="L1003" t="s">
        <v>1698</v>
      </c>
      <c r="N1003">
        <v>0</v>
      </c>
      <c r="O1003">
        <v>0</v>
      </c>
      <c r="P1003">
        <v>0</v>
      </c>
      <c r="T1003" t="s">
        <v>15</v>
      </c>
    </row>
    <row r="1004" spans="2:20" x14ac:dyDescent="0.25">
      <c r="B1004" t="s">
        <v>1686</v>
      </c>
      <c r="G1004" t="s">
        <v>1773</v>
      </c>
      <c r="K1004" t="s">
        <v>1112</v>
      </c>
      <c r="L1004" t="s">
        <v>1698</v>
      </c>
      <c r="N1004">
        <v>0.75</v>
      </c>
      <c r="O1004">
        <v>7.01</v>
      </c>
      <c r="P1004">
        <v>0.93</v>
      </c>
      <c r="Q1004">
        <v>0.106</v>
      </c>
      <c r="R1004">
        <v>1.24</v>
      </c>
      <c r="T1004" t="s">
        <v>15</v>
      </c>
    </row>
    <row r="1005" spans="2:20" x14ac:dyDescent="0.25">
      <c r="B1005" t="s">
        <v>1686</v>
      </c>
      <c r="G1005" t="s">
        <v>1773</v>
      </c>
      <c r="K1005" t="s">
        <v>1113</v>
      </c>
      <c r="L1005" t="s">
        <v>1698</v>
      </c>
      <c r="N1005">
        <v>0.61</v>
      </c>
      <c r="O1005">
        <v>7.01</v>
      </c>
      <c r="P1005">
        <v>0.24</v>
      </c>
      <c r="Q1005">
        <v>8.6999999999999994E-2</v>
      </c>
      <c r="R1005">
        <v>0.39</v>
      </c>
      <c r="T1005" t="s">
        <v>15</v>
      </c>
    </row>
    <row r="1006" spans="2:20" x14ac:dyDescent="0.25">
      <c r="B1006" t="s">
        <v>1686</v>
      </c>
      <c r="G1006" t="s">
        <v>1773</v>
      </c>
      <c r="K1006" t="s">
        <v>1114</v>
      </c>
      <c r="L1006" t="s">
        <v>1698</v>
      </c>
      <c r="N1006">
        <v>0</v>
      </c>
      <c r="O1006">
        <v>0</v>
      </c>
      <c r="P1006">
        <v>0</v>
      </c>
      <c r="T1006" t="s">
        <v>15</v>
      </c>
    </row>
    <row r="1007" spans="2:20" x14ac:dyDescent="0.25">
      <c r="B1007" t="s">
        <v>1686</v>
      </c>
      <c r="G1007" t="s">
        <v>1773</v>
      </c>
      <c r="K1007" t="s">
        <v>1115</v>
      </c>
      <c r="L1007" t="s">
        <v>1698</v>
      </c>
      <c r="N1007">
        <v>0.97</v>
      </c>
      <c r="O1007">
        <v>14.01</v>
      </c>
      <c r="P1007">
        <v>0.54</v>
      </c>
      <c r="Q1007">
        <v>7.0000000000000007E-2</v>
      </c>
      <c r="R1007">
        <v>0.55000000000000004</v>
      </c>
      <c r="T1007" t="s">
        <v>15</v>
      </c>
    </row>
    <row r="1008" spans="2:20" x14ac:dyDescent="0.25">
      <c r="B1008" t="s">
        <v>1686</v>
      </c>
      <c r="G1008" t="s">
        <v>1773</v>
      </c>
      <c r="K1008" t="s">
        <v>1121</v>
      </c>
      <c r="L1008" t="s">
        <v>1698</v>
      </c>
      <c r="N1008">
        <v>0.65</v>
      </c>
      <c r="O1008">
        <v>14.01</v>
      </c>
      <c r="P1008">
        <v>1</v>
      </c>
      <c r="Q1008">
        <v>4.5999999999999999E-2</v>
      </c>
      <c r="R1008">
        <v>1.54</v>
      </c>
      <c r="T1008" t="s">
        <v>15</v>
      </c>
    </row>
    <row r="1009" spans="2:20" x14ac:dyDescent="0.25">
      <c r="B1009" t="s">
        <v>1686</v>
      </c>
      <c r="G1009" t="s">
        <v>1773</v>
      </c>
      <c r="K1009" t="s">
        <v>1122</v>
      </c>
      <c r="L1009" t="s">
        <v>1698</v>
      </c>
      <c r="N1009">
        <v>5.41</v>
      </c>
      <c r="O1009">
        <v>112.1</v>
      </c>
      <c r="P1009">
        <v>2.02</v>
      </c>
      <c r="Q1009">
        <v>4.8000000000000001E-2</v>
      </c>
      <c r="R1009">
        <v>0.37</v>
      </c>
      <c r="T1009" t="s">
        <v>15</v>
      </c>
    </row>
    <row r="1010" spans="2:20" x14ac:dyDescent="0.25">
      <c r="B1010" t="s">
        <v>1686</v>
      </c>
      <c r="G1010" t="s">
        <v>1773</v>
      </c>
      <c r="K1010" t="s">
        <v>1118</v>
      </c>
      <c r="L1010" t="s">
        <v>1698</v>
      </c>
      <c r="N1010">
        <v>0</v>
      </c>
      <c r="O1010">
        <v>0</v>
      </c>
      <c r="P1010">
        <v>0</v>
      </c>
      <c r="T1010" t="s">
        <v>15</v>
      </c>
    </row>
    <row r="1011" spans="2:20" x14ac:dyDescent="0.25">
      <c r="B1011" t="s">
        <v>1686</v>
      </c>
      <c r="G1011" t="s">
        <v>1773</v>
      </c>
      <c r="K1011" t="s">
        <v>1119</v>
      </c>
      <c r="L1011" t="s">
        <v>1698</v>
      </c>
      <c r="N1011">
        <v>32.44</v>
      </c>
      <c r="O1011">
        <v>546.47</v>
      </c>
      <c r="P1011">
        <v>65.66</v>
      </c>
      <c r="Q1011">
        <v>5.8999999999999997E-2</v>
      </c>
      <c r="R1011">
        <v>2.02</v>
      </c>
      <c r="T1011" t="s">
        <v>15</v>
      </c>
    </row>
    <row r="1012" spans="2:20" x14ac:dyDescent="0.25">
      <c r="B1012" t="s">
        <v>1686</v>
      </c>
      <c r="G1012" t="s">
        <v>1773</v>
      </c>
      <c r="K1012" t="s">
        <v>1131</v>
      </c>
      <c r="L1012" t="s">
        <v>1698</v>
      </c>
      <c r="N1012">
        <v>6.96</v>
      </c>
      <c r="O1012">
        <v>154.13</v>
      </c>
      <c r="P1012">
        <v>9.58</v>
      </c>
      <c r="Q1012">
        <v>4.4999999999999998E-2</v>
      </c>
      <c r="R1012">
        <v>1.38</v>
      </c>
      <c r="T1012" t="s">
        <v>15</v>
      </c>
    </row>
    <row r="1013" spans="2:20" x14ac:dyDescent="0.25">
      <c r="B1013" t="s">
        <v>1686</v>
      </c>
      <c r="G1013" t="s">
        <v>1773</v>
      </c>
      <c r="K1013" t="s">
        <v>1125</v>
      </c>
      <c r="L1013" t="s">
        <v>1698</v>
      </c>
      <c r="N1013">
        <v>0</v>
      </c>
      <c r="O1013">
        <v>0</v>
      </c>
      <c r="P1013">
        <v>0</v>
      </c>
      <c r="T1013" t="s">
        <v>15</v>
      </c>
    </row>
    <row r="1014" spans="2:20" x14ac:dyDescent="0.25">
      <c r="B1014" t="s">
        <v>1686</v>
      </c>
      <c r="G1014" t="s">
        <v>1773</v>
      </c>
      <c r="K1014" t="s">
        <v>1126</v>
      </c>
      <c r="L1014" t="s">
        <v>1698</v>
      </c>
      <c r="N1014">
        <v>2.4700000000000002</v>
      </c>
      <c r="O1014">
        <v>63.05</v>
      </c>
      <c r="P1014">
        <v>4</v>
      </c>
      <c r="Q1014">
        <v>3.9E-2</v>
      </c>
      <c r="R1014">
        <v>1.62</v>
      </c>
      <c r="T1014" t="s">
        <v>15</v>
      </c>
    </row>
    <row r="1015" spans="2:20" x14ac:dyDescent="0.25">
      <c r="B1015" t="s">
        <v>1686</v>
      </c>
      <c r="G1015" t="s">
        <v>1773</v>
      </c>
      <c r="K1015" t="s">
        <v>1127</v>
      </c>
      <c r="L1015" t="s">
        <v>1698</v>
      </c>
      <c r="N1015">
        <v>0</v>
      </c>
      <c r="O1015">
        <v>0</v>
      </c>
      <c r="P1015">
        <v>0</v>
      </c>
      <c r="T1015" t="s">
        <v>15</v>
      </c>
    </row>
    <row r="1016" spans="2:20" x14ac:dyDescent="0.25">
      <c r="B1016" t="s">
        <v>1686</v>
      </c>
      <c r="G1016" t="s">
        <v>1773</v>
      </c>
      <c r="K1016" t="s">
        <v>1129</v>
      </c>
      <c r="L1016" t="s">
        <v>1698</v>
      </c>
      <c r="N1016">
        <v>2.42</v>
      </c>
      <c r="O1016">
        <v>56.05</v>
      </c>
      <c r="P1016">
        <v>3.37</v>
      </c>
      <c r="Q1016">
        <v>4.2999999999999997E-2</v>
      </c>
      <c r="R1016">
        <v>1.39</v>
      </c>
      <c r="T1016" t="s">
        <v>15</v>
      </c>
    </row>
    <row r="1017" spans="2:20" x14ac:dyDescent="0.25">
      <c r="B1017" t="s">
        <v>1686</v>
      </c>
      <c r="G1017" t="s">
        <v>1773</v>
      </c>
      <c r="K1017" t="s">
        <v>1130</v>
      </c>
      <c r="L1017" t="s">
        <v>1698</v>
      </c>
      <c r="N1017">
        <v>10.23</v>
      </c>
      <c r="O1017">
        <v>224.19</v>
      </c>
      <c r="P1017">
        <v>12.82</v>
      </c>
      <c r="Q1017">
        <v>4.5999999999999999E-2</v>
      </c>
      <c r="R1017">
        <v>1.25</v>
      </c>
      <c r="T1017" t="s">
        <v>15</v>
      </c>
    </row>
    <row r="1018" spans="2:20" x14ac:dyDescent="0.25">
      <c r="B1018" t="s">
        <v>1686</v>
      </c>
      <c r="G1018" t="s">
        <v>1773</v>
      </c>
      <c r="K1018" t="s">
        <v>1135</v>
      </c>
      <c r="L1018" t="s">
        <v>1698</v>
      </c>
      <c r="N1018">
        <v>14.39</v>
      </c>
      <c r="O1018">
        <v>406.35</v>
      </c>
      <c r="P1018">
        <v>24.44</v>
      </c>
      <c r="Q1018">
        <v>3.5000000000000003E-2</v>
      </c>
      <c r="R1018">
        <v>1.7</v>
      </c>
      <c r="T1018" t="s">
        <v>15</v>
      </c>
    </row>
    <row r="1019" spans="2:20" x14ac:dyDescent="0.25">
      <c r="B1019" t="s">
        <v>1686</v>
      </c>
      <c r="G1019" t="s">
        <v>1773</v>
      </c>
      <c r="K1019" t="s">
        <v>1141</v>
      </c>
      <c r="L1019" t="s">
        <v>1698</v>
      </c>
      <c r="N1019">
        <v>4.07</v>
      </c>
      <c r="O1019">
        <v>63.05</v>
      </c>
      <c r="P1019">
        <v>4.57</v>
      </c>
      <c r="Q1019">
        <v>6.5000000000000002E-2</v>
      </c>
      <c r="R1019">
        <v>1.1200000000000001</v>
      </c>
      <c r="T1019" t="s">
        <v>15</v>
      </c>
    </row>
    <row r="1020" spans="2:20" x14ac:dyDescent="0.25">
      <c r="B1020" t="s">
        <v>1686</v>
      </c>
      <c r="G1020" t="s">
        <v>1773</v>
      </c>
      <c r="K1020" t="s">
        <v>1142</v>
      </c>
      <c r="L1020" t="s">
        <v>1698</v>
      </c>
      <c r="N1020">
        <v>0</v>
      </c>
      <c r="O1020">
        <v>0</v>
      </c>
      <c r="P1020">
        <v>0</v>
      </c>
      <c r="T1020" t="s">
        <v>15</v>
      </c>
    </row>
    <row r="1021" spans="2:20" x14ac:dyDescent="0.25">
      <c r="B1021" t="s">
        <v>1686</v>
      </c>
      <c r="G1021" t="s">
        <v>1773</v>
      </c>
      <c r="K1021" t="s">
        <v>1143</v>
      </c>
      <c r="L1021" t="s">
        <v>1698</v>
      </c>
      <c r="N1021">
        <v>6.27</v>
      </c>
      <c r="O1021">
        <v>133.11000000000001</v>
      </c>
      <c r="P1021">
        <v>3.35</v>
      </c>
      <c r="Q1021">
        <v>4.7E-2</v>
      </c>
      <c r="R1021">
        <v>0.53</v>
      </c>
      <c r="T1021" t="s">
        <v>15</v>
      </c>
    </row>
    <row r="1022" spans="2:20" x14ac:dyDescent="0.25">
      <c r="B1022" t="s">
        <v>1686</v>
      </c>
      <c r="G1022" t="s">
        <v>1773</v>
      </c>
      <c r="K1022" t="s">
        <v>1144</v>
      </c>
      <c r="L1022" t="s">
        <v>1698</v>
      </c>
      <c r="N1022">
        <v>0.49</v>
      </c>
      <c r="O1022">
        <v>14.01</v>
      </c>
      <c r="P1022">
        <v>0.42</v>
      </c>
      <c r="Q1022">
        <v>3.5000000000000003E-2</v>
      </c>
      <c r="R1022">
        <v>0.85</v>
      </c>
      <c r="T1022" t="s">
        <v>15</v>
      </c>
    </row>
    <row r="1023" spans="2:20" x14ac:dyDescent="0.25">
      <c r="B1023" t="s">
        <v>1686</v>
      </c>
      <c r="G1023" t="s">
        <v>1773</v>
      </c>
      <c r="K1023" t="s">
        <v>1145</v>
      </c>
      <c r="L1023" t="s">
        <v>1698</v>
      </c>
      <c r="N1023">
        <v>0</v>
      </c>
      <c r="O1023">
        <v>0</v>
      </c>
      <c r="P1023">
        <v>0</v>
      </c>
      <c r="T1023" t="s">
        <v>15</v>
      </c>
    </row>
    <row r="1024" spans="2:20" x14ac:dyDescent="0.25">
      <c r="B1024" t="s">
        <v>1686</v>
      </c>
      <c r="G1024" t="s">
        <v>1773</v>
      </c>
      <c r="K1024" t="s">
        <v>1146</v>
      </c>
      <c r="L1024" t="s">
        <v>1698</v>
      </c>
      <c r="N1024">
        <v>5.03</v>
      </c>
      <c r="O1024">
        <v>98.08</v>
      </c>
      <c r="P1024">
        <v>4.1500000000000004</v>
      </c>
      <c r="Q1024">
        <v>5.0999999999999997E-2</v>
      </c>
      <c r="R1024">
        <v>0.83</v>
      </c>
      <c r="T1024" t="s">
        <v>15</v>
      </c>
    </row>
    <row r="1025" spans="2:20" x14ac:dyDescent="0.25">
      <c r="B1025" t="s">
        <v>1686</v>
      </c>
      <c r="G1025" t="s">
        <v>1773</v>
      </c>
      <c r="K1025" t="s">
        <v>1147</v>
      </c>
      <c r="L1025" t="s">
        <v>1698</v>
      </c>
      <c r="N1025">
        <v>0</v>
      </c>
      <c r="O1025">
        <v>0</v>
      </c>
      <c r="P1025">
        <v>0</v>
      </c>
      <c r="T1025" t="s">
        <v>15</v>
      </c>
    </row>
    <row r="1026" spans="2:20" x14ac:dyDescent="0.25">
      <c r="B1026" t="s">
        <v>1686</v>
      </c>
      <c r="G1026" t="s">
        <v>1773</v>
      </c>
      <c r="K1026" t="s">
        <v>1149</v>
      </c>
      <c r="L1026" t="s">
        <v>1698</v>
      </c>
      <c r="N1026">
        <v>1.96</v>
      </c>
      <c r="O1026">
        <v>21.02</v>
      </c>
      <c r="P1026">
        <v>2.37</v>
      </c>
      <c r="Q1026">
        <v>9.2999999999999999E-2</v>
      </c>
      <c r="R1026">
        <v>1.21</v>
      </c>
      <c r="T1026" t="s">
        <v>15</v>
      </c>
    </row>
    <row r="1027" spans="2:20" x14ac:dyDescent="0.25">
      <c r="B1027" t="s">
        <v>1686</v>
      </c>
      <c r="G1027" t="s">
        <v>1773</v>
      </c>
      <c r="K1027" t="s">
        <v>1150</v>
      </c>
      <c r="L1027" t="s">
        <v>1698</v>
      </c>
      <c r="N1027">
        <v>0.47</v>
      </c>
      <c r="O1027">
        <v>7.01</v>
      </c>
      <c r="P1027">
        <v>0.77</v>
      </c>
      <c r="Q1027">
        <v>6.7000000000000004E-2</v>
      </c>
      <c r="R1027">
        <v>1.65</v>
      </c>
      <c r="T1027" t="s">
        <v>15</v>
      </c>
    </row>
    <row r="1028" spans="2:20" x14ac:dyDescent="0.25">
      <c r="B1028" t="s">
        <v>1686</v>
      </c>
      <c r="G1028" t="s">
        <v>1773</v>
      </c>
      <c r="K1028" t="s">
        <v>1151</v>
      </c>
      <c r="L1028" t="s">
        <v>1698</v>
      </c>
      <c r="N1028">
        <v>0</v>
      </c>
      <c r="O1028">
        <v>0</v>
      </c>
      <c r="P1028">
        <v>0</v>
      </c>
      <c r="T1028" t="s">
        <v>15</v>
      </c>
    </row>
    <row r="1029" spans="2:20" x14ac:dyDescent="0.25">
      <c r="B1029" t="s">
        <v>1686</v>
      </c>
      <c r="G1029" t="s">
        <v>1773</v>
      </c>
      <c r="K1029" t="s">
        <v>1152</v>
      </c>
      <c r="L1029" t="s">
        <v>1698</v>
      </c>
      <c r="N1029">
        <v>8.74</v>
      </c>
      <c r="O1029">
        <v>196.17</v>
      </c>
      <c r="P1029">
        <v>15.9</v>
      </c>
      <c r="Q1029">
        <v>4.4999999999999998E-2</v>
      </c>
      <c r="R1029">
        <v>1.82</v>
      </c>
      <c r="T1029" t="s">
        <v>15</v>
      </c>
    </row>
    <row r="1030" spans="2:20" x14ac:dyDescent="0.25">
      <c r="B1030" t="s">
        <v>1686</v>
      </c>
      <c r="G1030" t="s">
        <v>1773</v>
      </c>
      <c r="K1030" t="s">
        <v>1155</v>
      </c>
      <c r="L1030" t="s">
        <v>1698</v>
      </c>
      <c r="N1030">
        <v>2.04</v>
      </c>
      <c r="O1030">
        <v>21.02</v>
      </c>
      <c r="P1030">
        <v>4.12</v>
      </c>
      <c r="Q1030">
        <v>9.7000000000000003E-2</v>
      </c>
      <c r="R1030">
        <v>2.02</v>
      </c>
      <c r="T1030" t="s">
        <v>15</v>
      </c>
    </row>
    <row r="1031" spans="2:20" x14ac:dyDescent="0.25">
      <c r="B1031" t="s">
        <v>1686</v>
      </c>
      <c r="G1031" t="s">
        <v>1773</v>
      </c>
      <c r="K1031" t="s">
        <v>1156</v>
      </c>
      <c r="L1031" t="s">
        <v>1698</v>
      </c>
      <c r="N1031">
        <v>0</v>
      </c>
      <c r="O1031">
        <v>0</v>
      </c>
      <c r="P1031">
        <v>0</v>
      </c>
      <c r="T1031" t="s">
        <v>15</v>
      </c>
    </row>
    <row r="1032" spans="2:20" x14ac:dyDescent="0.25">
      <c r="B1032" t="s">
        <v>1686</v>
      </c>
      <c r="G1032" t="s">
        <v>1773</v>
      </c>
      <c r="K1032" t="s">
        <v>1157</v>
      </c>
      <c r="L1032" t="s">
        <v>1698</v>
      </c>
      <c r="N1032">
        <v>0</v>
      </c>
      <c r="O1032">
        <v>0</v>
      </c>
      <c r="P1032">
        <v>0</v>
      </c>
      <c r="T1032" t="s">
        <v>15</v>
      </c>
    </row>
    <row r="1033" spans="2:20" x14ac:dyDescent="0.25">
      <c r="B1033" t="s">
        <v>1686</v>
      </c>
      <c r="G1033" t="s">
        <v>1773</v>
      </c>
      <c r="K1033" t="s">
        <v>1158</v>
      </c>
      <c r="L1033" t="s">
        <v>1698</v>
      </c>
      <c r="N1033">
        <v>19.18</v>
      </c>
      <c r="O1033">
        <v>343.29</v>
      </c>
      <c r="P1033">
        <v>21.82</v>
      </c>
      <c r="Q1033">
        <v>5.6000000000000001E-2</v>
      </c>
      <c r="R1033">
        <v>1.1399999999999999</v>
      </c>
      <c r="T1033" t="s">
        <v>15</v>
      </c>
    </row>
    <row r="1034" spans="2:20" x14ac:dyDescent="0.25">
      <c r="B1034" t="s">
        <v>1686</v>
      </c>
      <c r="G1034" t="s">
        <v>1773</v>
      </c>
      <c r="K1034" t="s">
        <v>1159</v>
      </c>
      <c r="L1034" t="s">
        <v>1698</v>
      </c>
      <c r="N1034">
        <v>4.05</v>
      </c>
      <c r="O1034">
        <v>119.1</v>
      </c>
      <c r="P1034">
        <v>3.36</v>
      </c>
      <c r="Q1034">
        <v>3.4000000000000002E-2</v>
      </c>
      <c r="R1034">
        <v>0.83</v>
      </c>
      <c r="T1034" t="s">
        <v>15</v>
      </c>
    </row>
    <row r="1035" spans="2:20" x14ac:dyDescent="0.25">
      <c r="B1035" t="s">
        <v>1686</v>
      </c>
      <c r="G1035" t="s">
        <v>1773</v>
      </c>
      <c r="K1035" t="s">
        <v>1161</v>
      </c>
      <c r="L1035" t="s">
        <v>1698</v>
      </c>
      <c r="N1035">
        <v>0</v>
      </c>
      <c r="O1035">
        <v>0</v>
      </c>
      <c r="P1035">
        <v>0</v>
      </c>
      <c r="T1035" t="s">
        <v>15</v>
      </c>
    </row>
    <row r="1036" spans="2:20" x14ac:dyDescent="0.25">
      <c r="B1036" t="s">
        <v>1686</v>
      </c>
      <c r="G1036" t="s">
        <v>1773</v>
      </c>
      <c r="K1036" t="s">
        <v>1181</v>
      </c>
      <c r="L1036" t="s">
        <v>1698</v>
      </c>
      <c r="N1036">
        <v>0</v>
      </c>
      <c r="O1036">
        <v>0</v>
      </c>
      <c r="P1036">
        <v>0</v>
      </c>
      <c r="T1036" t="s">
        <v>15</v>
      </c>
    </row>
    <row r="1037" spans="2:20" x14ac:dyDescent="0.25">
      <c r="B1037" t="s">
        <v>1686</v>
      </c>
      <c r="G1037" t="s">
        <v>1773</v>
      </c>
      <c r="K1037" t="s">
        <v>1163</v>
      </c>
      <c r="L1037" t="s">
        <v>1698</v>
      </c>
      <c r="N1037">
        <v>0</v>
      </c>
      <c r="O1037">
        <v>0</v>
      </c>
      <c r="P1037">
        <v>0</v>
      </c>
      <c r="T1037" t="s">
        <v>15</v>
      </c>
    </row>
    <row r="1038" spans="2:20" x14ac:dyDescent="0.25">
      <c r="B1038" t="s">
        <v>1686</v>
      </c>
      <c r="G1038" t="s">
        <v>1773</v>
      </c>
      <c r="K1038" t="s">
        <v>911</v>
      </c>
      <c r="L1038" t="s">
        <v>1698</v>
      </c>
      <c r="N1038">
        <v>0</v>
      </c>
      <c r="O1038">
        <v>0</v>
      </c>
      <c r="P1038">
        <v>0</v>
      </c>
      <c r="T1038" t="s">
        <v>15</v>
      </c>
    </row>
    <row r="1039" spans="2:20" x14ac:dyDescent="0.25">
      <c r="B1039" t="s">
        <v>1686</v>
      </c>
      <c r="G1039" t="s">
        <v>1773</v>
      </c>
      <c r="K1039" t="s">
        <v>1164</v>
      </c>
      <c r="L1039" t="s">
        <v>1698</v>
      </c>
      <c r="N1039">
        <v>0.28999999999999998</v>
      </c>
      <c r="O1039">
        <v>7.01</v>
      </c>
      <c r="P1039">
        <v>0.21</v>
      </c>
      <c r="Q1039">
        <v>4.2000000000000003E-2</v>
      </c>
      <c r="R1039">
        <v>0.73</v>
      </c>
      <c r="T1039" t="s">
        <v>15</v>
      </c>
    </row>
    <row r="1040" spans="2:20" x14ac:dyDescent="0.25">
      <c r="B1040" t="s">
        <v>1686</v>
      </c>
      <c r="G1040" t="s">
        <v>1773</v>
      </c>
      <c r="K1040" t="s">
        <v>1165</v>
      </c>
      <c r="L1040" t="s">
        <v>1698</v>
      </c>
      <c r="N1040">
        <v>0</v>
      </c>
      <c r="O1040">
        <v>0</v>
      </c>
      <c r="P1040">
        <v>0</v>
      </c>
      <c r="T1040" t="s">
        <v>15</v>
      </c>
    </row>
    <row r="1041" spans="2:20" x14ac:dyDescent="0.25">
      <c r="B1041" t="s">
        <v>1686</v>
      </c>
      <c r="G1041" t="s">
        <v>1773</v>
      </c>
      <c r="K1041" t="s">
        <v>1166</v>
      </c>
      <c r="L1041" t="s">
        <v>1698</v>
      </c>
      <c r="N1041">
        <v>3.15</v>
      </c>
      <c r="O1041">
        <v>112.1</v>
      </c>
      <c r="P1041">
        <v>4.05</v>
      </c>
      <c r="Q1041">
        <v>2.8000000000000001E-2</v>
      </c>
      <c r="R1041">
        <v>1.29</v>
      </c>
      <c r="T1041" t="s">
        <v>15</v>
      </c>
    </row>
    <row r="1042" spans="2:20" x14ac:dyDescent="0.25">
      <c r="B1042" t="s">
        <v>1686</v>
      </c>
      <c r="G1042" t="s">
        <v>1773</v>
      </c>
      <c r="K1042" t="s">
        <v>1167</v>
      </c>
      <c r="L1042" t="s">
        <v>1698</v>
      </c>
      <c r="N1042">
        <v>1.76</v>
      </c>
      <c r="O1042">
        <v>28.02</v>
      </c>
      <c r="P1042">
        <v>3.04</v>
      </c>
      <c r="Q1042">
        <v>6.3E-2</v>
      </c>
      <c r="R1042">
        <v>1.72</v>
      </c>
      <c r="T1042" t="s">
        <v>15</v>
      </c>
    </row>
    <row r="1043" spans="2:20" x14ac:dyDescent="0.25">
      <c r="B1043" t="s">
        <v>1686</v>
      </c>
      <c r="G1043" t="s">
        <v>1773</v>
      </c>
      <c r="K1043" t="s">
        <v>1168</v>
      </c>
      <c r="L1043" t="s">
        <v>1698</v>
      </c>
      <c r="N1043">
        <v>2.83</v>
      </c>
      <c r="O1043">
        <v>28.02</v>
      </c>
      <c r="P1043">
        <v>5.62</v>
      </c>
      <c r="Q1043">
        <v>0.10100000000000001</v>
      </c>
      <c r="R1043">
        <v>1.98</v>
      </c>
      <c r="T1043" t="s">
        <v>15</v>
      </c>
    </row>
    <row r="1044" spans="2:20" x14ac:dyDescent="0.25">
      <c r="B1044" t="s">
        <v>1686</v>
      </c>
      <c r="G1044" t="s">
        <v>1773</v>
      </c>
      <c r="K1044" t="s">
        <v>1169</v>
      </c>
      <c r="L1044" t="s">
        <v>1698</v>
      </c>
      <c r="N1044">
        <v>3.31</v>
      </c>
      <c r="O1044">
        <v>42.04</v>
      </c>
      <c r="P1044">
        <v>4.05</v>
      </c>
      <c r="Q1044">
        <v>7.9000000000000001E-2</v>
      </c>
      <c r="R1044">
        <v>1.22</v>
      </c>
      <c r="T1044" t="s">
        <v>15</v>
      </c>
    </row>
    <row r="1045" spans="2:20" x14ac:dyDescent="0.25">
      <c r="B1045" t="s">
        <v>1686</v>
      </c>
      <c r="G1045" t="s">
        <v>1773</v>
      </c>
      <c r="K1045" t="s">
        <v>1182</v>
      </c>
      <c r="L1045" t="s">
        <v>1698</v>
      </c>
      <c r="N1045">
        <v>0.66</v>
      </c>
      <c r="O1045">
        <v>21.02</v>
      </c>
      <c r="P1045">
        <v>0.37</v>
      </c>
      <c r="Q1045">
        <v>3.1E-2</v>
      </c>
      <c r="R1045">
        <v>0.56000000000000005</v>
      </c>
      <c r="T1045" t="s">
        <v>15</v>
      </c>
    </row>
    <row r="1046" spans="2:20" x14ac:dyDescent="0.25">
      <c r="B1046" t="s">
        <v>1686</v>
      </c>
      <c r="G1046" t="s">
        <v>1773</v>
      </c>
      <c r="K1046" t="s">
        <v>1184</v>
      </c>
      <c r="L1046" t="s">
        <v>1698</v>
      </c>
      <c r="N1046">
        <v>10.15</v>
      </c>
      <c r="O1046">
        <v>210.18</v>
      </c>
      <c r="P1046">
        <v>11.89</v>
      </c>
      <c r="Q1046">
        <v>4.8000000000000001E-2</v>
      </c>
      <c r="R1046">
        <v>1.17</v>
      </c>
      <c r="T1046" t="s">
        <v>15</v>
      </c>
    </row>
    <row r="1047" spans="2:20" x14ac:dyDescent="0.25">
      <c r="B1047" t="s">
        <v>1686</v>
      </c>
      <c r="G1047" t="s">
        <v>1773</v>
      </c>
      <c r="K1047" t="s">
        <v>1185</v>
      </c>
      <c r="L1047" t="s">
        <v>1698</v>
      </c>
      <c r="N1047">
        <v>0</v>
      </c>
      <c r="O1047">
        <v>0</v>
      </c>
      <c r="P1047">
        <v>0</v>
      </c>
      <c r="T1047" t="s">
        <v>15</v>
      </c>
    </row>
    <row r="1048" spans="2:20" x14ac:dyDescent="0.25">
      <c r="B1048" t="s">
        <v>1686</v>
      </c>
      <c r="G1048" t="s">
        <v>1773</v>
      </c>
      <c r="K1048" t="s">
        <v>1190</v>
      </c>
      <c r="L1048" t="s">
        <v>1698</v>
      </c>
      <c r="N1048">
        <v>1.96</v>
      </c>
      <c r="O1048">
        <v>56.05</v>
      </c>
      <c r="P1048">
        <v>1.1599999999999999</v>
      </c>
      <c r="Q1048">
        <v>3.5000000000000003E-2</v>
      </c>
      <c r="R1048">
        <v>0.59</v>
      </c>
      <c r="T1048" t="s">
        <v>15</v>
      </c>
    </row>
    <row r="1049" spans="2:20" x14ac:dyDescent="0.25">
      <c r="B1049" t="s">
        <v>1686</v>
      </c>
      <c r="G1049" t="s">
        <v>1773</v>
      </c>
      <c r="K1049" t="s">
        <v>1191</v>
      </c>
      <c r="L1049" t="s">
        <v>1698</v>
      </c>
      <c r="N1049">
        <v>0</v>
      </c>
      <c r="O1049">
        <v>0</v>
      </c>
      <c r="P1049">
        <v>0</v>
      </c>
      <c r="T1049" t="s">
        <v>15</v>
      </c>
    </row>
    <row r="1050" spans="2:20" x14ac:dyDescent="0.25">
      <c r="B1050" t="s">
        <v>1686</v>
      </c>
      <c r="G1050" t="s">
        <v>1773</v>
      </c>
      <c r="K1050" t="s">
        <v>1192</v>
      </c>
      <c r="L1050" t="s">
        <v>1698</v>
      </c>
      <c r="N1050">
        <v>0.35</v>
      </c>
      <c r="O1050">
        <v>7.01</v>
      </c>
      <c r="P1050">
        <v>0.23</v>
      </c>
      <c r="Q1050">
        <v>0.05</v>
      </c>
      <c r="R1050">
        <v>0.66</v>
      </c>
      <c r="T1050" t="s">
        <v>15</v>
      </c>
    </row>
    <row r="1051" spans="2:20" x14ac:dyDescent="0.25">
      <c r="B1051" t="s">
        <v>1686</v>
      </c>
      <c r="G1051" t="s">
        <v>1773</v>
      </c>
      <c r="K1051" t="s">
        <v>1196</v>
      </c>
      <c r="L1051" t="s">
        <v>1698</v>
      </c>
      <c r="N1051">
        <v>0</v>
      </c>
      <c r="O1051">
        <v>0</v>
      </c>
      <c r="P1051">
        <v>0</v>
      </c>
      <c r="T1051" t="s">
        <v>15</v>
      </c>
    </row>
    <row r="1052" spans="2:20" x14ac:dyDescent="0.25">
      <c r="B1052" t="s">
        <v>1686</v>
      </c>
      <c r="G1052" t="s">
        <v>1773</v>
      </c>
      <c r="K1052" t="s">
        <v>1203</v>
      </c>
      <c r="L1052" t="s">
        <v>1698</v>
      </c>
      <c r="N1052">
        <v>0</v>
      </c>
      <c r="O1052">
        <v>0</v>
      </c>
      <c r="P1052">
        <v>0</v>
      </c>
      <c r="T1052" t="s">
        <v>15</v>
      </c>
    </row>
    <row r="1053" spans="2:20" x14ac:dyDescent="0.25">
      <c r="B1053" t="s">
        <v>1686</v>
      </c>
      <c r="G1053" t="s">
        <v>1773</v>
      </c>
      <c r="K1053" t="s">
        <v>1204</v>
      </c>
      <c r="L1053" t="s">
        <v>1698</v>
      </c>
      <c r="N1053">
        <v>2.63</v>
      </c>
      <c r="O1053">
        <v>70.06</v>
      </c>
      <c r="P1053">
        <v>2.37</v>
      </c>
      <c r="Q1053">
        <v>3.7999999999999999E-2</v>
      </c>
      <c r="R1053">
        <v>0.9</v>
      </c>
      <c r="T1053" t="s">
        <v>15</v>
      </c>
    </row>
    <row r="1054" spans="2:20" x14ac:dyDescent="0.25">
      <c r="B1054" t="s">
        <v>1686</v>
      </c>
      <c r="G1054" t="s">
        <v>1773</v>
      </c>
      <c r="K1054" t="s">
        <v>1205</v>
      </c>
      <c r="L1054" t="s">
        <v>1698</v>
      </c>
      <c r="N1054">
        <v>0.54</v>
      </c>
      <c r="O1054">
        <v>14.01</v>
      </c>
      <c r="P1054">
        <v>0.48</v>
      </c>
      <c r="Q1054">
        <v>3.7999999999999999E-2</v>
      </c>
      <c r="R1054">
        <v>0.9</v>
      </c>
      <c r="T1054" t="s">
        <v>15</v>
      </c>
    </row>
    <row r="1055" spans="2:20" x14ac:dyDescent="0.25">
      <c r="B1055" t="s">
        <v>1686</v>
      </c>
      <c r="G1055" t="s">
        <v>1773</v>
      </c>
      <c r="K1055" t="s">
        <v>1214</v>
      </c>
      <c r="L1055" t="s">
        <v>1698</v>
      </c>
      <c r="N1055">
        <v>0</v>
      </c>
      <c r="O1055">
        <v>0</v>
      </c>
      <c r="P1055">
        <v>0</v>
      </c>
      <c r="T1055" t="s">
        <v>15</v>
      </c>
    </row>
    <row r="1056" spans="2:20" x14ac:dyDescent="0.25">
      <c r="B1056" t="s">
        <v>1686</v>
      </c>
      <c r="G1056" t="s">
        <v>1773</v>
      </c>
      <c r="K1056" t="s">
        <v>1215</v>
      </c>
      <c r="L1056" t="s">
        <v>1698</v>
      </c>
      <c r="N1056">
        <v>0.54</v>
      </c>
      <c r="O1056">
        <v>14.01</v>
      </c>
      <c r="P1056">
        <v>0.36</v>
      </c>
      <c r="Q1056">
        <v>3.7999999999999999E-2</v>
      </c>
      <c r="R1056">
        <v>0.67</v>
      </c>
      <c r="T1056" t="s">
        <v>15</v>
      </c>
    </row>
    <row r="1057" spans="2:20" x14ac:dyDescent="0.25">
      <c r="B1057" t="s">
        <v>1686</v>
      </c>
      <c r="G1057" t="s">
        <v>1773</v>
      </c>
      <c r="K1057" t="s">
        <v>1218</v>
      </c>
      <c r="L1057" t="s">
        <v>1698</v>
      </c>
      <c r="N1057">
        <v>0</v>
      </c>
      <c r="O1057">
        <v>0</v>
      </c>
      <c r="P1057">
        <v>0</v>
      </c>
      <c r="T1057" t="s">
        <v>15</v>
      </c>
    </row>
    <row r="1058" spans="2:20" x14ac:dyDescent="0.25">
      <c r="B1058" t="s">
        <v>1686</v>
      </c>
      <c r="G1058" t="s">
        <v>1773</v>
      </c>
      <c r="K1058" t="s">
        <v>1219</v>
      </c>
      <c r="L1058" t="s">
        <v>1698</v>
      </c>
      <c r="N1058">
        <v>0</v>
      </c>
      <c r="O1058">
        <v>0</v>
      </c>
      <c r="P1058">
        <v>0</v>
      </c>
      <c r="T1058" t="s">
        <v>15</v>
      </c>
    </row>
    <row r="1059" spans="2:20" x14ac:dyDescent="0.25">
      <c r="B1059" t="s">
        <v>1686</v>
      </c>
      <c r="G1059" t="s">
        <v>1773</v>
      </c>
      <c r="K1059" t="s">
        <v>1224</v>
      </c>
      <c r="L1059" t="s">
        <v>1698</v>
      </c>
      <c r="N1059">
        <v>0</v>
      </c>
      <c r="O1059">
        <v>0</v>
      </c>
      <c r="P1059">
        <v>0</v>
      </c>
      <c r="T1059" t="s">
        <v>15</v>
      </c>
    </row>
    <row r="1060" spans="2:20" x14ac:dyDescent="0.25">
      <c r="B1060" t="s">
        <v>1686</v>
      </c>
      <c r="G1060" t="s">
        <v>1773</v>
      </c>
      <c r="K1060" t="s">
        <v>1225</v>
      </c>
      <c r="L1060" t="s">
        <v>1698</v>
      </c>
      <c r="N1060">
        <v>0</v>
      </c>
      <c r="O1060">
        <v>0</v>
      </c>
      <c r="P1060">
        <v>0</v>
      </c>
      <c r="T1060" t="s">
        <v>15</v>
      </c>
    </row>
    <row r="1061" spans="2:20" x14ac:dyDescent="0.25">
      <c r="B1061" t="s">
        <v>1686</v>
      </c>
      <c r="G1061" t="s">
        <v>1773</v>
      </c>
      <c r="K1061" t="s">
        <v>1227</v>
      </c>
      <c r="L1061" t="s">
        <v>1698</v>
      </c>
      <c r="N1061">
        <v>1.49</v>
      </c>
      <c r="O1061">
        <v>28.02</v>
      </c>
      <c r="P1061">
        <v>1.1499999999999999</v>
      </c>
      <c r="Q1061">
        <v>5.2999999999999999E-2</v>
      </c>
      <c r="R1061">
        <v>0.78</v>
      </c>
      <c r="T1061" t="s">
        <v>15</v>
      </c>
    </row>
    <row r="1062" spans="2:20" x14ac:dyDescent="0.25">
      <c r="B1062" t="s">
        <v>1686</v>
      </c>
      <c r="G1062" t="s">
        <v>1773</v>
      </c>
      <c r="K1062" t="s">
        <v>1228</v>
      </c>
      <c r="L1062" t="s">
        <v>1698</v>
      </c>
      <c r="N1062">
        <v>2.8</v>
      </c>
      <c r="O1062">
        <v>56.05</v>
      </c>
      <c r="P1062">
        <v>2.94</v>
      </c>
      <c r="Q1062">
        <v>0.05</v>
      </c>
      <c r="R1062">
        <v>1.05</v>
      </c>
      <c r="T1062" t="s">
        <v>15</v>
      </c>
    </row>
    <row r="1063" spans="2:20" x14ac:dyDescent="0.25">
      <c r="B1063" t="s">
        <v>1686</v>
      </c>
      <c r="G1063" t="s">
        <v>1773</v>
      </c>
      <c r="K1063" t="s">
        <v>1230</v>
      </c>
      <c r="L1063" t="s">
        <v>1698</v>
      </c>
      <c r="N1063">
        <v>2.82</v>
      </c>
      <c r="O1063">
        <v>98.08</v>
      </c>
      <c r="P1063">
        <v>3.05</v>
      </c>
      <c r="Q1063">
        <v>2.9000000000000001E-2</v>
      </c>
      <c r="R1063">
        <v>1.08</v>
      </c>
      <c r="T1063" t="s">
        <v>15</v>
      </c>
    </row>
    <row r="1064" spans="2:20" x14ac:dyDescent="0.25">
      <c r="B1064" t="s">
        <v>1686</v>
      </c>
      <c r="G1064" t="s">
        <v>1773</v>
      </c>
      <c r="K1064" t="s">
        <v>914</v>
      </c>
      <c r="L1064" t="s">
        <v>1698</v>
      </c>
      <c r="N1064">
        <v>0</v>
      </c>
      <c r="O1064">
        <v>0</v>
      </c>
      <c r="P1064">
        <v>0</v>
      </c>
      <c r="T1064" t="s">
        <v>15</v>
      </c>
    </row>
    <row r="1065" spans="2:20" x14ac:dyDescent="0.25">
      <c r="B1065" t="s">
        <v>1686</v>
      </c>
      <c r="G1065" t="s">
        <v>1773</v>
      </c>
      <c r="K1065" t="s">
        <v>1246</v>
      </c>
      <c r="L1065" t="s">
        <v>1698</v>
      </c>
      <c r="N1065">
        <v>0</v>
      </c>
      <c r="O1065">
        <v>0</v>
      </c>
      <c r="P1065">
        <v>0</v>
      </c>
      <c r="T1065" t="s">
        <v>15</v>
      </c>
    </row>
    <row r="1066" spans="2:20" x14ac:dyDescent="0.25">
      <c r="B1066" t="s">
        <v>1686</v>
      </c>
      <c r="G1066" t="s">
        <v>1773</v>
      </c>
      <c r="K1066" t="s">
        <v>915</v>
      </c>
      <c r="L1066" t="s">
        <v>1698</v>
      </c>
      <c r="N1066">
        <v>0</v>
      </c>
      <c r="O1066">
        <v>0</v>
      </c>
      <c r="P1066">
        <v>0</v>
      </c>
      <c r="T1066" t="s">
        <v>15</v>
      </c>
    </row>
    <row r="1067" spans="2:20" x14ac:dyDescent="0.25">
      <c r="B1067" t="s">
        <v>1686</v>
      </c>
      <c r="G1067" t="s">
        <v>1773</v>
      </c>
      <c r="K1067" t="s">
        <v>1235</v>
      </c>
      <c r="L1067" t="s">
        <v>1698</v>
      </c>
      <c r="N1067">
        <v>0</v>
      </c>
      <c r="O1067">
        <v>0</v>
      </c>
      <c r="P1067">
        <v>0</v>
      </c>
      <c r="T1067" t="s">
        <v>15</v>
      </c>
    </row>
    <row r="1068" spans="2:20" x14ac:dyDescent="0.25">
      <c r="B1068" t="s">
        <v>1686</v>
      </c>
      <c r="G1068" t="s">
        <v>1773</v>
      </c>
      <c r="K1068" t="s">
        <v>1236</v>
      </c>
      <c r="L1068" t="s">
        <v>1698</v>
      </c>
      <c r="N1068">
        <v>0</v>
      </c>
      <c r="O1068">
        <v>0</v>
      </c>
      <c r="P1068">
        <v>0</v>
      </c>
      <c r="T1068" t="s">
        <v>15</v>
      </c>
    </row>
    <row r="1069" spans="2:20" x14ac:dyDescent="0.25">
      <c r="B1069" t="s">
        <v>1686</v>
      </c>
      <c r="G1069" t="s">
        <v>1773</v>
      </c>
      <c r="K1069" t="s">
        <v>1240</v>
      </c>
      <c r="L1069" t="s">
        <v>1698</v>
      </c>
      <c r="N1069">
        <v>9.61</v>
      </c>
      <c r="O1069">
        <v>217.19</v>
      </c>
      <c r="P1069">
        <v>16.73</v>
      </c>
      <c r="Q1069">
        <v>4.3999999999999997E-2</v>
      </c>
      <c r="R1069">
        <v>1.74</v>
      </c>
      <c r="T1069" t="s">
        <v>15</v>
      </c>
    </row>
    <row r="1070" spans="2:20" x14ac:dyDescent="0.25">
      <c r="B1070" t="s">
        <v>1686</v>
      </c>
      <c r="G1070" t="s">
        <v>1773</v>
      </c>
      <c r="K1070" t="s">
        <v>1245</v>
      </c>
      <c r="L1070" t="s">
        <v>1698</v>
      </c>
      <c r="N1070">
        <v>0</v>
      </c>
      <c r="O1070">
        <v>0</v>
      </c>
      <c r="P1070">
        <v>0</v>
      </c>
      <c r="T1070" t="s">
        <v>15</v>
      </c>
    </row>
    <row r="1071" spans="2:20" x14ac:dyDescent="0.25">
      <c r="B1071" t="s">
        <v>1686</v>
      </c>
      <c r="G1071" t="s">
        <v>1773</v>
      </c>
      <c r="K1071" t="s">
        <v>1248</v>
      </c>
      <c r="L1071" t="s">
        <v>1698</v>
      </c>
      <c r="N1071">
        <v>0</v>
      </c>
      <c r="O1071">
        <v>0</v>
      </c>
      <c r="P1071">
        <v>0</v>
      </c>
      <c r="T1071" t="s">
        <v>15</v>
      </c>
    </row>
    <row r="1072" spans="2:20" x14ac:dyDescent="0.25">
      <c r="B1072" t="s">
        <v>1686</v>
      </c>
      <c r="G1072" t="s">
        <v>1773</v>
      </c>
      <c r="K1072" t="s">
        <v>1253</v>
      </c>
      <c r="L1072" t="s">
        <v>1698</v>
      </c>
      <c r="N1072">
        <v>2.62</v>
      </c>
      <c r="O1072">
        <v>77.069999999999993</v>
      </c>
      <c r="P1072">
        <v>3.03</v>
      </c>
      <c r="Q1072">
        <v>3.4000000000000002E-2</v>
      </c>
      <c r="R1072">
        <v>1.1599999999999999</v>
      </c>
      <c r="T1072" t="s">
        <v>15</v>
      </c>
    </row>
    <row r="1073" spans="2:20" x14ac:dyDescent="0.25">
      <c r="B1073" t="s">
        <v>1686</v>
      </c>
      <c r="G1073" t="s">
        <v>1773</v>
      </c>
      <c r="K1073" t="s">
        <v>1254</v>
      </c>
      <c r="L1073" t="s">
        <v>1698</v>
      </c>
      <c r="N1073">
        <v>0.93</v>
      </c>
      <c r="O1073">
        <v>21.02</v>
      </c>
      <c r="P1073">
        <v>0.93</v>
      </c>
      <c r="Q1073">
        <v>4.3999999999999997E-2</v>
      </c>
      <c r="R1073">
        <v>1</v>
      </c>
      <c r="T1073" t="s">
        <v>15</v>
      </c>
    </row>
    <row r="1074" spans="2:20" x14ac:dyDescent="0.25">
      <c r="B1074" t="s">
        <v>1686</v>
      </c>
      <c r="G1074" t="s">
        <v>1773</v>
      </c>
      <c r="K1074" t="s">
        <v>1255</v>
      </c>
      <c r="L1074" t="s">
        <v>1698</v>
      </c>
      <c r="N1074">
        <v>0</v>
      </c>
      <c r="O1074">
        <v>0</v>
      </c>
      <c r="P1074">
        <v>0</v>
      </c>
      <c r="T1074" t="s">
        <v>15</v>
      </c>
    </row>
    <row r="1075" spans="2:20" x14ac:dyDescent="0.25">
      <c r="B1075" t="s">
        <v>1686</v>
      </c>
      <c r="G1075" t="s">
        <v>1773</v>
      </c>
      <c r="K1075" t="s">
        <v>1257</v>
      </c>
      <c r="L1075" t="s">
        <v>1698</v>
      </c>
      <c r="N1075">
        <v>6.81</v>
      </c>
      <c r="O1075">
        <v>189.16</v>
      </c>
      <c r="P1075">
        <v>7.49</v>
      </c>
      <c r="Q1075">
        <v>3.5999999999999997E-2</v>
      </c>
      <c r="R1075">
        <v>1.1000000000000001</v>
      </c>
      <c r="T1075" t="s">
        <v>15</v>
      </c>
    </row>
    <row r="1076" spans="2:20" x14ac:dyDescent="0.25">
      <c r="B1076" t="s">
        <v>1686</v>
      </c>
      <c r="G1076" t="s">
        <v>1773</v>
      </c>
      <c r="K1076" t="s">
        <v>1258</v>
      </c>
      <c r="L1076" t="s">
        <v>1698</v>
      </c>
      <c r="N1076">
        <v>0</v>
      </c>
      <c r="O1076">
        <v>0</v>
      </c>
      <c r="P1076">
        <v>0</v>
      </c>
      <c r="T1076" t="s">
        <v>15</v>
      </c>
    </row>
    <row r="1077" spans="2:20" x14ac:dyDescent="0.25">
      <c r="B1077" t="s">
        <v>1686</v>
      </c>
      <c r="G1077" t="s">
        <v>1773</v>
      </c>
      <c r="K1077" t="s">
        <v>1260</v>
      </c>
      <c r="L1077" t="s">
        <v>1698</v>
      </c>
      <c r="N1077">
        <v>0</v>
      </c>
      <c r="O1077">
        <v>0</v>
      </c>
      <c r="P1077">
        <v>0</v>
      </c>
      <c r="T1077" t="s">
        <v>15</v>
      </c>
    </row>
    <row r="1078" spans="2:20" x14ac:dyDescent="0.25">
      <c r="B1078" t="s">
        <v>1686</v>
      </c>
      <c r="G1078" t="s">
        <v>1773</v>
      </c>
      <c r="K1078" t="s">
        <v>1266</v>
      </c>
      <c r="L1078" t="s">
        <v>1698</v>
      </c>
      <c r="N1078">
        <v>139.11000000000001</v>
      </c>
      <c r="O1078">
        <v>3327.84</v>
      </c>
      <c r="P1078">
        <v>145</v>
      </c>
      <c r="Q1078">
        <v>4.2000000000000003E-2</v>
      </c>
      <c r="R1078">
        <v>1.04</v>
      </c>
      <c r="T1078" t="s">
        <v>15</v>
      </c>
    </row>
    <row r="1079" spans="2:20" x14ac:dyDescent="0.25">
      <c r="B1079" t="s">
        <v>1686</v>
      </c>
      <c r="G1079" t="s">
        <v>1773</v>
      </c>
      <c r="K1079" t="s">
        <v>1271</v>
      </c>
      <c r="L1079" t="s">
        <v>1698</v>
      </c>
      <c r="N1079">
        <v>0</v>
      </c>
      <c r="O1079">
        <v>0</v>
      </c>
      <c r="P1079">
        <v>0</v>
      </c>
      <c r="T1079" t="s">
        <v>15</v>
      </c>
    </row>
    <row r="1080" spans="2:20" x14ac:dyDescent="0.25">
      <c r="B1080" t="s">
        <v>1686</v>
      </c>
      <c r="G1080" t="s">
        <v>1773</v>
      </c>
      <c r="K1080" t="s">
        <v>1272</v>
      </c>
      <c r="L1080" t="s">
        <v>1698</v>
      </c>
      <c r="N1080">
        <v>0.56999999999999995</v>
      </c>
      <c r="O1080">
        <v>7.01</v>
      </c>
      <c r="P1080">
        <v>0.45</v>
      </c>
      <c r="Q1080">
        <v>8.2000000000000003E-2</v>
      </c>
      <c r="R1080">
        <v>0.79</v>
      </c>
      <c r="T1080" t="s">
        <v>15</v>
      </c>
    </row>
    <row r="1081" spans="2:20" x14ac:dyDescent="0.25">
      <c r="B1081" t="s">
        <v>1686</v>
      </c>
      <c r="G1081" t="s">
        <v>1773</v>
      </c>
      <c r="K1081" t="s">
        <v>1277</v>
      </c>
      <c r="L1081" t="s">
        <v>1698</v>
      </c>
      <c r="N1081">
        <v>47.38</v>
      </c>
      <c r="O1081">
        <v>1513.29</v>
      </c>
      <c r="P1081">
        <v>73.09</v>
      </c>
      <c r="Q1081">
        <v>3.1E-2</v>
      </c>
      <c r="R1081">
        <v>1.54</v>
      </c>
      <c r="T1081" t="s">
        <v>15</v>
      </c>
    </row>
    <row r="1082" spans="2:20" x14ac:dyDescent="0.25">
      <c r="B1082" t="s">
        <v>1686</v>
      </c>
      <c r="G1082" t="s">
        <v>1773</v>
      </c>
      <c r="K1082" t="s">
        <v>1278</v>
      </c>
      <c r="L1082" t="s">
        <v>1698</v>
      </c>
      <c r="N1082">
        <v>2.39</v>
      </c>
      <c r="O1082">
        <v>70.06</v>
      </c>
      <c r="P1082">
        <v>1.0900000000000001</v>
      </c>
      <c r="Q1082">
        <v>3.4000000000000002E-2</v>
      </c>
      <c r="R1082">
        <v>0.46</v>
      </c>
      <c r="T1082" t="s">
        <v>15</v>
      </c>
    </row>
    <row r="1083" spans="2:20" x14ac:dyDescent="0.25">
      <c r="B1083" t="s">
        <v>1686</v>
      </c>
      <c r="G1083" t="s">
        <v>1773</v>
      </c>
      <c r="K1083" t="s">
        <v>1280</v>
      </c>
      <c r="L1083" t="s">
        <v>1698</v>
      </c>
      <c r="N1083">
        <v>0</v>
      </c>
      <c r="O1083">
        <v>0</v>
      </c>
      <c r="P1083">
        <v>0</v>
      </c>
      <c r="T1083" t="s">
        <v>15</v>
      </c>
    </row>
    <row r="1084" spans="2:20" x14ac:dyDescent="0.25">
      <c r="B1084" t="s">
        <v>1686</v>
      </c>
      <c r="G1084" t="s">
        <v>1773</v>
      </c>
      <c r="K1084" t="s">
        <v>1281</v>
      </c>
      <c r="L1084" t="s">
        <v>1698</v>
      </c>
      <c r="N1084">
        <v>0</v>
      </c>
      <c r="O1084">
        <v>0</v>
      </c>
      <c r="P1084">
        <v>0</v>
      </c>
      <c r="T1084" t="s">
        <v>15</v>
      </c>
    </row>
    <row r="1085" spans="2:20" x14ac:dyDescent="0.25">
      <c r="B1085" t="s">
        <v>1686</v>
      </c>
      <c r="G1085" t="s">
        <v>1773</v>
      </c>
      <c r="K1085" t="s">
        <v>1563</v>
      </c>
      <c r="L1085" t="s">
        <v>1698</v>
      </c>
      <c r="N1085">
        <v>1.47</v>
      </c>
      <c r="O1085">
        <v>35.03</v>
      </c>
      <c r="P1085">
        <v>1.1599999999999999</v>
      </c>
      <c r="Q1085">
        <v>4.2000000000000003E-2</v>
      </c>
      <c r="R1085">
        <v>0.79</v>
      </c>
      <c r="T1085" t="s">
        <v>15</v>
      </c>
    </row>
    <row r="1086" spans="2:20" x14ac:dyDescent="0.25">
      <c r="B1086" t="s">
        <v>1686</v>
      </c>
      <c r="G1086" t="s">
        <v>1773</v>
      </c>
      <c r="K1086" t="s">
        <v>1601</v>
      </c>
      <c r="L1086" t="s">
        <v>1698</v>
      </c>
      <c r="N1086">
        <v>36.44</v>
      </c>
      <c r="O1086">
        <v>483.41</v>
      </c>
      <c r="P1086">
        <v>25.21</v>
      </c>
      <c r="Q1086">
        <v>7.4999999999999997E-2</v>
      </c>
      <c r="R1086">
        <v>0.69</v>
      </c>
      <c r="T1086" t="s">
        <v>15</v>
      </c>
    </row>
    <row r="1087" spans="2:20" x14ac:dyDescent="0.25">
      <c r="B1087" t="s">
        <v>1686</v>
      </c>
      <c r="G1087" t="s">
        <v>1773</v>
      </c>
      <c r="K1087" t="s">
        <v>1616</v>
      </c>
      <c r="L1087" t="s">
        <v>1698</v>
      </c>
      <c r="N1087">
        <v>1.5</v>
      </c>
      <c r="O1087">
        <v>42.04</v>
      </c>
      <c r="P1087">
        <v>1.1200000000000001</v>
      </c>
      <c r="Q1087">
        <v>3.5999999999999997E-2</v>
      </c>
      <c r="R1087">
        <v>0.74</v>
      </c>
      <c r="T1087" t="s">
        <v>15</v>
      </c>
    </row>
    <row r="1088" spans="2:20" x14ac:dyDescent="0.25">
      <c r="B1088" t="s">
        <v>1686</v>
      </c>
      <c r="G1088" t="s">
        <v>1773</v>
      </c>
      <c r="K1088" t="s">
        <v>1617</v>
      </c>
      <c r="L1088" t="s">
        <v>1698</v>
      </c>
      <c r="N1088">
        <v>0.86</v>
      </c>
      <c r="O1088">
        <v>14.01</v>
      </c>
      <c r="P1088">
        <v>0.62</v>
      </c>
      <c r="Q1088">
        <v>6.0999999999999999E-2</v>
      </c>
      <c r="R1088">
        <v>0.72</v>
      </c>
      <c r="T1088" t="s">
        <v>15</v>
      </c>
    </row>
    <row r="1089" spans="2:20" x14ac:dyDescent="0.25">
      <c r="B1089" t="s">
        <v>1686</v>
      </c>
      <c r="G1089" t="s">
        <v>1773</v>
      </c>
      <c r="K1089" t="s">
        <v>1633</v>
      </c>
      <c r="L1089" t="s">
        <v>1698</v>
      </c>
      <c r="N1089">
        <v>4.83</v>
      </c>
      <c r="O1089">
        <v>77.069999999999993</v>
      </c>
      <c r="P1089">
        <v>4.26</v>
      </c>
      <c r="Q1089">
        <v>6.3E-2</v>
      </c>
      <c r="R1089">
        <v>0.88</v>
      </c>
      <c r="T1089" t="s">
        <v>15</v>
      </c>
    </row>
    <row r="1090" spans="2:20" x14ac:dyDescent="0.25">
      <c r="B1090" t="s">
        <v>1686</v>
      </c>
      <c r="G1090" t="s">
        <v>1773</v>
      </c>
      <c r="K1090" t="s">
        <v>1622</v>
      </c>
      <c r="L1090" t="s">
        <v>1698</v>
      </c>
      <c r="N1090">
        <v>0</v>
      </c>
      <c r="O1090">
        <v>0</v>
      </c>
      <c r="P1090">
        <v>0</v>
      </c>
      <c r="T1090" t="s">
        <v>15</v>
      </c>
    </row>
    <row r="1091" spans="2:20" x14ac:dyDescent="0.25">
      <c r="B1091" t="s">
        <v>1686</v>
      </c>
      <c r="G1091" t="s">
        <v>1773</v>
      </c>
      <c r="K1091" t="s">
        <v>1634</v>
      </c>
      <c r="L1091" t="s">
        <v>1698</v>
      </c>
      <c r="N1091">
        <v>0.4</v>
      </c>
      <c r="O1091">
        <v>7.01</v>
      </c>
      <c r="P1091">
        <v>0.31</v>
      </c>
      <c r="Q1091">
        <v>5.7000000000000002E-2</v>
      </c>
      <c r="R1091">
        <v>0.77</v>
      </c>
      <c r="T1091" t="s">
        <v>15</v>
      </c>
    </row>
    <row r="1092" spans="2:20" x14ac:dyDescent="0.25">
      <c r="B1092" t="s">
        <v>1686</v>
      </c>
      <c r="G1092" t="s">
        <v>1774</v>
      </c>
      <c r="H1092">
        <v>3</v>
      </c>
      <c r="M1092" t="s">
        <v>1697</v>
      </c>
      <c r="N1092">
        <v>195.99</v>
      </c>
      <c r="O1092">
        <v>4995.26</v>
      </c>
      <c r="P1092">
        <v>234.05</v>
      </c>
      <c r="Q1092">
        <v>3.9E-2</v>
      </c>
      <c r="R1092">
        <v>1.19</v>
      </c>
      <c r="T1092" t="s">
        <v>15</v>
      </c>
    </row>
    <row r="1093" spans="2:20" x14ac:dyDescent="0.25">
      <c r="B1093" t="s">
        <v>1686</v>
      </c>
      <c r="G1093" t="s">
        <v>1774</v>
      </c>
      <c r="K1093" t="s">
        <v>175</v>
      </c>
      <c r="L1093" t="s">
        <v>1698</v>
      </c>
      <c r="N1093">
        <v>0.53</v>
      </c>
      <c r="O1093">
        <v>7.01</v>
      </c>
      <c r="P1093">
        <v>0.3</v>
      </c>
      <c r="Q1093">
        <v>7.5999999999999998E-2</v>
      </c>
      <c r="R1093">
        <v>0.56000000000000005</v>
      </c>
      <c r="T1093" t="s">
        <v>15</v>
      </c>
    </row>
    <row r="1094" spans="2:20" x14ac:dyDescent="0.25">
      <c r="B1094" t="s">
        <v>1686</v>
      </c>
      <c r="G1094" t="s">
        <v>1774</v>
      </c>
      <c r="K1094" t="s">
        <v>401</v>
      </c>
      <c r="L1094" t="s">
        <v>1698</v>
      </c>
      <c r="N1094">
        <v>0</v>
      </c>
      <c r="O1094">
        <v>0</v>
      </c>
      <c r="P1094">
        <v>0</v>
      </c>
      <c r="T1094" t="s">
        <v>15</v>
      </c>
    </row>
    <row r="1095" spans="2:20" x14ac:dyDescent="0.25">
      <c r="B1095" t="s">
        <v>1686</v>
      </c>
      <c r="G1095" t="s">
        <v>1774</v>
      </c>
      <c r="K1095" t="s">
        <v>797</v>
      </c>
      <c r="L1095" t="s">
        <v>1698</v>
      </c>
      <c r="N1095">
        <v>0.67</v>
      </c>
      <c r="O1095">
        <v>21.02</v>
      </c>
      <c r="P1095">
        <v>0.55000000000000004</v>
      </c>
      <c r="Q1095">
        <v>3.2000000000000001E-2</v>
      </c>
      <c r="R1095">
        <v>0.82</v>
      </c>
      <c r="T1095" t="s">
        <v>15</v>
      </c>
    </row>
    <row r="1096" spans="2:20" x14ac:dyDescent="0.25">
      <c r="B1096" t="s">
        <v>1686</v>
      </c>
      <c r="G1096" t="s">
        <v>1774</v>
      </c>
      <c r="K1096" t="s">
        <v>1373</v>
      </c>
      <c r="L1096" t="s">
        <v>1698</v>
      </c>
      <c r="N1096">
        <v>19.170000000000002</v>
      </c>
      <c r="O1096">
        <v>434.37</v>
      </c>
      <c r="P1096">
        <v>24.26</v>
      </c>
      <c r="Q1096">
        <v>4.3999999999999997E-2</v>
      </c>
      <c r="R1096">
        <v>1.27</v>
      </c>
      <c r="T1096" t="s">
        <v>15</v>
      </c>
    </row>
    <row r="1097" spans="2:20" x14ac:dyDescent="0.25">
      <c r="B1097" t="s">
        <v>1686</v>
      </c>
      <c r="G1097" t="s">
        <v>1774</v>
      </c>
      <c r="K1097" t="s">
        <v>1396</v>
      </c>
      <c r="L1097" t="s">
        <v>1698</v>
      </c>
      <c r="N1097">
        <v>0</v>
      </c>
      <c r="O1097">
        <v>0</v>
      </c>
      <c r="P1097">
        <v>0</v>
      </c>
      <c r="T1097" t="s">
        <v>15</v>
      </c>
    </row>
    <row r="1098" spans="2:20" x14ac:dyDescent="0.25">
      <c r="B1098" t="s">
        <v>1686</v>
      </c>
      <c r="G1098" t="s">
        <v>1774</v>
      </c>
      <c r="K1098" t="s">
        <v>877</v>
      </c>
      <c r="L1098" t="s">
        <v>1698</v>
      </c>
      <c r="N1098">
        <v>0</v>
      </c>
      <c r="O1098">
        <v>0</v>
      </c>
      <c r="P1098">
        <v>0</v>
      </c>
      <c r="T1098" t="s">
        <v>15</v>
      </c>
    </row>
    <row r="1099" spans="2:20" x14ac:dyDescent="0.25">
      <c r="B1099" t="s">
        <v>1686</v>
      </c>
      <c r="G1099" t="s">
        <v>1774</v>
      </c>
      <c r="K1099" t="s">
        <v>1407</v>
      </c>
      <c r="L1099" t="s">
        <v>1698</v>
      </c>
      <c r="N1099">
        <v>1.4</v>
      </c>
      <c r="O1099">
        <v>35.03</v>
      </c>
      <c r="P1099">
        <v>1.92</v>
      </c>
      <c r="Q1099">
        <v>0.04</v>
      </c>
      <c r="R1099">
        <v>1.37</v>
      </c>
      <c r="T1099" t="s">
        <v>15</v>
      </c>
    </row>
    <row r="1100" spans="2:20" x14ac:dyDescent="0.25">
      <c r="B1100" t="s">
        <v>1686</v>
      </c>
      <c r="G1100" t="s">
        <v>1774</v>
      </c>
      <c r="K1100" t="s">
        <v>1437</v>
      </c>
      <c r="L1100" t="s">
        <v>1698</v>
      </c>
      <c r="N1100">
        <v>1.46</v>
      </c>
      <c r="O1100">
        <v>35.03</v>
      </c>
      <c r="P1100">
        <v>2.4</v>
      </c>
      <c r="Q1100">
        <v>4.2000000000000003E-2</v>
      </c>
      <c r="R1100">
        <v>1.65</v>
      </c>
      <c r="T1100" t="s">
        <v>15</v>
      </c>
    </row>
    <row r="1101" spans="2:20" x14ac:dyDescent="0.25">
      <c r="B1101" t="s">
        <v>1686</v>
      </c>
      <c r="G1101" t="s">
        <v>1774</v>
      </c>
      <c r="K1101" t="s">
        <v>1450</v>
      </c>
      <c r="L1101" t="s">
        <v>1698</v>
      </c>
      <c r="N1101">
        <v>167.42</v>
      </c>
      <c r="O1101">
        <v>4301.67</v>
      </c>
      <c r="P1101">
        <v>200.16</v>
      </c>
      <c r="Q1101">
        <v>3.9E-2</v>
      </c>
      <c r="R1101">
        <v>1.2</v>
      </c>
      <c r="T1101" t="s">
        <v>15</v>
      </c>
    </row>
    <row r="1102" spans="2:20" x14ac:dyDescent="0.25">
      <c r="B1102" t="s">
        <v>1686</v>
      </c>
      <c r="G1102" t="s">
        <v>1774</v>
      </c>
      <c r="K1102" t="s">
        <v>1452</v>
      </c>
      <c r="L1102" t="s">
        <v>1698</v>
      </c>
      <c r="N1102">
        <v>0</v>
      </c>
      <c r="O1102">
        <v>0</v>
      </c>
      <c r="P1102">
        <v>0</v>
      </c>
      <c r="T1102" t="s">
        <v>15</v>
      </c>
    </row>
    <row r="1103" spans="2:20" x14ac:dyDescent="0.25">
      <c r="B1103" t="s">
        <v>1686</v>
      </c>
      <c r="G1103" t="s">
        <v>1774</v>
      </c>
      <c r="K1103" t="s">
        <v>1454</v>
      </c>
      <c r="L1103" t="s">
        <v>1698</v>
      </c>
      <c r="N1103">
        <v>0</v>
      </c>
      <c r="O1103">
        <v>0</v>
      </c>
      <c r="P1103">
        <v>0</v>
      </c>
      <c r="T1103" t="s">
        <v>15</v>
      </c>
    </row>
    <row r="1104" spans="2:20" x14ac:dyDescent="0.25">
      <c r="B1104" t="s">
        <v>1686</v>
      </c>
      <c r="G1104" t="s">
        <v>1774</v>
      </c>
      <c r="K1104" t="s">
        <v>1477</v>
      </c>
      <c r="L1104" t="s">
        <v>1698</v>
      </c>
      <c r="N1104">
        <v>4.05</v>
      </c>
      <c r="O1104">
        <v>133.11000000000001</v>
      </c>
      <c r="P1104">
        <v>3.42</v>
      </c>
      <c r="Q1104">
        <v>0.03</v>
      </c>
      <c r="R1104">
        <v>0.84</v>
      </c>
      <c r="T1104" t="s">
        <v>15</v>
      </c>
    </row>
    <row r="1105" spans="2:20" x14ac:dyDescent="0.25">
      <c r="B1105" t="s">
        <v>1686</v>
      </c>
      <c r="G1105" t="s">
        <v>1774</v>
      </c>
      <c r="K1105" t="s">
        <v>1489</v>
      </c>
      <c r="L1105" t="s">
        <v>1698</v>
      </c>
      <c r="N1105">
        <v>0</v>
      </c>
      <c r="O1105">
        <v>0</v>
      </c>
      <c r="P1105">
        <v>0</v>
      </c>
      <c r="T1105" t="s">
        <v>15</v>
      </c>
    </row>
    <row r="1106" spans="2:20" x14ac:dyDescent="0.25">
      <c r="B1106" t="s">
        <v>1686</v>
      </c>
      <c r="G1106" t="s">
        <v>1774</v>
      </c>
      <c r="K1106" t="s">
        <v>1513</v>
      </c>
      <c r="L1106" t="s">
        <v>1698</v>
      </c>
      <c r="N1106">
        <v>1.29</v>
      </c>
      <c r="O1106">
        <v>28.02</v>
      </c>
      <c r="P1106">
        <v>1.04</v>
      </c>
      <c r="Q1106">
        <v>4.5999999999999999E-2</v>
      </c>
      <c r="R1106">
        <v>0.81</v>
      </c>
      <c r="T1106" t="s">
        <v>15</v>
      </c>
    </row>
    <row r="1107" spans="2:20" x14ac:dyDescent="0.25">
      <c r="B1107" t="s">
        <v>1686</v>
      </c>
      <c r="G1107" t="s">
        <v>1774</v>
      </c>
      <c r="K1107" t="s">
        <v>1516</v>
      </c>
      <c r="L1107" t="s">
        <v>1698</v>
      </c>
      <c r="N1107">
        <v>0</v>
      </c>
      <c r="O1107">
        <v>0</v>
      </c>
      <c r="P1107">
        <v>0</v>
      </c>
      <c r="T1107" t="s">
        <v>15</v>
      </c>
    </row>
    <row r="1108" spans="2:20" x14ac:dyDescent="0.25">
      <c r="B1108" t="s">
        <v>1686</v>
      </c>
      <c r="G1108" t="s">
        <v>1775</v>
      </c>
      <c r="H1108">
        <v>3</v>
      </c>
      <c r="M1108" t="s">
        <v>1697</v>
      </c>
      <c r="N1108">
        <v>446.09</v>
      </c>
      <c r="O1108">
        <v>10095.61</v>
      </c>
      <c r="P1108">
        <v>576.66</v>
      </c>
      <c r="Q1108">
        <v>4.3999999999999997E-2</v>
      </c>
      <c r="R1108">
        <v>1.29</v>
      </c>
      <c r="T1108" t="s">
        <v>15</v>
      </c>
    </row>
    <row r="1109" spans="2:20" x14ac:dyDescent="0.25">
      <c r="B1109" t="s">
        <v>1686</v>
      </c>
      <c r="G1109" t="s">
        <v>1775</v>
      </c>
      <c r="K1109" t="s">
        <v>619</v>
      </c>
      <c r="L1109" t="s">
        <v>1698</v>
      </c>
      <c r="N1109">
        <v>22.74</v>
      </c>
      <c r="O1109">
        <v>483.41</v>
      </c>
      <c r="P1109">
        <v>29.19</v>
      </c>
      <c r="Q1109">
        <v>4.7E-2</v>
      </c>
      <c r="R1109">
        <v>1.28</v>
      </c>
      <c r="T1109" t="s">
        <v>15</v>
      </c>
    </row>
    <row r="1110" spans="2:20" x14ac:dyDescent="0.25">
      <c r="B1110" t="s">
        <v>1686</v>
      </c>
      <c r="G1110" t="s">
        <v>1775</v>
      </c>
      <c r="K1110" t="s">
        <v>636</v>
      </c>
      <c r="L1110" t="s">
        <v>1698</v>
      </c>
      <c r="N1110">
        <v>0</v>
      </c>
      <c r="O1110">
        <v>0</v>
      </c>
      <c r="P1110">
        <v>0</v>
      </c>
      <c r="T1110" t="s">
        <v>15</v>
      </c>
    </row>
    <row r="1111" spans="2:20" x14ac:dyDescent="0.25">
      <c r="B1111" t="s">
        <v>1686</v>
      </c>
      <c r="G1111" t="s">
        <v>1775</v>
      </c>
      <c r="K1111" t="s">
        <v>796</v>
      </c>
      <c r="L1111" t="s">
        <v>1698</v>
      </c>
      <c r="N1111">
        <v>1.64</v>
      </c>
      <c r="O1111">
        <v>42.04</v>
      </c>
      <c r="P1111">
        <v>1.54</v>
      </c>
      <c r="Q1111">
        <v>3.9E-2</v>
      </c>
      <c r="R1111">
        <v>0.94</v>
      </c>
      <c r="T1111" t="s">
        <v>15</v>
      </c>
    </row>
    <row r="1112" spans="2:20" x14ac:dyDescent="0.25">
      <c r="B1112" t="s">
        <v>1686</v>
      </c>
      <c r="G1112" t="s">
        <v>1775</v>
      </c>
      <c r="K1112" t="s">
        <v>945</v>
      </c>
      <c r="L1112" t="s">
        <v>1698</v>
      </c>
      <c r="N1112">
        <v>0</v>
      </c>
      <c r="O1112">
        <v>0</v>
      </c>
      <c r="P1112">
        <v>0</v>
      </c>
      <c r="T1112" t="s">
        <v>15</v>
      </c>
    </row>
    <row r="1113" spans="2:20" x14ac:dyDescent="0.25">
      <c r="B1113" t="s">
        <v>1686</v>
      </c>
      <c r="G1113" t="s">
        <v>1775</v>
      </c>
      <c r="K1113" t="s">
        <v>948</v>
      </c>
      <c r="L1113" t="s">
        <v>1698</v>
      </c>
      <c r="N1113">
        <v>0</v>
      </c>
      <c r="O1113">
        <v>0</v>
      </c>
      <c r="P1113">
        <v>0</v>
      </c>
      <c r="T1113" t="s">
        <v>15</v>
      </c>
    </row>
    <row r="1114" spans="2:20" x14ac:dyDescent="0.25">
      <c r="B1114" t="s">
        <v>1686</v>
      </c>
      <c r="G1114" t="s">
        <v>1775</v>
      </c>
      <c r="K1114" t="s">
        <v>975</v>
      </c>
      <c r="L1114" t="s">
        <v>1698</v>
      </c>
      <c r="N1114">
        <v>3.38</v>
      </c>
      <c r="O1114">
        <v>77.069999999999993</v>
      </c>
      <c r="P1114">
        <v>3.19</v>
      </c>
      <c r="Q1114">
        <v>4.3999999999999997E-2</v>
      </c>
      <c r="R1114">
        <v>0.94</v>
      </c>
      <c r="T1114" t="s">
        <v>15</v>
      </c>
    </row>
    <row r="1115" spans="2:20" x14ac:dyDescent="0.25">
      <c r="B1115" t="s">
        <v>1686</v>
      </c>
      <c r="G1115" t="s">
        <v>1775</v>
      </c>
      <c r="K1115" t="s">
        <v>1123</v>
      </c>
      <c r="L1115" t="s">
        <v>1698</v>
      </c>
      <c r="N1115">
        <v>0.57999999999999996</v>
      </c>
      <c r="O1115">
        <v>14.01</v>
      </c>
      <c r="P1115">
        <v>0.44</v>
      </c>
      <c r="Q1115">
        <v>4.1000000000000002E-2</v>
      </c>
      <c r="R1115">
        <v>0.76</v>
      </c>
      <c r="T1115" t="s">
        <v>15</v>
      </c>
    </row>
    <row r="1116" spans="2:20" x14ac:dyDescent="0.25">
      <c r="B1116" t="s">
        <v>1686</v>
      </c>
      <c r="G1116" t="s">
        <v>1775</v>
      </c>
      <c r="K1116" t="s">
        <v>1170</v>
      </c>
      <c r="L1116" t="s">
        <v>1698</v>
      </c>
      <c r="N1116">
        <v>412.43</v>
      </c>
      <c r="O1116">
        <v>9359.98</v>
      </c>
      <c r="P1116">
        <v>538.33000000000004</v>
      </c>
      <c r="Q1116">
        <v>4.3999999999999997E-2</v>
      </c>
      <c r="R1116">
        <v>1.31</v>
      </c>
      <c r="T1116" t="s">
        <v>15</v>
      </c>
    </row>
    <row r="1117" spans="2:20" x14ac:dyDescent="0.25">
      <c r="B1117" t="s">
        <v>1686</v>
      </c>
      <c r="G1117" t="s">
        <v>1775</v>
      </c>
      <c r="K1117" t="s">
        <v>1174</v>
      </c>
      <c r="L1117" t="s">
        <v>1698</v>
      </c>
      <c r="N1117">
        <v>0</v>
      </c>
      <c r="O1117">
        <v>0</v>
      </c>
      <c r="P1117">
        <v>0</v>
      </c>
      <c r="T1117" t="s">
        <v>15</v>
      </c>
    </row>
    <row r="1118" spans="2:20" x14ac:dyDescent="0.25">
      <c r="B1118" t="s">
        <v>1686</v>
      </c>
      <c r="G1118" t="s">
        <v>1775</v>
      </c>
      <c r="K1118" t="s">
        <v>912</v>
      </c>
      <c r="L1118" t="s">
        <v>1698</v>
      </c>
      <c r="N1118">
        <v>0</v>
      </c>
      <c r="O1118">
        <v>0</v>
      </c>
      <c r="P1118">
        <v>0</v>
      </c>
      <c r="T1118" t="s">
        <v>15</v>
      </c>
    </row>
    <row r="1119" spans="2:20" x14ac:dyDescent="0.25">
      <c r="B1119" t="s">
        <v>1686</v>
      </c>
      <c r="G1119" t="s">
        <v>1775</v>
      </c>
      <c r="K1119" t="s">
        <v>1178</v>
      </c>
      <c r="L1119" t="s">
        <v>1698</v>
      </c>
      <c r="N1119">
        <v>0</v>
      </c>
      <c r="O1119">
        <v>0</v>
      </c>
      <c r="P1119">
        <v>0</v>
      </c>
      <c r="T1119" t="s">
        <v>15</v>
      </c>
    </row>
    <row r="1120" spans="2:20" x14ac:dyDescent="0.25">
      <c r="B1120" t="s">
        <v>1686</v>
      </c>
      <c r="G1120" t="s">
        <v>1775</v>
      </c>
      <c r="K1120" t="s">
        <v>1180</v>
      </c>
      <c r="L1120" t="s">
        <v>1698</v>
      </c>
      <c r="N1120">
        <v>0</v>
      </c>
      <c r="O1120">
        <v>0</v>
      </c>
      <c r="P1120">
        <v>0</v>
      </c>
      <c r="T1120" t="s">
        <v>15</v>
      </c>
    </row>
    <row r="1121" spans="2:20" x14ac:dyDescent="0.25">
      <c r="B1121" t="s">
        <v>1686</v>
      </c>
      <c r="G1121" t="s">
        <v>1775</v>
      </c>
      <c r="K1121" t="s">
        <v>1210</v>
      </c>
      <c r="L1121" t="s">
        <v>1698</v>
      </c>
      <c r="N1121">
        <v>0</v>
      </c>
      <c r="O1121">
        <v>0</v>
      </c>
      <c r="P1121">
        <v>0</v>
      </c>
      <c r="T1121" t="s">
        <v>15</v>
      </c>
    </row>
    <row r="1122" spans="2:20" x14ac:dyDescent="0.25">
      <c r="B1122" t="s">
        <v>1686</v>
      </c>
      <c r="G1122" t="s">
        <v>1775</v>
      </c>
      <c r="K1122" t="s">
        <v>1213</v>
      </c>
      <c r="L1122" t="s">
        <v>1698</v>
      </c>
      <c r="N1122">
        <v>3.36</v>
      </c>
      <c r="O1122">
        <v>77.069999999999993</v>
      </c>
      <c r="P1122">
        <v>2.58</v>
      </c>
      <c r="Q1122">
        <v>4.3999999999999997E-2</v>
      </c>
      <c r="R1122">
        <v>0.77</v>
      </c>
      <c r="T1122" t="s">
        <v>15</v>
      </c>
    </row>
    <row r="1123" spans="2:20" x14ac:dyDescent="0.25">
      <c r="B1123" t="s">
        <v>1686</v>
      </c>
      <c r="G1123" t="s">
        <v>1775</v>
      </c>
      <c r="K1123" t="s">
        <v>1249</v>
      </c>
      <c r="L1123" t="s">
        <v>1698</v>
      </c>
      <c r="N1123">
        <v>1.87</v>
      </c>
      <c r="O1123">
        <v>35.03</v>
      </c>
      <c r="P1123">
        <v>1.31</v>
      </c>
      <c r="Q1123">
        <v>5.2999999999999999E-2</v>
      </c>
      <c r="R1123">
        <v>0.7</v>
      </c>
      <c r="T1123" t="s">
        <v>15</v>
      </c>
    </row>
    <row r="1124" spans="2:20" x14ac:dyDescent="0.25">
      <c r="B1124" t="s">
        <v>1686</v>
      </c>
      <c r="G1124" t="s">
        <v>1775</v>
      </c>
      <c r="K1124" t="s">
        <v>1261</v>
      </c>
      <c r="L1124" t="s">
        <v>1698</v>
      </c>
      <c r="N1124">
        <v>0.1</v>
      </c>
      <c r="O1124">
        <v>7.01</v>
      </c>
      <c r="P1124">
        <v>0.09</v>
      </c>
      <c r="Q1124">
        <v>1.4E-2</v>
      </c>
      <c r="R1124">
        <v>0.9</v>
      </c>
      <c r="T1124" t="s">
        <v>15</v>
      </c>
    </row>
    <row r="1125" spans="2:20" x14ac:dyDescent="0.25">
      <c r="B1125" t="s">
        <v>1686</v>
      </c>
      <c r="G1125" t="s">
        <v>1776</v>
      </c>
      <c r="H1125">
        <v>3</v>
      </c>
      <c r="M1125" t="s">
        <v>1697</v>
      </c>
      <c r="N1125">
        <v>210.11</v>
      </c>
      <c r="O1125">
        <v>4497.83</v>
      </c>
      <c r="P1125">
        <v>409.13</v>
      </c>
      <c r="Q1125">
        <v>4.7E-2</v>
      </c>
      <c r="R1125">
        <v>1.95</v>
      </c>
      <c r="T1125" t="s">
        <v>15</v>
      </c>
    </row>
    <row r="1126" spans="2:20" x14ac:dyDescent="0.25">
      <c r="B1126" t="s">
        <v>1686</v>
      </c>
      <c r="G1126" t="s">
        <v>1776</v>
      </c>
      <c r="K1126" t="s">
        <v>250</v>
      </c>
      <c r="L1126" t="s">
        <v>1698</v>
      </c>
      <c r="N1126">
        <v>0</v>
      </c>
      <c r="O1126">
        <v>0</v>
      </c>
      <c r="P1126">
        <v>0</v>
      </c>
      <c r="T1126" t="s">
        <v>15</v>
      </c>
    </row>
    <row r="1127" spans="2:20" x14ac:dyDescent="0.25">
      <c r="B1127" t="s">
        <v>1686</v>
      </c>
      <c r="G1127" t="s">
        <v>1776</v>
      </c>
      <c r="K1127" t="s">
        <v>392</v>
      </c>
      <c r="L1127" t="s">
        <v>1698</v>
      </c>
      <c r="N1127">
        <v>17.440000000000001</v>
      </c>
      <c r="O1127">
        <v>308.26</v>
      </c>
      <c r="P1127">
        <v>37.159999999999997</v>
      </c>
      <c r="Q1127">
        <v>5.7000000000000002E-2</v>
      </c>
      <c r="R1127">
        <v>2.13</v>
      </c>
      <c r="T1127" t="s">
        <v>15</v>
      </c>
    </row>
    <row r="1128" spans="2:20" x14ac:dyDescent="0.25">
      <c r="B1128" t="s">
        <v>1686</v>
      </c>
      <c r="G1128" t="s">
        <v>1776</v>
      </c>
      <c r="K1128" t="s">
        <v>540</v>
      </c>
      <c r="L1128" t="s">
        <v>1698</v>
      </c>
      <c r="N1128">
        <v>0.63</v>
      </c>
      <c r="O1128">
        <v>7.01</v>
      </c>
      <c r="P1128">
        <v>0.96</v>
      </c>
      <c r="Q1128">
        <v>0.09</v>
      </c>
      <c r="R1128">
        <v>1.53</v>
      </c>
      <c r="T1128" t="s">
        <v>15</v>
      </c>
    </row>
    <row r="1129" spans="2:20" x14ac:dyDescent="0.25">
      <c r="B1129" t="s">
        <v>1686</v>
      </c>
      <c r="G1129" t="s">
        <v>1776</v>
      </c>
      <c r="K1129" t="s">
        <v>542</v>
      </c>
      <c r="L1129" t="s">
        <v>1698</v>
      </c>
      <c r="N1129">
        <v>0</v>
      </c>
      <c r="O1129">
        <v>0</v>
      </c>
      <c r="P1129">
        <v>0</v>
      </c>
      <c r="T1129" t="s">
        <v>15</v>
      </c>
    </row>
    <row r="1130" spans="2:20" x14ac:dyDescent="0.25">
      <c r="B1130" t="s">
        <v>1686</v>
      </c>
      <c r="G1130" t="s">
        <v>1776</v>
      </c>
      <c r="K1130" t="s">
        <v>590</v>
      </c>
      <c r="L1130" t="s">
        <v>1698</v>
      </c>
      <c r="N1130">
        <v>192.04</v>
      </c>
      <c r="O1130">
        <v>4182.57</v>
      </c>
      <c r="P1130">
        <v>371.01</v>
      </c>
      <c r="Q1130">
        <v>4.5999999999999999E-2</v>
      </c>
      <c r="R1130">
        <v>1.93</v>
      </c>
      <c r="T1130" t="s">
        <v>15</v>
      </c>
    </row>
    <row r="1131" spans="2:20" x14ac:dyDescent="0.25">
      <c r="B1131" t="s">
        <v>1686</v>
      </c>
      <c r="G1131" t="s">
        <v>1776</v>
      </c>
      <c r="K1131" t="s">
        <v>593</v>
      </c>
      <c r="L1131" t="s">
        <v>1698</v>
      </c>
      <c r="N1131">
        <v>0</v>
      </c>
      <c r="O1131">
        <v>0</v>
      </c>
      <c r="P1131">
        <v>0</v>
      </c>
      <c r="T1131" t="s">
        <v>15</v>
      </c>
    </row>
    <row r="1132" spans="2:20" x14ac:dyDescent="0.25">
      <c r="B1132" t="s">
        <v>1686</v>
      </c>
      <c r="G1132" t="s">
        <v>1776</v>
      </c>
      <c r="K1132" t="s">
        <v>598</v>
      </c>
      <c r="L1132" t="s">
        <v>1698</v>
      </c>
      <c r="N1132">
        <v>0</v>
      </c>
      <c r="O1132">
        <v>0</v>
      </c>
      <c r="P1132">
        <v>0</v>
      </c>
      <c r="T1132" t="s">
        <v>15</v>
      </c>
    </row>
    <row r="1133" spans="2:20" x14ac:dyDescent="0.25">
      <c r="B1133" t="s">
        <v>1686</v>
      </c>
      <c r="G1133" t="s">
        <v>1776</v>
      </c>
      <c r="K1133" t="s">
        <v>600</v>
      </c>
      <c r="L1133" t="s">
        <v>1698</v>
      </c>
      <c r="N1133">
        <v>0</v>
      </c>
      <c r="O1133">
        <v>0</v>
      </c>
      <c r="P1133">
        <v>0</v>
      </c>
      <c r="T1133" t="s">
        <v>15</v>
      </c>
    </row>
    <row r="1134" spans="2:20" x14ac:dyDescent="0.25">
      <c r="B1134" t="s">
        <v>1686</v>
      </c>
      <c r="G1134" t="s">
        <v>1776</v>
      </c>
      <c r="K1134" t="s">
        <v>601</v>
      </c>
      <c r="L1134" t="s">
        <v>1698</v>
      </c>
      <c r="N1134">
        <v>0</v>
      </c>
      <c r="O1134">
        <v>0</v>
      </c>
      <c r="P1134">
        <v>0</v>
      </c>
      <c r="T1134" t="s">
        <v>15</v>
      </c>
    </row>
    <row r="1135" spans="2:20" x14ac:dyDescent="0.25">
      <c r="B1135" t="s">
        <v>1686</v>
      </c>
      <c r="G1135" t="s">
        <v>1776</v>
      </c>
      <c r="K1135" t="s">
        <v>602</v>
      </c>
      <c r="L1135" t="s">
        <v>1698</v>
      </c>
      <c r="N1135">
        <v>0</v>
      </c>
      <c r="O1135">
        <v>0</v>
      </c>
      <c r="P1135">
        <v>0</v>
      </c>
      <c r="T1135" t="s">
        <v>15</v>
      </c>
    </row>
    <row r="1136" spans="2:20" x14ac:dyDescent="0.25">
      <c r="B1136" t="s">
        <v>1686</v>
      </c>
      <c r="G1136" t="s">
        <v>1777</v>
      </c>
      <c r="H1136">
        <v>3</v>
      </c>
      <c r="M1136" t="s">
        <v>1697</v>
      </c>
      <c r="N1136">
        <v>168.54</v>
      </c>
      <c r="O1136">
        <v>5422.62</v>
      </c>
      <c r="P1136">
        <v>314.33999999999997</v>
      </c>
      <c r="Q1136">
        <v>3.1E-2</v>
      </c>
      <c r="R1136">
        <v>1.87</v>
      </c>
      <c r="T1136" t="s">
        <v>15</v>
      </c>
    </row>
    <row r="1137" spans="2:20" x14ac:dyDescent="0.25">
      <c r="B1137" t="s">
        <v>1686</v>
      </c>
      <c r="G1137" t="s">
        <v>1777</v>
      </c>
      <c r="K1137" t="s">
        <v>398</v>
      </c>
      <c r="L1137" t="s">
        <v>1698</v>
      </c>
      <c r="N1137">
        <v>13.03</v>
      </c>
      <c r="O1137">
        <v>413.35</v>
      </c>
      <c r="P1137">
        <v>22.87</v>
      </c>
      <c r="Q1137">
        <v>3.2000000000000001E-2</v>
      </c>
      <c r="R1137">
        <v>1.76</v>
      </c>
      <c r="T1137" t="s">
        <v>15</v>
      </c>
    </row>
    <row r="1138" spans="2:20" x14ac:dyDescent="0.25">
      <c r="B1138" t="s">
        <v>1686</v>
      </c>
      <c r="G1138" t="s">
        <v>1777</v>
      </c>
      <c r="K1138" t="s">
        <v>430</v>
      </c>
      <c r="L1138" t="s">
        <v>1698</v>
      </c>
      <c r="N1138">
        <v>0.2</v>
      </c>
      <c r="O1138">
        <v>7.01</v>
      </c>
      <c r="P1138">
        <v>0.14000000000000001</v>
      </c>
      <c r="Q1138">
        <v>2.9000000000000001E-2</v>
      </c>
      <c r="R1138">
        <v>0.67</v>
      </c>
      <c r="T1138" t="s">
        <v>15</v>
      </c>
    </row>
    <row r="1139" spans="2:20" x14ac:dyDescent="0.25">
      <c r="B1139" t="s">
        <v>1686</v>
      </c>
      <c r="G1139" t="s">
        <v>1777</v>
      </c>
      <c r="K1139" t="s">
        <v>465</v>
      </c>
      <c r="L1139" t="s">
        <v>1698</v>
      </c>
      <c r="N1139">
        <v>155.31</v>
      </c>
      <c r="O1139">
        <v>5002.26</v>
      </c>
      <c r="P1139">
        <v>291.33</v>
      </c>
      <c r="Q1139">
        <v>3.1E-2</v>
      </c>
      <c r="R1139">
        <v>1.88</v>
      </c>
      <c r="T1139" t="s">
        <v>15</v>
      </c>
    </row>
    <row r="1140" spans="2:20" x14ac:dyDescent="0.25">
      <c r="B1140" t="s">
        <v>1686</v>
      </c>
      <c r="G1140" t="s">
        <v>1777</v>
      </c>
      <c r="K1140" t="s">
        <v>472</v>
      </c>
      <c r="L1140" t="s">
        <v>1698</v>
      </c>
      <c r="N1140">
        <v>0</v>
      </c>
      <c r="O1140">
        <v>0</v>
      </c>
      <c r="P1140">
        <v>0</v>
      </c>
      <c r="T1140" t="s">
        <v>15</v>
      </c>
    </row>
    <row r="1141" spans="2:20" x14ac:dyDescent="0.25">
      <c r="B1141" t="s">
        <v>1686</v>
      </c>
      <c r="G1141" t="s">
        <v>1777</v>
      </c>
      <c r="K1141" t="s">
        <v>474</v>
      </c>
      <c r="L1141" t="s">
        <v>1698</v>
      </c>
      <c r="N1141">
        <v>0</v>
      </c>
      <c r="O1141">
        <v>0</v>
      </c>
      <c r="P1141">
        <v>0</v>
      </c>
      <c r="T1141" t="s">
        <v>15</v>
      </c>
    </row>
    <row r="1142" spans="2:20" x14ac:dyDescent="0.25">
      <c r="B1142" t="s">
        <v>1686</v>
      </c>
      <c r="G1142" t="s">
        <v>1777</v>
      </c>
      <c r="K1142" t="s">
        <v>475</v>
      </c>
      <c r="L1142" t="s">
        <v>1698</v>
      </c>
      <c r="N1142">
        <v>0</v>
      </c>
      <c r="O1142">
        <v>0</v>
      </c>
      <c r="P1142">
        <v>0</v>
      </c>
      <c r="T1142" t="s">
        <v>15</v>
      </c>
    </row>
    <row r="1143" spans="2:20" x14ac:dyDescent="0.25">
      <c r="B1143" t="s">
        <v>1686</v>
      </c>
      <c r="G1143" t="s">
        <v>1777</v>
      </c>
      <c r="K1143" t="s">
        <v>476</v>
      </c>
      <c r="L1143" t="s">
        <v>1698</v>
      </c>
      <c r="N1143">
        <v>0</v>
      </c>
      <c r="O1143">
        <v>0</v>
      </c>
      <c r="P1143">
        <v>0</v>
      </c>
      <c r="T1143" t="s">
        <v>15</v>
      </c>
    </row>
    <row r="1144" spans="2:20" x14ac:dyDescent="0.25">
      <c r="B1144" t="s">
        <v>1686</v>
      </c>
      <c r="G1144" t="s">
        <v>1778</v>
      </c>
      <c r="H1144">
        <v>3</v>
      </c>
      <c r="M1144" t="s">
        <v>1697</v>
      </c>
      <c r="N1144">
        <v>827.53</v>
      </c>
      <c r="O1144">
        <v>18096.43</v>
      </c>
      <c r="P1144">
        <v>1012.67</v>
      </c>
      <c r="Q1144">
        <v>4.5999999999999999E-2</v>
      </c>
      <c r="R1144">
        <v>1.22</v>
      </c>
      <c r="T1144" t="s">
        <v>15</v>
      </c>
    </row>
    <row r="1145" spans="2:20" x14ac:dyDescent="0.25">
      <c r="B1145" t="s">
        <v>1686</v>
      </c>
      <c r="G1145" t="s">
        <v>1778</v>
      </c>
      <c r="K1145" t="s">
        <v>240</v>
      </c>
      <c r="L1145" t="s">
        <v>1698</v>
      </c>
      <c r="N1145">
        <v>17.38</v>
      </c>
      <c r="O1145">
        <v>455.39</v>
      </c>
      <c r="P1145">
        <v>23.02</v>
      </c>
      <c r="Q1145">
        <v>3.7999999999999999E-2</v>
      </c>
      <c r="R1145">
        <v>1.32</v>
      </c>
      <c r="T1145" t="s">
        <v>15</v>
      </c>
    </row>
    <row r="1146" spans="2:20" x14ac:dyDescent="0.25">
      <c r="B1146" t="s">
        <v>1686</v>
      </c>
      <c r="G1146" t="s">
        <v>1778</v>
      </c>
      <c r="K1146" t="s">
        <v>677</v>
      </c>
      <c r="L1146" t="s">
        <v>1698</v>
      </c>
      <c r="N1146">
        <v>0</v>
      </c>
      <c r="O1146">
        <v>0</v>
      </c>
      <c r="P1146">
        <v>0</v>
      </c>
      <c r="T1146" t="s">
        <v>15</v>
      </c>
    </row>
    <row r="1147" spans="2:20" x14ac:dyDescent="0.25">
      <c r="B1147" t="s">
        <v>1686</v>
      </c>
      <c r="G1147" t="s">
        <v>1778</v>
      </c>
      <c r="K1147" t="s">
        <v>798</v>
      </c>
      <c r="L1147" t="s">
        <v>1698</v>
      </c>
      <c r="N1147">
        <v>0.21</v>
      </c>
      <c r="O1147">
        <v>7.01</v>
      </c>
      <c r="P1147">
        <v>0.19</v>
      </c>
      <c r="Q1147">
        <v>0.03</v>
      </c>
      <c r="R1147">
        <v>0.9</v>
      </c>
      <c r="T1147" t="s">
        <v>15</v>
      </c>
    </row>
    <row r="1148" spans="2:20" x14ac:dyDescent="0.25">
      <c r="B1148" t="s">
        <v>1686</v>
      </c>
      <c r="G1148" t="s">
        <v>1778</v>
      </c>
      <c r="K1148" t="s">
        <v>970</v>
      </c>
      <c r="L1148" t="s">
        <v>1698</v>
      </c>
      <c r="N1148">
        <v>792.18</v>
      </c>
      <c r="O1148">
        <v>17234.689999999999</v>
      </c>
      <c r="P1148">
        <v>965.03</v>
      </c>
      <c r="Q1148">
        <v>4.5999999999999999E-2</v>
      </c>
      <c r="R1148">
        <v>1.22</v>
      </c>
      <c r="T1148" t="s">
        <v>15</v>
      </c>
    </row>
    <row r="1149" spans="2:20" x14ac:dyDescent="0.25">
      <c r="B1149" t="s">
        <v>1686</v>
      </c>
      <c r="G1149" t="s">
        <v>1778</v>
      </c>
      <c r="K1149" t="s">
        <v>974</v>
      </c>
      <c r="L1149" t="s">
        <v>1698</v>
      </c>
      <c r="N1149">
        <v>0</v>
      </c>
      <c r="O1149">
        <v>0</v>
      </c>
      <c r="P1149">
        <v>0</v>
      </c>
      <c r="T1149" t="s">
        <v>15</v>
      </c>
    </row>
    <row r="1150" spans="2:20" x14ac:dyDescent="0.25">
      <c r="B1150" t="s">
        <v>1686</v>
      </c>
      <c r="G1150" t="s">
        <v>1778</v>
      </c>
      <c r="K1150" t="s">
        <v>979</v>
      </c>
      <c r="L1150" t="s">
        <v>1698</v>
      </c>
      <c r="N1150">
        <v>3.87</v>
      </c>
      <c r="O1150">
        <v>56.05</v>
      </c>
      <c r="P1150">
        <v>4.08</v>
      </c>
      <c r="Q1150">
        <v>6.9000000000000006E-2</v>
      </c>
      <c r="R1150">
        <v>1.06</v>
      </c>
      <c r="T1150" t="s">
        <v>15</v>
      </c>
    </row>
    <row r="1151" spans="2:20" x14ac:dyDescent="0.25">
      <c r="B1151" t="s">
        <v>1686</v>
      </c>
      <c r="G1151" t="s">
        <v>1778</v>
      </c>
      <c r="K1151" t="s">
        <v>980</v>
      </c>
      <c r="L1151" t="s">
        <v>1698</v>
      </c>
      <c r="N1151">
        <v>13.9</v>
      </c>
      <c r="O1151">
        <v>343.29</v>
      </c>
      <c r="P1151">
        <v>20.350000000000001</v>
      </c>
      <c r="Q1151">
        <v>0.04</v>
      </c>
      <c r="R1151">
        <v>1.46</v>
      </c>
      <c r="T1151" t="s">
        <v>15</v>
      </c>
    </row>
    <row r="1152" spans="2:20" x14ac:dyDescent="0.25">
      <c r="B1152" t="s">
        <v>1686</v>
      </c>
      <c r="G1152" t="s">
        <v>1778</v>
      </c>
      <c r="K1152" t="s">
        <v>1136</v>
      </c>
      <c r="L1152" t="s">
        <v>1698</v>
      </c>
      <c r="N1152">
        <v>0</v>
      </c>
      <c r="O1152">
        <v>0</v>
      </c>
      <c r="P1152">
        <v>0</v>
      </c>
      <c r="T1152" t="s">
        <v>15</v>
      </c>
    </row>
    <row r="1153" spans="2:20" x14ac:dyDescent="0.25">
      <c r="B1153" t="s">
        <v>1686</v>
      </c>
      <c r="G1153" t="s">
        <v>1778</v>
      </c>
      <c r="K1153" t="s">
        <v>1216</v>
      </c>
      <c r="L1153" t="s">
        <v>1698</v>
      </c>
      <c r="N1153">
        <v>0</v>
      </c>
      <c r="O1153">
        <v>0</v>
      </c>
      <c r="P1153">
        <v>0</v>
      </c>
      <c r="T1153" t="s">
        <v>15</v>
      </c>
    </row>
    <row r="1154" spans="2:20" x14ac:dyDescent="0.25">
      <c r="B1154" t="s">
        <v>1686</v>
      </c>
      <c r="G1154" t="s">
        <v>1778</v>
      </c>
      <c r="K1154" t="s">
        <v>1264</v>
      </c>
      <c r="L1154" t="s">
        <v>1698</v>
      </c>
      <c r="N1154">
        <v>0</v>
      </c>
      <c r="O1154">
        <v>0</v>
      </c>
      <c r="P1154">
        <v>0</v>
      </c>
      <c r="T1154" t="s">
        <v>15</v>
      </c>
    </row>
    <row r="1155" spans="2:20" x14ac:dyDescent="0.25">
      <c r="B1155" t="s">
        <v>1686</v>
      </c>
      <c r="G1155" t="s">
        <v>1779</v>
      </c>
      <c r="H1155">
        <v>3</v>
      </c>
      <c r="M1155" t="s">
        <v>1697</v>
      </c>
      <c r="N1155">
        <v>432.54</v>
      </c>
      <c r="O1155">
        <v>13444.46</v>
      </c>
      <c r="P1155">
        <v>488.57</v>
      </c>
      <c r="Q1155">
        <v>3.2000000000000001E-2</v>
      </c>
      <c r="R1155">
        <v>1.1299999999999999</v>
      </c>
      <c r="T1155" t="s">
        <v>15</v>
      </c>
    </row>
    <row r="1156" spans="2:20" x14ac:dyDescent="0.25">
      <c r="B1156" t="s">
        <v>1686</v>
      </c>
      <c r="G1156" t="s">
        <v>1779</v>
      </c>
      <c r="K1156" t="s">
        <v>259</v>
      </c>
      <c r="L1156" t="s">
        <v>1698</v>
      </c>
      <c r="N1156">
        <v>35.979999999999997</v>
      </c>
      <c r="O1156">
        <v>1254.07</v>
      </c>
      <c r="P1156">
        <v>36.29</v>
      </c>
      <c r="Q1156">
        <v>2.9000000000000001E-2</v>
      </c>
      <c r="R1156">
        <v>1.01</v>
      </c>
      <c r="T1156" t="s">
        <v>15</v>
      </c>
    </row>
    <row r="1157" spans="2:20" x14ac:dyDescent="0.25">
      <c r="B1157" t="s">
        <v>1686</v>
      </c>
      <c r="G1157" t="s">
        <v>1779</v>
      </c>
      <c r="K1157" t="s">
        <v>261</v>
      </c>
      <c r="L1157" t="s">
        <v>1698</v>
      </c>
      <c r="N1157">
        <v>0</v>
      </c>
      <c r="O1157">
        <v>0</v>
      </c>
      <c r="P1157">
        <v>0</v>
      </c>
      <c r="T1157" t="s">
        <v>15</v>
      </c>
    </row>
    <row r="1158" spans="2:20" x14ac:dyDescent="0.25">
      <c r="B1158" t="s">
        <v>1686</v>
      </c>
      <c r="G1158" t="s">
        <v>1779</v>
      </c>
      <c r="K1158" t="s">
        <v>1366</v>
      </c>
      <c r="L1158" t="s">
        <v>1698</v>
      </c>
      <c r="N1158">
        <v>0</v>
      </c>
      <c r="O1158">
        <v>0</v>
      </c>
      <c r="P1158">
        <v>0</v>
      </c>
      <c r="T1158" t="s">
        <v>15</v>
      </c>
    </row>
    <row r="1159" spans="2:20" x14ac:dyDescent="0.25">
      <c r="B1159" t="s">
        <v>1686</v>
      </c>
      <c r="G1159" t="s">
        <v>1779</v>
      </c>
      <c r="K1159" t="s">
        <v>1367</v>
      </c>
      <c r="L1159" t="s">
        <v>1698</v>
      </c>
      <c r="N1159">
        <v>391.45</v>
      </c>
      <c r="O1159">
        <v>12071.29</v>
      </c>
      <c r="P1159">
        <v>448.89</v>
      </c>
      <c r="Q1159">
        <v>3.2000000000000001E-2</v>
      </c>
      <c r="R1159">
        <v>1.1499999999999999</v>
      </c>
      <c r="T1159" t="s">
        <v>15</v>
      </c>
    </row>
    <row r="1160" spans="2:20" x14ac:dyDescent="0.25">
      <c r="B1160" t="s">
        <v>1686</v>
      </c>
      <c r="G1160" t="s">
        <v>1779</v>
      </c>
      <c r="K1160" t="s">
        <v>1368</v>
      </c>
      <c r="L1160" t="s">
        <v>1698</v>
      </c>
      <c r="N1160">
        <v>0</v>
      </c>
      <c r="O1160">
        <v>0</v>
      </c>
      <c r="P1160">
        <v>0</v>
      </c>
      <c r="T1160" t="s">
        <v>15</v>
      </c>
    </row>
    <row r="1161" spans="2:20" x14ac:dyDescent="0.25">
      <c r="B1161" t="s">
        <v>1686</v>
      </c>
      <c r="G1161" t="s">
        <v>1779</v>
      </c>
      <c r="K1161" t="s">
        <v>1369</v>
      </c>
      <c r="L1161" t="s">
        <v>1698</v>
      </c>
      <c r="N1161">
        <v>0</v>
      </c>
      <c r="O1161">
        <v>0</v>
      </c>
      <c r="P1161">
        <v>0</v>
      </c>
      <c r="T1161" t="s">
        <v>15</v>
      </c>
    </row>
    <row r="1162" spans="2:20" x14ac:dyDescent="0.25">
      <c r="B1162" t="s">
        <v>1686</v>
      </c>
      <c r="G1162" t="s">
        <v>1779</v>
      </c>
      <c r="K1162" t="s">
        <v>1374</v>
      </c>
      <c r="L1162" t="s">
        <v>1698</v>
      </c>
      <c r="N1162">
        <v>0</v>
      </c>
      <c r="O1162">
        <v>0</v>
      </c>
      <c r="P1162">
        <v>0</v>
      </c>
      <c r="T1162" t="s">
        <v>15</v>
      </c>
    </row>
    <row r="1163" spans="2:20" x14ac:dyDescent="0.25">
      <c r="B1163" t="s">
        <v>1686</v>
      </c>
      <c r="G1163" t="s">
        <v>1779</v>
      </c>
      <c r="K1163" t="s">
        <v>1376</v>
      </c>
      <c r="L1163" t="s">
        <v>1698</v>
      </c>
      <c r="N1163">
        <v>0</v>
      </c>
      <c r="O1163">
        <v>0</v>
      </c>
      <c r="P1163">
        <v>0</v>
      </c>
      <c r="T1163" t="s">
        <v>15</v>
      </c>
    </row>
    <row r="1164" spans="2:20" x14ac:dyDescent="0.25">
      <c r="B1164" t="s">
        <v>1686</v>
      </c>
      <c r="G1164" t="s">
        <v>1779</v>
      </c>
      <c r="K1164" t="s">
        <v>1380</v>
      </c>
      <c r="L1164" t="s">
        <v>1698</v>
      </c>
      <c r="N1164">
        <v>0</v>
      </c>
      <c r="O1164">
        <v>0</v>
      </c>
      <c r="P1164">
        <v>0</v>
      </c>
      <c r="T1164" t="s">
        <v>15</v>
      </c>
    </row>
    <row r="1165" spans="2:20" x14ac:dyDescent="0.25">
      <c r="B1165" t="s">
        <v>1686</v>
      </c>
      <c r="G1165" t="s">
        <v>1779</v>
      </c>
      <c r="K1165" t="s">
        <v>1381</v>
      </c>
      <c r="L1165" t="s">
        <v>1698</v>
      </c>
      <c r="N1165">
        <v>0</v>
      </c>
      <c r="O1165">
        <v>0</v>
      </c>
      <c r="P1165">
        <v>0</v>
      </c>
      <c r="T1165" t="s">
        <v>15</v>
      </c>
    </row>
    <row r="1166" spans="2:20" x14ac:dyDescent="0.25">
      <c r="B1166" t="s">
        <v>1686</v>
      </c>
      <c r="G1166" t="s">
        <v>1779</v>
      </c>
      <c r="K1166" t="s">
        <v>1382</v>
      </c>
      <c r="L1166" t="s">
        <v>1698</v>
      </c>
      <c r="N1166">
        <v>5.0999999999999996</v>
      </c>
      <c r="O1166">
        <v>119.1</v>
      </c>
      <c r="P1166">
        <v>3.39</v>
      </c>
      <c r="Q1166">
        <v>4.2999999999999997E-2</v>
      </c>
      <c r="R1166">
        <v>0.66</v>
      </c>
      <c r="T1166" t="s">
        <v>15</v>
      </c>
    </row>
    <row r="1167" spans="2:20" x14ac:dyDescent="0.25">
      <c r="B1167" t="s">
        <v>1686</v>
      </c>
      <c r="G1167" t="s">
        <v>1779</v>
      </c>
      <c r="K1167" t="s">
        <v>1383</v>
      </c>
      <c r="L1167" t="s">
        <v>1698</v>
      </c>
      <c r="N1167">
        <v>0</v>
      </c>
      <c r="O1167">
        <v>0</v>
      </c>
      <c r="P1167">
        <v>0</v>
      </c>
      <c r="T1167" t="s">
        <v>15</v>
      </c>
    </row>
    <row r="1168" spans="2:20" x14ac:dyDescent="0.25">
      <c r="B1168" t="s">
        <v>1686</v>
      </c>
      <c r="G1168" t="s">
        <v>1779</v>
      </c>
      <c r="K1168" t="s">
        <v>1384</v>
      </c>
      <c r="L1168" t="s">
        <v>1698</v>
      </c>
      <c r="N1168">
        <v>0</v>
      </c>
      <c r="O1168">
        <v>0</v>
      </c>
      <c r="P1168">
        <v>0</v>
      </c>
      <c r="T1168" t="s">
        <v>15</v>
      </c>
    </row>
    <row r="1169" spans="2:20" x14ac:dyDescent="0.25">
      <c r="B1169" t="s">
        <v>1686</v>
      </c>
      <c r="G1169" t="s">
        <v>1779</v>
      </c>
      <c r="K1169" t="s">
        <v>1385</v>
      </c>
      <c r="L1169" t="s">
        <v>1698</v>
      </c>
      <c r="N1169">
        <v>0</v>
      </c>
      <c r="O1169">
        <v>0</v>
      </c>
      <c r="P1169">
        <v>0</v>
      </c>
      <c r="T1169" t="s">
        <v>15</v>
      </c>
    </row>
    <row r="1170" spans="2:20" x14ac:dyDescent="0.25">
      <c r="B1170" t="s">
        <v>1686</v>
      </c>
      <c r="G1170" t="s">
        <v>1780</v>
      </c>
      <c r="H1170">
        <v>3</v>
      </c>
      <c r="M1170" t="s">
        <v>1697</v>
      </c>
      <c r="N1170">
        <v>212.56</v>
      </c>
      <c r="O1170">
        <v>3502.99</v>
      </c>
      <c r="P1170">
        <v>337.36</v>
      </c>
      <c r="Q1170">
        <v>6.0999999999999999E-2</v>
      </c>
      <c r="R1170">
        <v>1.59</v>
      </c>
      <c r="T1170" t="s">
        <v>15</v>
      </c>
    </row>
    <row r="1171" spans="2:20" x14ac:dyDescent="0.25">
      <c r="B1171" t="s">
        <v>1686</v>
      </c>
      <c r="G1171" t="s">
        <v>1780</v>
      </c>
      <c r="K1171" t="s">
        <v>122</v>
      </c>
      <c r="L1171" t="s">
        <v>1698</v>
      </c>
      <c r="N1171">
        <v>0</v>
      </c>
      <c r="O1171">
        <v>0</v>
      </c>
      <c r="P1171">
        <v>0</v>
      </c>
      <c r="T1171" t="s">
        <v>15</v>
      </c>
    </row>
    <row r="1172" spans="2:20" x14ac:dyDescent="0.25">
      <c r="B1172" t="s">
        <v>1686</v>
      </c>
      <c r="G1172" t="s">
        <v>1780</v>
      </c>
      <c r="K1172" t="s">
        <v>304</v>
      </c>
      <c r="L1172" t="s">
        <v>1698</v>
      </c>
      <c r="N1172">
        <v>0</v>
      </c>
      <c r="O1172">
        <v>0</v>
      </c>
      <c r="P1172">
        <v>0</v>
      </c>
      <c r="T1172" t="s">
        <v>15</v>
      </c>
    </row>
    <row r="1173" spans="2:20" x14ac:dyDescent="0.25">
      <c r="B1173" t="s">
        <v>1686</v>
      </c>
      <c r="G1173" t="s">
        <v>1780</v>
      </c>
      <c r="K1173" t="s">
        <v>306</v>
      </c>
      <c r="L1173" t="s">
        <v>1698</v>
      </c>
      <c r="N1173">
        <v>0</v>
      </c>
      <c r="O1173">
        <v>0</v>
      </c>
      <c r="P1173">
        <v>0</v>
      </c>
      <c r="T1173" t="s">
        <v>15</v>
      </c>
    </row>
    <row r="1174" spans="2:20" x14ac:dyDescent="0.25">
      <c r="B1174" t="s">
        <v>1686</v>
      </c>
      <c r="G1174" t="s">
        <v>1780</v>
      </c>
      <c r="K1174" t="s">
        <v>396</v>
      </c>
      <c r="L1174" t="s">
        <v>1698</v>
      </c>
      <c r="N1174">
        <v>0</v>
      </c>
      <c r="O1174">
        <v>0</v>
      </c>
      <c r="P1174">
        <v>0</v>
      </c>
      <c r="T1174" t="s">
        <v>15</v>
      </c>
    </row>
    <row r="1175" spans="2:20" x14ac:dyDescent="0.25">
      <c r="B1175" t="s">
        <v>1686</v>
      </c>
      <c r="G1175" t="s">
        <v>1780</v>
      </c>
      <c r="K1175" t="s">
        <v>1081</v>
      </c>
      <c r="L1175" t="s">
        <v>1698</v>
      </c>
      <c r="N1175">
        <v>1.84</v>
      </c>
      <c r="O1175">
        <v>21.02</v>
      </c>
      <c r="P1175">
        <v>3.44</v>
      </c>
      <c r="Q1175">
        <v>8.7999999999999995E-2</v>
      </c>
      <c r="R1175">
        <v>1.87</v>
      </c>
      <c r="T1175" t="s">
        <v>15</v>
      </c>
    </row>
    <row r="1176" spans="2:20" x14ac:dyDescent="0.25">
      <c r="B1176" t="s">
        <v>1686</v>
      </c>
      <c r="G1176" t="s">
        <v>1780</v>
      </c>
      <c r="K1176" t="s">
        <v>1175</v>
      </c>
      <c r="L1176" t="s">
        <v>1698</v>
      </c>
      <c r="N1176">
        <v>0</v>
      </c>
      <c r="O1176">
        <v>0</v>
      </c>
      <c r="P1176">
        <v>0</v>
      </c>
      <c r="T1176" t="s">
        <v>15</v>
      </c>
    </row>
    <row r="1177" spans="2:20" x14ac:dyDescent="0.25">
      <c r="B1177" t="s">
        <v>1686</v>
      </c>
      <c r="G1177" t="s">
        <v>1780</v>
      </c>
      <c r="K1177" t="s">
        <v>1217</v>
      </c>
      <c r="L1177" t="s">
        <v>1698</v>
      </c>
      <c r="N1177">
        <v>25.18</v>
      </c>
      <c r="O1177">
        <v>413.35</v>
      </c>
      <c r="P1177">
        <v>36.68</v>
      </c>
      <c r="Q1177">
        <v>6.0999999999999999E-2</v>
      </c>
      <c r="R1177">
        <v>1.46</v>
      </c>
      <c r="T1177" t="s">
        <v>15</v>
      </c>
    </row>
    <row r="1178" spans="2:20" x14ac:dyDescent="0.25">
      <c r="B1178" t="s">
        <v>1686</v>
      </c>
      <c r="G1178" t="s">
        <v>1780</v>
      </c>
      <c r="K1178" t="s">
        <v>1573</v>
      </c>
      <c r="L1178" t="s">
        <v>1698</v>
      </c>
      <c r="N1178">
        <v>0</v>
      </c>
      <c r="O1178">
        <v>0</v>
      </c>
      <c r="P1178">
        <v>0</v>
      </c>
      <c r="T1178" t="s">
        <v>15</v>
      </c>
    </row>
    <row r="1179" spans="2:20" x14ac:dyDescent="0.25">
      <c r="B1179" t="s">
        <v>1686</v>
      </c>
      <c r="G1179" t="s">
        <v>1780</v>
      </c>
      <c r="K1179" t="s">
        <v>1574</v>
      </c>
      <c r="L1179" t="s">
        <v>1698</v>
      </c>
      <c r="N1179">
        <v>0</v>
      </c>
      <c r="O1179">
        <v>0</v>
      </c>
      <c r="P1179">
        <v>0</v>
      </c>
      <c r="T1179" t="s">
        <v>15</v>
      </c>
    </row>
    <row r="1180" spans="2:20" x14ac:dyDescent="0.25">
      <c r="B1180" t="s">
        <v>1686</v>
      </c>
      <c r="G1180" t="s">
        <v>1780</v>
      </c>
      <c r="K1180" t="s">
        <v>1582</v>
      </c>
      <c r="L1180" t="s">
        <v>1698</v>
      </c>
      <c r="N1180">
        <v>0</v>
      </c>
      <c r="O1180">
        <v>0</v>
      </c>
      <c r="P1180">
        <v>0</v>
      </c>
      <c r="T1180" t="s">
        <v>15</v>
      </c>
    </row>
    <row r="1181" spans="2:20" x14ac:dyDescent="0.25">
      <c r="B1181" t="s">
        <v>1686</v>
      </c>
      <c r="G1181" t="s">
        <v>1780</v>
      </c>
      <c r="K1181" t="s">
        <v>1583</v>
      </c>
      <c r="L1181" t="s">
        <v>1698</v>
      </c>
      <c r="N1181">
        <v>0</v>
      </c>
      <c r="O1181">
        <v>0</v>
      </c>
      <c r="P1181">
        <v>0</v>
      </c>
      <c r="T1181" t="s">
        <v>15</v>
      </c>
    </row>
    <row r="1182" spans="2:20" x14ac:dyDescent="0.25">
      <c r="B1182" t="s">
        <v>1686</v>
      </c>
      <c r="G1182" t="s">
        <v>1780</v>
      </c>
      <c r="K1182" t="s">
        <v>1584</v>
      </c>
      <c r="L1182" t="s">
        <v>1698</v>
      </c>
      <c r="N1182">
        <v>163.41999999999999</v>
      </c>
      <c r="O1182">
        <v>2774.36</v>
      </c>
      <c r="P1182">
        <v>257.77999999999997</v>
      </c>
      <c r="Q1182">
        <v>5.8999999999999997E-2</v>
      </c>
      <c r="R1182">
        <v>1.58</v>
      </c>
      <c r="T1182" t="s">
        <v>15</v>
      </c>
    </row>
    <row r="1183" spans="2:20" x14ac:dyDescent="0.25">
      <c r="B1183" t="s">
        <v>1686</v>
      </c>
      <c r="G1183" t="s">
        <v>1780</v>
      </c>
      <c r="K1183" t="s">
        <v>1585</v>
      </c>
      <c r="L1183" t="s">
        <v>1698</v>
      </c>
      <c r="N1183">
        <v>0</v>
      </c>
      <c r="O1183">
        <v>0</v>
      </c>
      <c r="P1183">
        <v>0</v>
      </c>
      <c r="T1183" t="s">
        <v>15</v>
      </c>
    </row>
    <row r="1184" spans="2:20" x14ac:dyDescent="0.25">
      <c r="B1184" t="s">
        <v>1686</v>
      </c>
      <c r="G1184" t="s">
        <v>1780</v>
      </c>
      <c r="K1184" t="s">
        <v>1586</v>
      </c>
      <c r="L1184" t="s">
        <v>1698</v>
      </c>
      <c r="N1184">
        <v>1.01</v>
      </c>
      <c r="O1184">
        <v>7.01</v>
      </c>
      <c r="P1184">
        <v>1.51</v>
      </c>
      <c r="Q1184">
        <v>0.14499999999999999</v>
      </c>
      <c r="R1184">
        <v>1.49</v>
      </c>
      <c r="T1184" t="s">
        <v>15</v>
      </c>
    </row>
    <row r="1185" spans="2:20" x14ac:dyDescent="0.25">
      <c r="B1185" t="s">
        <v>1686</v>
      </c>
      <c r="G1185" t="s">
        <v>1780</v>
      </c>
      <c r="K1185" t="s">
        <v>1587</v>
      </c>
      <c r="L1185" t="s">
        <v>1698</v>
      </c>
      <c r="N1185">
        <v>14.42</v>
      </c>
      <c r="O1185">
        <v>203.17</v>
      </c>
      <c r="P1185">
        <v>25.65</v>
      </c>
      <c r="Q1185">
        <v>7.0999999999999994E-2</v>
      </c>
      <c r="R1185">
        <v>1.78</v>
      </c>
      <c r="T1185" t="s">
        <v>15</v>
      </c>
    </row>
    <row r="1186" spans="2:20" x14ac:dyDescent="0.25">
      <c r="B1186" t="s">
        <v>1686</v>
      </c>
      <c r="G1186" t="s">
        <v>1780</v>
      </c>
      <c r="K1186" t="s">
        <v>1589</v>
      </c>
      <c r="L1186" t="s">
        <v>1698</v>
      </c>
      <c r="N1186">
        <v>0</v>
      </c>
      <c r="O1186">
        <v>0</v>
      </c>
      <c r="P1186">
        <v>0</v>
      </c>
      <c r="T1186" t="s">
        <v>15</v>
      </c>
    </row>
    <row r="1187" spans="2:20" x14ac:dyDescent="0.25">
      <c r="B1187" t="s">
        <v>1686</v>
      </c>
      <c r="G1187" t="s">
        <v>1780</v>
      </c>
      <c r="K1187" t="s">
        <v>1590</v>
      </c>
      <c r="L1187" t="s">
        <v>1698</v>
      </c>
      <c r="N1187">
        <v>4.83</v>
      </c>
      <c r="O1187">
        <v>70.06</v>
      </c>
      <c r="P1187">
        <v>9.61</v>
      </c>
      <c r="Q1187">
        <v>6.9000000000000006E-2</v>
      </c>
      <c r="R1187">
        <v>1.99</v>
      </c>
      <c r="T1187" t="s">
        <v>15</v>
      </c>
    </row>
    <row r="1188" spans="2:20" x14ac:dyDescent="0.25">
      <c r="B1188" t="s">
        <v>1686</v>
      </c>
      <c r="G1188" t="s">
        <v>1780</v>
      </c>
      <c r="K1188" t="s">
        <v>1591</v>
      </c>
      <c r="L1188" t="s">
        <v>1698</v>
      </c>
      <c r="N1188">
        <v>0</v>
      </c>
      <c r="O1188">
        <v>0</v>
      </c>
      <c r="P1188">
        <v>0</v>
      </c>
      <c r="T1188" t="s">
        <v>15</v>
      </c>
    </row>
    <row r="1189" spans="2:20" x14ac:dyDescent="0.25">
      <c r="B1189" t="s">
        <v>1686</v>
      </c>
      <c r="G1189" t="s">
        <v>1780</v>
      </c>
      <c r="K1189" t="s">
        <v>1599</v>
      </c>
      <c r="L1189" t="s">
        <v>1698</v>
      </c>
      <c r="N1189">
        <v>0</v>
      </c>
      <c r="O1189">
        <v>0</v>
      </c>
      <c r="P1189">
        <v>0</v>
      </c>
      <c r="T1189" t="s">
        <v>15</v>
      </c>
    </row>
    <row r="1190" spans="2:20" x14ac:dyDescent="0.25">
      <c r="B1190" t="s">
        <v>1686</v>
      </c>
      <c r="G1190" t="s">
        <v>1780</v>
      </c>
      <c r="K1190" t="s">
        <v>1592</v>
      </c>
      <c r="L1190" t="s">
        <v>1698</v>
      </c>
      <c r="N1190">
        <v>0</v>
      </c>
      <c r="O1190">
        <v>0</v>
      </c>
      <c r="P1190">
        <v>0</v>
      </c>
      <c r="T1190" t="s">
        <v>15</v>
      </c>
    </row>
    <row r="1191" spans="2:20" x14ac:dyDescent="0.25">
      <c r="B1191" t="s">
        <v>1686</v>
      </c>
      <c r="G1191" t="s">
        <v>1780</v>
      </c>
      <c r="K1191" t="s">
        <v>1593</v>
      </c>
      <c r="L1191" t="s">
        <v>1698</v>
      </c>
      <c r="N1191">
        <v>0</v>
      </c>
      <c r="O1191">
        <v>0</v>
      </c>
      <c r="P1191">
        <v>0</v>
      </c>
      <c r="T1191" t="s">
        <v>15</v>
      </c>
    </row>
    <row r="1192" spans="2:20" x14ac:dyDescent="0.25">
      <c r="B1192" t="s">
        <v>1686</v>
      </c>
      <c r="G1192" t="s">
        <v>1780</v>
      </c>
      <c r="K1192" t="s">
        <v>1594</v>
      </c>
      <c r="L1192" t="s">
        <v>1698</v>
      </c>
      <c r="N1192">
        <v>1.85</v>
      </c>
      <c r="O1192">
        <v>14.01</v>
      </c>
      <c r="P1192">
        <v>2.68</v>
      </c>
      <c r="Q1192">
        <v>0.13200000000000001</v>
      </c>
      <c r="R1192">
        <v>1.45</v>
      </c>
      <c r="T1192" t="s">
        <v>15</v>
      </c>
    </row>
    <row r="1193" spans="2:20" x14ac:dyDescent="0.25">
      <c r="B1193" t="s">
        <v>1686</v>
      </c>
      <c r="G1193" t="s">
        <v>1780</v>
      </c>
      <c r="K1193" t="s">
        <v>1597</v>
      </c>
      <c r="L1193" t="s">
        <v>1698</v>
      </c>
      <c r="N1193">
        <v>0</v>
      </c>
      <c r="O1193">
        <v>0</v>
      </c>
      <c r="P1193">
        <v>0</v>
      </c>
      <c r="T1193" t="s">
        <v>15</v>
      </c>
    </row>
    <row r="1194" spans="2:20" x14ac:dyDescent="0.25">
      <c r="B1194" t="s">
        <v>1686</v>
      </c>
      <c r="G1194" t="s">
        <v>1781</v>
      </c>
      <c r="H1194">
        <v>3</v>
      </c>
      <c r="M1194" t="s">
        <v>1697</v>
      </c>
      <c r="N1194">
        <v>252.98</v>
      </c>
      <c r="O1194">
        <v>10501.95</v>
      </c>
      <c r="P1194">
        <v>347.31</v>
      </c>
      <c r="Q1194">
        <v>2.4E-2</v>
      </c>
      <c r="R1194">
        <v>1.37</v>
      </c>
      <c r="T1194" t="s">
        <v>15</v>
      </c>
    </row>
    <row r="1195" spans="2:20" x14ac:dyDescent="0.25">
      <c r="B1195" t="s">
        <v>1686</v>
      </c>
      <c r="G1195" t="s">
        <v>1781</v>
      </c>
      <c r="K1195" t="s">
        <v>872</v>
      </c>
      <c r="L1195" t="s">
        <v>1698</v>
      </c>
      <c r="N1195">
        <v>5.69</v>
      </c>
      <c r="O1195">
        <v>133.11000000000001</v>
      </c>
      <c r="P1195">
        <v>9.35</v>
      </c>
      <c r="Q1195">
        <v>4.2999999999999997E-2</v>
      </c>
      <c r="R1195">
        <v>1.64</v>
      </c>
      <c r="T1195" t="s">
        <v>15</v>
      </c>
    </row>
    <row r="1196" spans="2:20" x14ac:dyDescent="0.25">
      <c r="B1196" t="s">
        <v>1686</v>
      </c>
      <c r="G1196" t="s">
        <v>1781</v>
      </c>
      <c r="K1196" t="s">
        <v>1306</v>
      </c>
      <c r="L1196" t="s">
        <v>1698</v>
      </c>
      <c r="N1196">
        <v>239.61</v>
      </c>
      <c r="O1196">
        <v>10158.66</v>
      </c>
      <c r="P1196">
        <v>331.84</v>
      </c>
      <c r="Q1196">
        <v>2.4E-2</v>
      </c>
      <c r="R1196">
        <v>1.38</v>
      </c>
      <c r="T1196" t="s">
        <v>15</v>
      </c>
    </row>
    <row r="1197" spans="2:20" x14ac:dyDescent="0.25">
      <c r="B1197" t="s">
        <v>1686</v>
      </c>
      <c r="G1197" t="s">
        <v>1781</v>
      </c>
      <c r="K1197" t="s">
        <v>1307</v>
      </c>
      <c r="L1197" t="s">
        <v>1698</v>
      </c>
      <c r="N1197">
        <v>0.5</v>
      </c>
      <c r="O1197">
        <v>21.02</v>
      </c>
      <c r="P1197">
        <v>0.33</v>
      </c>
      <c r="Q1197">
        <v>2.4E-2</v>
      </c>
      <c r="R1197">
        <v>0.65</v>
      </c>
      <c r="T1197" t="s">
        <v>15</v>
      </c>
    </row>
    <row r="1198" spans="2:20" x14ac:dyDescent="0.25">
      <c r="B1198" t="s">
        <v>1686</v>
      </c>
      <c r="G1198" t="s">
        <v>1781</v>
      </c>
      <c r="K1198" t="s">
        <v>1308</v>
      </c>
      <c r="L1198" t="s">
        <v>1698</v>
      </c>
      <c r="N1198">
        <v>4.6399999999999997</v>
      </c>
      <c r="O1198">
        <v>98.08</v>
      </c>
      <c r="P1198">
        <v>3.6</v>
      </c>
      <c r="Q1198">
        <v>4.7E-2</v>
      </c>
      <c r="R1198">
        <v>0.78</v>
      </c>
      <c r="T1198" t="s">
        <v>15</v>
      </c>
    </row>
    <row r="1199" spans="2:20" x14ac:dyDescent="0.25">
      <c r="B1199" t="s">
        <v>1686</v>
      </c>
      <c r="G1199" t="s">
        <v>1781</v>
      </c>
      <c r="K1199" t="s">
        <v>1309</v>
      </c>
      <c r="L1199" t="s">
        <v>1698</v>
      </c>
      <c r="N1199">
        <v>0</v>
      </c>
      <c r="O1199">
        <v>0</v>
      </c>
      <c r="P1199">
        <v>0</v>
      </c>
      <c r="T1199" t="s">
        <v>15</v>
      </c>
    </row>
    <row r="1200" spans="2:20" x14ac:dyDescent="0.25">
      <c r="B1200" t="s">
        <v>1686</v>
      </c>
      <c r="G1200" t="s">
        <v>1781</v>
      </c>
      <c r="K1200" t="s">
        <v>1310</v>
      </c>
      <c r="L1200" t="s">
        <v>1698</v>
      </c>
      <c r="N1200">
        <v>0.24</v>
      </c>
      <c r="O1200">
        <v>7.01</v>
      </c>
      <c r="P1200">
        <v>0.18</v>
      </c>
      <c r="Q1200">
        <v>3.5000000000000003E-2</v>
      </c>
      <c r="R1200">
        <v>0.72</v>
      </c>
      <c r="T1200" t="s">
        <v>15</v>
      </c>
    </row>
    <row r="1201" spans="2:20" x14ac:dyDescent="0.25">
      <c r="B1201" t="s">
        <v>1686</v>
      </c>
      <c r="G1201" t="s">
        <v>1781</v>
      </c>
      <c r="K1201" t="s">
        <v>1311</v>
      </c>
      <c r="L1201" t="s">
        <v>1698</v>
      </c>
      <c r="N1201">
        <v>1.95</v>
      </c>
      <c r="O1201">
        <v>63.05</v>
      </c>
      <c r="P1201">
        <v>1.66</v>
      </c>
      <c r="Q1201">
        <v>3.1E-2</v>
      </c>
      <c r="R1201">
        <v>0.86</v>
      </c>
      <c r="T1201" t="s">
        <v>15</v>
      </c>
    </row>
    <row r="1202" spans="2:20" x14ac:dyDescent="0.25">
      <c r="B1202" t="s">
        <v>1686</v>
      </c>
      <c r="G1202" t="s">
        <v>1781</v>
      </c>
      <c r="K1202" t="s">
        <v>1312</v>
      </c>
      <c r="L1202" t="s">
        <v>1698</v>
      </c>
      <c r="N1202">
        <v>0.34</v>
      </c>
      <c r="O1202">
        <v>21.02</v>
      </c>
      <c r="P1202">
        <v>0.35</v>
      </c>
      <c r="Q1202">
        <v>1.6E-2</v>
      </c>
      <c r="R1202">
        <v>1</v>
      </c>
      <c r="T1202" t="s">
        <v>15</v>
      </c>
    </row>
    <row r="1203" spans="2:20" x14ac:dyDescent="0.25">
      <c r="B1203" t="s">
        <v>1686</v>
      </c>
      <c r="G1203" t="s">
        <v>1782</v>
      </c>
      <c r="H1203">
        <v>3</v>
      </c>
      <c r="M1203" t="s">
        <v>1697</v>
      </c>
      <c r="N1203">
        <v>0</v>
      </c>
      <c r="O1203">
        <v>0</v>
      </c>
      <c r="P1203">
        <v>0</v>
      </c>
      <c r="T1203" t="s">
        <v>15</v>
      </c>
    </row>
    <row r="1204" spans="2:20" x14ac:dyDescent="0.25">
      <c r="B1204" t="s">
        <v>1686</v>
      </c>
      <c r="G1204" t="s">
        <v>1782</v>
      </c>
      <c r="K1204" t="s">
        <v>549</v>
      </c>
      <c r="L1204" t="s">
        <v>1698</v>
      </c>
      <c r="N1204">
        <v>0</v>
      </c>
      <c r="O1204">
        <v>0</v>
      </c>
      <c r="P1204">
        <v>0</v>
      </c>
      <c r="T1204" t="s">
        <v>15</v>
      </c>
    </row>
    <row r="1205" spans="2:20" x14ac:dyDescent="0.25">
      <c r="B1205" t="s">
        <v>1686</v>
      </c>
      <c r="G1205" t="s">
        <v>1782</v>
      </c>
      <c r="K1205" t="s">
        <v>574</v>
      </c>
      <c r="L1205" t="s">
        <v>1698</v>
      </c>
      <c r="N1205">
        <v>0</v>
      </c>
      <c r="O1205">
        <v>0</v>
      </c>
      <c r="P1205">
        <v>0</v>
      </c>
      <c r="T1205" t="s">
        <v>15</v>
      </c>
    </row>
    <row r="1206" spans="2:20" x14ac:dyDescent="0.25">
      <c r="B1206" t="s">
        <v>1686</v>
      </c>
      <c r="G1206" t="s">
        <v>1782</v>
      </c>
      <c r="K1206" t="s">
        <v>592</v>
      </c>
      <c r="L1206" t="s">
        <v>1698</v>
      </c>
      <c r="N1206">
        <v>0</v>
      </c>
      <c r="O1206">
        <v>0</v>
      </c>
      <c r="P1206">
        <v>0</v>
      </c>
      <c r="T1206" t="s">
        <v>15</v>
      </c>
    </row>
    <row r="1207" spans="2:20" x14ac:dyDescent="0.25">
      <c r="B1207" t="s">
        <v>1686</v>
      </c>
      <c r="G1207" t="s">
        <v>1782</v>
      </c>
      <c r="K1207" t="s">
        <v>730</v>
      </c>
      <c r="L1207" t="s">
        <v>1698</v>
      </c>
      <c r="N1207">
        <v>0</v>
      </c>
      <c r="O1207">
        <v>0</v>
      </c>
      <c r="P1207">
        <v>0</v>
      </c>
      <c r="T1207" t="s">
        <v>15</v>
      </c>
    </row>
    <row r="1208" spans="2:20" x14ac:dyDescent="0.25">
      <c r="B1208" t="s">
        <v>1686</v>
      </c>
      <c r="G1208" t="s">
        <v>1782</v>
      </c>
      <c r="K1208" t="s">
        <v>749</v>
      </c>
      <c r="L1208" t="s">
        <v>1698</v>
      </c>
      <c r="N1208">
        <v>0</v>
      </c>
      <c r="O1208">
        <v>0</v>
      </c>
      <c r="P1208">
        <v>0</v>
      </c>
      <c r="T1208" t="s">
        <v>15</v>
      </c>
    </row>
    <row r="1209" spans="2:20" x14ac:dyDescent="0.25">
      <c r="B1209" t="s">
        <v>1686</v>
      </c>
      <c r="G1209" t="s">
        <v>1783</v>
      </c>
      <c r="H1209">
        <v>3</v>
      </c>
      <c r="M1209" t="s">
        <v>1697</v>
      </c>
      <c r="N1209">
        <v>106.11</v>
      </c>
      <c r="O1209">
        <v>3776.22</v>
      </c>
      <c r="P1209">
        <v>191.37</v>
      </c>
      <c r="Q1209">
        <v>2.8000000000000001E-2</v>
      </c>
      <c r="R1209">
        <v>1.8</v>
      </c>
      <c r="T1209" t="s">
        <v>15</v>
      </c>
    </row>
    <row r="1210" spans="2:20" x14ac:dyDescent="0.25">
      <c r="B1210" t="s">
        <v>1686</v>
      </c>
      <c r="G1210" t="s">
        <v>1783</v>
      </c>
      <c r="K1210" t="s">
        <v>423</v>
      </c>
      <c r="L1210" t="s">
        <v>1698</v>
      </c>
      <c r="N1210">
        <v>0</v>
      </c>
      <c r="O1210">
        <v>0</v>
      </c>
      <c r="P1210">
        <v>0</v>
      </c>
      <c r="T1210" t="s">
        <v>15</v>
      </c>
    </row>
    <row r="1211" spans="2:20" x14ac:dyDescent="0.25">
      <c r="B1211" t="s">
        <v>1686</v>
      </c>
      <c r="G1211" t="s">
        <v>1783</v>
      </c>
      <c r="K1211" t="s">
        <v>425</v>
      </c>
      <c r="L1211" t="s">
        <v>1698</v>
      </c>
      <c r="N1211">
        <v>103.64</v>
      </c>
      <c r="O1211">
        <v>3720.17</v>
      </c>
      <c r="P1211">
        <v>188.64</v>
      </c>
      <c r="Q1211">
        <v>2.8000000000000001E-2</v>
      </c>
      <c r="R1211">
        <v>1.82</v>
      </c>
      <c r="T1211" t="s">
        <v>15</v>
      </c>
    </row>
    <row r="1212" spans="2:20" x14ac:dyDescent="0.25">
      <c r="B1212" t="s">
        <v>1686</v>
      </c>
      <c r="G1212" t="s">
        <v>1783</v>
      </c>
      <c r="K1212" t="s">
        <v>426</v>
      </c>
      <c r="L1212" t="s">
        <v>1698</v>
      </c>
      <c r="N1212">
        <v>0</v>
      </c>
      <c r="O1212">
        <v>0</v>
      </c>
      <c r="P1212">
        <v>0</v>
      </c>
      <c r="T1212" t="s">
        <v>15</v>
      </c>
    </row>
    <row r="1213" spans="2:20" x14ac:dyDescent="0.25">
      <c r="B1213" t="s">
        <v>1686</v>
      </c>
      <c r="G1213" t="s">
        <v>1783</v>
      </c>
      <c r="K1213" t="s">
        <v>427</v>
      </c>
      <c r="L1213" t="s">
        <v>1698</v>
      </c>
      <c r="N1213">
        <v>0</v>
      </c>
      <c r="O1213">
        <v>0</v>
      </c>
      <c r="P1213">
        <v>0</v>
      </c>
      <c r="T1213" t="s">
        <v>15</v>
      </c>
    </row>
    <row r="1214" spans="2:20" x14ac:dyDescent="0.25">
      <c r="B1214" t="s">
        <v>1686</v>
      </c>
      <c r="G1214" t="s">
        <v>1783</v>
      </c>
      <c r="K1214" t="s">
        <v>424</v>
      </c>
      <c r="L1214" t="s">
        <v>1698</v>
      </c>
      <c r="N1214">
        <v>0.5</v>
      </c>
      <c r="O1214">
        <v>7.01</v>
      </c>
      <c r="P1214">
        <v>0.45</v>
      </c>
      <c r="Q1214">
        <v>7.0999999999999994E-2</v>
      </c>
      <c r="R1214">
        <v>0.91</v>
      </c>
      <c r="T1214" t="s">
        <v>15</v>
      </c>
    </row>
    <row r="1215" spans="2:20" x14ac:dyDescent="0.25">
      <c r="B1215" t="s">
        <v>1686</v>
      </c>
      <c r="G1215" t="s">
        <v>1783</v>
      </c>
      <c r="K1215" t="s">
        <v>428</v>
      </c>
      <c r="L1215" t="s">
        <v>1698</v>
      </c>
      <c r="N1215">
        <v>1.72</v>
      </c>
      <c r="O1215">
        <v>42.04</v>
      </c>
      <c r="P1215">
        <v>1.86</v>
      </c>
      <c r="Q1215">
        <v>4.1000000000000002E-2</v>
      </c>
      <c r="R1215">
        <v>1.08</v>
      </c>
      <c r="T1215" t="s">
        <v>15</v>
      </c>
    </row>
    <row r="1216" spans="2:20" x14ac:dyDescent="0.25">
      <c r="B1216" t="s">
        <v>1686</v>
      </c>
      <c r="G1216" t="s">
        <v>1783</v>
      </c>
      <c r="K1216" t="s">
        <v>429</v>
      </c>
      <c r="L1216" t="s">
        <v>1698</v>
      </c>
      <c r="N1216">
        <v>0.24</v>
      </c>
      <c r="O1216">
        <v>7.01</v>
      </c>
      <c r="P1216">
        <v>0.41</v>
      </c>
      <c r="Q1216">
        <v>3.4000000000000002E-2</v>
      </c>
      <c r="R1216">
        <v>1.72</v>
      </c>
      <c r="T1216" t="s">
        <v>15</v>
      </c>
    </row>
    <row r="1217" spans="2:20" x14ac:dyDescent="0.25">
      <c r="B1217" t="s">
        <v>1686</v>
      </c>
      <c r="G1217" t="s">
        <v>1783</v>
      </c>
      <c r="K1217" t="s">
        <v>469</v>
      </c>
      <c r="L1217" t="s">
        <v>1698</v>
      </c>
      <c r="N1217">
        <v>0</v>
      </c>
      <c r="O1217">
        <v>0</v>
      </c>
      <c r="P1217">
        <v>0</v>
      </c>
      <c r="T1217" t="s">
        <v>15</v>
      </c>
    </row>
    <row r="1218" spans="2:20" x14ac:dyDescent="0.25">
      <c r="B1218" t="s">
        <v>1686</v>
      </c>
      <c r="G1218" t="s">
        <v>1783</v>
      </c>
      <c r="K1218" t="s">
        <v>1638</v>
      </c>
      <c r="L1218" t="s">
        <v>1698</v>
      </c>
      <c r="N1218">
        <v>0</v>
      </c>
      <c r="O1218">
        <v>0</v>
      </c>
      <c r="P1218">
        <v>0</v>
      </c>
      <c r="T1218" t="s">
        <v>15</v>
      </c>
    </row>
    <row r="1219" spans="2:20" x14ac:dyDescent="0.25">
      <c r="B1219" t="s">
        <v>1686</v>
      </c>
      <c r="G1219" t="s">
        <v>1784</v>
      </c>
      <c r="H1219">
        <v>3</v>
      </c>
      <c r="M1219" t="s">
        <v>1697</v>
      </c>
      <c r="N1219">
        <v>127.67</v>
      </c>
      <c r="O1219">
        <v>2010.71</v>
      </c>
      <c r="P1219">
        <v>210.5</v>
      </c>
      <c r="Q1219">
        <v>6.3E-2</v>
      </c>
      <c r="R1219">
        <v>1.65</v>
      </c>
      <c r="T1219" t="s">
        <v>15</v>
      </c>
    </row>
    <row r="1220" spans="2:20" x14ac:dyDescent="0.25">
      <c r="B1220" t="s">
        <v>1686</v>
      </c>
      <c r="G1220" t="s">
        <v>1784</v>
      </c>
      <c r="K1220" t="s">
        <v>903</v>
      </c>
      <c r="L1220" t="s">
        <v>1698</v>
      </c>
      <c r="N1220">
        <v>0</v>
      </c>
      <c r="O1220">
        <v>0</v>
      </c>
      <c r="P1220">
        <v>0</v>
      </c>
      <c r="T1220" t="s">
        <v>15</v>
      </c>
    </row>
    <row r="1221" spans="2:20" x14ac:dyDescent="0.25">
      <c r="B1221" t="s">
        <v>1686</v>
      </c>
      <c r="G1221" t="s">
        <v>1784</v>
      </c>
      <c r="K1221" t="s">
        <v>986</v>
      </c>
      <c r="L1221" t="s">
        <v>1698</v>
      </c>
      <c r="N1221">
        <v>0</v>
      </c>
      <c r="O1221">
        <v>0</v>
      </c>
      <c r="P1221">
        <v>0</v>
      </c>
      <c r="T1221" t="s">
        <v>15</v>
      </c>
    </row>
    <row r="1222" spans="2:20" x14ac:dyDescent="0.25">
      <c r="B1222" t="s">
        <v>1686</v>
      </c>
      <c r="G1222" t="s">
        <v>1784</v>
      </c>
      <c r="K1222" t="s">
        <v>1021</v>
      </c>
      <c r="L1222" t="s">
        <v>1698</v>
      </c>
      <c r="N1222">
        <v>43.28</v>
      </c>
      <c r="O1222">
        <v>658.56</v>
      </c>
      <c r="P1222">
        <v>59.56</v>
      </c>
      <c r="Q1222">
        <v>6.6000000000000003E-2</v>
      </c>
      <c r="R1222">
        <v>1.38</v>
      </c>
      <c r="T1222" t="s">
        <v>15</v>
      </c>
    </row>
    <row r="1223" spans="2:20" x14ac:dyDescent="0.25">
      <c r="B1223" t="s">
        <v>1686</v>
      </c>
      <c r="G1223" t="s">
        <v>1784</v>
      </c>
      <c r="K1223" t="s">
        <v>1087</v>
      </c>
      <c r="L1223" t="s">
        <v>1698</v>
      </c>
      <c r="N1223">
        <v>1.81</v>
      </c>
      <c r="O1223">
        <v>21.02</v>
      </c>
      <c r="P1223">
        <v>2.16</v>
      </c>
      <c r="Q1223">
        <v>8.5999999999999993E-2</v>
      </c>
      <c r="R1223">
        <v>1.19</v>
      </c>
      <c r="T1223" t="s">
        <v>15</v>
      </c>
    </row>
    <row r="1224" spans="2:20" x14ac:dyDescent="0.25">
      <c r="B1224" t="s">
        <v>1686</v>
      </c>
      <c r="G1224" t="s">
        <v>1784</v>
      </c>
      <c r="K1224" t="s">
        <v>1102</v>
      </c>
      <c r="L1224" t="s">
        <v>1698</v>
      </c>
      <c r="N1224">
        <v>0</v>
      </c>
      <c r="O1224">
        <v>0</v>
      </c>
      <c r="P1224">
        <v>0</v>
      </c>
      <c r="T1224" t="s">
        <v>15</v>
      </c>
    </row>
    <row r="1225" spans="2:20" x14ac:dyDescent="0.25">
      <c r="B1225" t="s">
        <v>1686</v>
      </c>
      <c r="G1225" t="s">
        <v>1784</v>
      </c>
      <c r="K1225" t="s">
        <v>1177</v>
      </c>
      <c r="L1225" t="s">
        <v>1698</v>
      </c>
      <c r="N1225">
        <v>0.46</v>
      </c>
      <c r="O1225">
        <v>7.01</v>
      </c>
      <c r="P1225">
        <v>0.42</v>
      </c>
      <c r="Q1225">
        <v>6.6000000000000003E-2</v>
      </c>
      <c r="R1225">
        <v>0.9</v>
      </c>
      <c r="T1225" t="s">
        <v>15</v>
      </c>
    </row>
    <row r="1226" spans="2:20" x14ac:dyDescent="0.25">
      <c r="B1226" t="s">
        <v>1686</v>
      </c>
      <c r="G1226" t="s">
        <v>1784</v>
      </c>
      <c r="K1226" t="s">
        <v>1238</v>
      </c>
      <c r="L1226" t="s">
        <v>1698</v>
      </c>
      <c r="N1226">
        <v>67.37</v>
      </c>
      <c r="O1226">
        <v>1064.9100000000001</v>
      </c>
      <c r="P1226">
        <v>121.27</v>
      </c>
      <c r="Q1226">
        <v>6.3E-2</v>
      </c>
      <c r="R1226">
        <v>1.8</v>
      </c>
      <c r="T1226" t="s">
        <v>15</v>
      </c>
    </row>
    <row r="1227" spans="2:20" x14ac:dyDescent="0.25">
      <c r="B1227" t="s">
        <v>1686</v>
      </c>
      <c r="G1227" t="s">
        <v>1784</v>
      </c>
      <c r="K1227" t="s">
        <v>1239</v>
      </c>
      <c r="L1227" t="s">
        <v>1698</v>
      </c>
      <c r="N1227">
        <v>0</v>
      </c>
      <c r="O1227">
        <v>0</v>
      </c>
      <c r="P1227">
        <v>0</v>
      </c>
      <c r="T1227" t="s">
        <v>15</v>
      </c>
    </row>
    <row r="1228" spans="2:20" x14ac:dyDescent="0.25">
      <c r="B1228" t="s">
        <v>1686</v>
      </c>
      <c r="G1228" t="s">
        <v>1784</v>
      </c>
      <c r="K1228" t="s">
        <v>1598</v>
      </c>
      <c r="L1228" t="s">
        <v>1698</v>
      </c>
      <c r="N1228">
        <v>14.2</v>
      </c>
      <c r="O1228">
        <v>252.22</v>
      </c>
      <c r="P1228">
        <v>26.15</v>
      </c>
      <c r="Q1228">
        <v>5.6000000000000001E-2</v>
      </c>
      <c r="R1228">
        <v>1.84</v>
      </c>
      <c r="T1228" t="s">
        <v>15</v>
      </c>
    </row>
    <row r="1229" spans="2:20" x14ac:dyDescent="0.25">
      <c r="B1229" t="s">
        <v>1686</v>
      </c>
      <c r="G1229" t="s">
        <v>1784</v>
      </c>
      <c r="K1229" t="s">
        <v>1626</v>
      </c>
      <c r="L1229" t="s">
        <v>1698</v>
      </c>
      <c r="N1229">
        <v>0.55000000000000004</v>
      </c>
      <c r="O1229">
        <v>7.01</v>
      </c>
      <c r="P1229">
        <v>0.94</v>
      </c>
      <c r="Q1229">
        <v>7.8E-2</v>
      </c>
      <c r="R1229">
        <v>1.73</v>
      </c>
      <c r="T1229" t="s">
        <v>15</v>
      </c>
    </row>
    <row r="1230" spans="2:20" x14ac:dyDescent="0.25">
      <c r="B1230" t="s">
        <v>1686</v>
      </c>
      <c r="G1230" t="s">
        <v>1784</v>
      </c>
      <c r="K1230" t="s">
        <v>1627</v>
      </c>
      <c r="L1230" t="s">
        <v>1698</v>
      </c>
      <c r="N1230">
        <v>0</v>
      </c>
      <c r="O1230">
        <v>0</v>
      </c>
      <c r="P1230">
        <v>0</v>
      </c>
      <c r="T1230" t="s">
        <v>15</v>
      </c>
    </row>
    <row r="1231" spans="2:20" x14ac:dyDescent="0.25">
      <c r="B1231" t="s">
        <v>1686</v>
      </c>
      <c r="G1231" t="s">
        <v>1785</v>
      </c>
      <c r="H1231">
        <v>3</v>
      </c>
      <c r="M1231" t="s">
        <v>1697</v>
      </c>
      <c r="N1231">
        <v>36.93</v>
      </c>
      <c r="O1231">
        <v>980.84</v>
      </c>
      <c r="P1231">
        <v>49.47</v>
      </c>
      <c r="Q1231">
        <v>3.7999999999999999E-2</v>
      </c>
      <c r="R1231">
        <v>1.34</v>
      </c>
      <c r="T1231" t="s">
        <v>15</v>
      </c>
    </row>
    <row r="1232" spans="2:20" x14ac:dyDescent="0.25">
      <c r="B1232" t="s">
        <v>1686</v>
      </c>
      <c r="G1232" t="s">
        <v>1785</v>
      </c>
      <c r="K1232" t="s">
        <v>732</v>
      </c>
      <c r="L1232" t="s">
        <v>1698</v>
      </c>
      <c r="N1232">
        <v>0</v>
      </c>
      <c r="O1232">
        <v>0</v>
      </c>
      <c r="P1232">
        <v>0</v>
      </c>
      <c r="T1232" t="s">
        <v>15</v>
      </c>
    </row>
    <row r="1233" spans="2:20" x14ac:dyDescent="0.25">
      <c r="B1233" t="s">
        <v>1686</v>
      </c>
      <c r="G1233" t="s">
        <v>1785</v>
      </c>
      <c r="K1233" t="s">
        <v>886</v>
      </c>
      <c r="L1233" t="s">
        <v>1698</v>
      </c>
      <c r="N1233">
        <v>3.79</v>
      </c>
      <c r="O1233">
        <v>147.13</v>
      </c>
      <c r="P1233">
        <v>2</v>
      </c>
      <c r="Q1233">
        <v>2.5999999999999999E-2</v>
      </c>
      <c r="R1233">
        <v>0.53</v>
      </c>
      <c r="T1233" t="s">
        <v>15</v>
      </c>
    </row>
    <row r="1234" spans="2:20" x14ac:dyDescent="0.25">
      <c r="B1234" t="s">
        <v>1686</v>
      </c>
      <c r="G1234" t="s">
        <v>1785</v>
      </c>
      <c r="K1234" t="s">
        <v>888</v>
      </c>
      <c r="L1234" t="s">
        <v>1698</v>
      </c>
      <c r="N1234">
        <v>0</v>
      </c>
      <c r="O1234">
        <v>0</v>
      </c>
      <c r="P1234">
        <v>0</v>
      </c>
      <c r="T1234" t="s">
        <v>15</v>
      </c>
    </row>
    <row r="1235" spans="2:20" x14ac:dyDescent="0.25">
      <c r="B1235" t="s">
        <v>1686</v>
      </c>
      <c r="G1235" t="s">
        <v>1785</v>
      </c>
      <c r="K1235" t="s">
        <v>889</v>
      </c>
      <c r="L1235" t="s">
        <v>1698</v>
      </c>
      <c r="N1235">
        <v>0</v>
      </c>
      <c r="O1235">
        <v>0</v>
      </c>
      <c r="P1235">
        <v>0</v>
      </c>
      <c r="T1235" t="s">
        <v>15</v>
      </c>
    </row>
    <row r="1236" spans="2:20" x14ac:dyDescent="0.25">
      <c r="B1236" t="s">
        <v>1686</v>
      </c>
      <c r="G1236" t="s">
        <v>1785</v>
      </c>
      <c r="K1236" t="s">
        <v>890</v>
      </c>
      <c r="L1236" t="s">
        <v>1698</v>
      </c>
      <c r="N1236">
        <v>0.73</v>
      </c>
      <c r="O1236">
        <v>7.01</v>
      </c>
      <c r="P1236">
        <v>0.94</v>
      </c>
      <c r="Q1236">
        <v>0.105</v>
      </c>
      <c r="R1236">
        <v>1.29</v>
      </c>
      <c r="T1236" t="s">
        <v>15</v>
      </c>
    </row>
    <row r="1237" spans="2:20" x14ac:dyDescent="0.25">
      <c r="B1237" t="s">
        <v>1686</v>
      </c>
      <c r="G1237" t="s">
        <v>1785</v>
      </c>
      <c r="K1237" t="s">
        <v>893</v>
      </c>
      <c r="L1237" t="s">
        <v>1698</v>
      </c>
      <c r="N1237">
        <v>2.15</v>
      </c>
      <c r="O1237">
        <v>49.04</v>
      </c>
      <c r="P1237">
        <v>2.5499999999999998</v>
      </c>
      <c r="Q1237">
        <v>4.3999999999999997E-2</v>
      </c>
      <c r="R1237">
        <v>1.19</v>
      </c>
      <c r="T1237" t="s">
        <v>15</v>
      </c>
    </row>
    <row r="1238" spans="2:20" x14ac:dyDescent="0.25">
      <c r="B1238" t="s">
        <v>1686</v>
      </c>
      <c r="G1238" t="s">
        <v>1785</v>
      </c>
      <c r="K1238" t="s">
        <v>904</v>
      </c>
      <c r="L1238" t="s">
        <v>1698</v>
      </c>
      <c r="N1238">
        <v>0</v>
      </c>
      <c r="O1238">
        <v>0</v>
      </c>
      <c r="P1238">
        <v>0</v>
      </c>
      <c r="T1238" t="s">
        <v>15</v>
      </c>
    </row>
    <row r="1239" spans="2:20" x14ac:dyDescent="0.25">
      <c r="B1239" t="s">
        <v>1686</v>
      </c>
      <c r="G1239" t="s">
        <v>1785</v>
      </c>
      <c r="K1239" t="s">
        <v>905</v>
      </c>
      <c r="L1239" t="s">
        <v>1698</v>
      </c>
      <c r="N1239">
        <v>0</v>
      </c>
      <c r="O1239">
        <v>0</v>
      </c>
      <c r="P1239">
        <v>0</v>
      </c>
      <c r="T1239" t="s">
        <v>15</v>
      </c>
    </row>
    <row r="1240" spans="2:20" x14ac:dyDescent="0.25">
      <c r="B1240" t="s">
        <v>1686</v>
      </c>
      <c r="G1240" t="s">
        <v>1785</v>
      </c>
      <c r="K1240" t="s">
        <v>918</v>
      </c>
      <c r="L1240" t="s">
        <v>1698</v>
      </c>
      <c r="N1240">
        <v>0</v>
      </c>
      <c r="O1240">
        <v>0</v>
      </c>
      <c r="P1240">
        <v>0</v>
      </c>
      <c r="T1240" t="s">
        <v>15</v>
      </c>
    </row>
    <row r="1241" spans="2:20" x14ac:dyDescent="0.25">
      <c r="B1241" t="s">
        <v>1686</v>
      </c>
      <c r="G1241" t="s">
        <v>1785</v>
      </c>
      <c r="K1241" t="s">
        <v>919</v>
      </c>
      <c r="L1241" t="s">
        <v>1698</v>
      </c>
      <c r="N1241">
        <v>0</v>
      </c>
      <c r="O1241">
        <v>0</v>
      </c>
      <c r="P1241">
        <v>0</v>
      </c>
      <c r="T1241" t="s">
        <v>15</v>
      </c>
    </row>
    <row r="1242" spans="2:20" x14ac:dyDescent="0.25">
      <c r="B1242" t="s">
        <v>1686</v>
      </c>
      <c r="G1242" t="s">
        <v>1785</v>
      </c>
      <c r="K1242" t="s">
        <v>920</v>
      </c>
      <c r="L1242" t="s">
        <v>1698</v>
      </c>
      <c r="N1242">
        <v>0</v>
      </c>
      <c r="O1242">
        <v>0</v>
      </c>
      <c r="P1242">
        <v>0</v>
      </c>
      <c r="T1242" t="s">
        <v>15</v>
      </c>
    </row>
    <row r="1243" spans="2:20" x14ac:dyDescent="0.25">
      <c r="B1243" t="s">
        <v>1686</v>
      </c>
      <c r="G1243" t="s">
        <v>1785</v>
      </c>
      <c r="K1243" t="s">
        <v>1283</v>
      </c>
      <c r="L1243" t="s">
        <v>1698</v>
      </c>
      <c r="N1243">
        <v>7.2</v>
      </c>
      <c r="O1243">
        <v>140.12</v>
      </c>
      <c r="P1243">
        <v>6.72</v>
      </c>
      <c r="Q1243">
        <v>5.0999999999999997E-2</v>
      </c>
      <c r="R1243">
        <v>0.93</v>
      </c>
      <c r="T1243" t="s">
        <v>15</v>
      </c>
    </row>
    <row r="1244" spans="2:20" x14ac:dyDescent="0.25">
      <c r="B1244" t="s">
        <v>1686</v>
      </c>
      <c r="G1244" t="s">
        <v>1785</v>
      </c>
      <c r="K1244" t="s">
        <v>1284</v>
      </c>
      <c r="L1244" t="s">
        <v>1698</v>
      </c>
      <c r="N1244">
        <v>4.0999999999999996</v>
      </c>
      <c r="O1244">
        <v>70.06</v>
      </c>
      <c r="P1244">
        <v>9.1999999999999993</v>
      </c>
      <c r="Q1244">
        <v>5.8999999999999997E-2</v>
      </c>
      <c r="R1244">
        <v>2.2400000000000002</v>
      </c>
      <c r="T1244" t="s">
        <v>15</v>
      </c>
    </row>
    <row r="1245" spans="2:20" x14ac:dyDescent="0.25">
      <c r="B1245" t="s">
        <v>1686</v>
      </c>
      <c r="G1245" t="s">
        <v>1785</v>
      </c>
      <c r="K1245" t="s">
        <v>1291</v>
      </c>
      <c r="L1245" t="s">
        <v>1698</v>
      </c>
      <c r="N1245">
        <v>16.46</v>
      </c>
      <c r="O1245">
        <v>490.42</v>
      </c>
      <c r="P1245">
        <v>25.83</v>
      </c>
      <c r="Q1245">
        <v>3.4000000000000002E-2</v>
      </c>
      <c r="R1245">
        <v>1.57</v>
      </c>
      <c r="T1245" t="s">
        <v>15</v>
      </c>
    </row>
    <row r="1246" spans="2:20" x14ac:dyDescent="0.25">
      <c r="B1246" t="s">
        <v>1686</v>
      </c>
      <c r="G1246" t="s">
        <v>1785</v>
      </c>
      <c r="K1246" t="s">
        <v>1292</v>
      </c>
      <c r="L1246" t="s">
        <v>1698</v>
      </c>
      <c r="N1246">
        <v>2.5099999999999998</v>
      </c>
      <c r="O1246">
        <v>77.069999999999993</v>
      </c>
      <c r="P1246">
        <v>2.23</v>
      </c>
      <c r="Q1246">
        <v>3.3000000000000002E-2</v>
      </c>
      <c r="R1246">
        <v>0.89</v>
      </c>
      <c r="T1246" t="s">
        <v>15</v>
      </c>
    </row>
    <row r="1247" spans="2:20" x14ac:dyDescent="0.25">
      <c r="B1247" t="s">
        <v>1686</v>
      </c>
      <c r="G1247" t="s">
        <v>1785</v>
      </c>
      <c r="K1247" t="s">
        <v>1295</v>
      </c>
      <c r="L1247" t="s">
        <v>1698</v>
      </c>
      <c r="N1247">
        <v>0</v>
      </c>
      <c r="O1247">
        <v>0</v>
      </c>
      <c r="P1247">
        <v>0</v>
      </c>
      <c r="T1247" t="s">
        <v>15</v>
      </c>
    </row>
    <row r="1248" spans="2:20" x14ac:dyDescent="0.25">
      <c r="B1248" t="s">
        <v>1686</v>
      </c>
      <c r="G1248" t="s">
        <v>1786</v>
      </c>
      <c r="H1248">
        <v>3</v>
      </c>
      <c r="M1248" t="s">
        <v>1697</v>
      </c>
      <c r="N1248">
        <v>29.32</v>
      </c>
      <c r="O1248">
        <v>777.66</v>
      </c>
      <c r="P1248">
        <v>43.33</v>
      </c>
      <c r="Q1248">
        <v>3.7999999999999999E-2</v>
      </c>
      <c r="R1248">
        <v>1.48</v>
      </c>
      <c r="T1248" t="s">
        <v>15</v>
      </c>
    </row>
    <row r="1249" spans="2:20" x14ac:dyDescent="0.25">
      <c r="B1249" t="s">
        <v>1686</v>
      </c>
      <c r="G1249" t="s">
        <v>1786</v>
      </c>
      <c r="K1249" t="s">
        <v>258</v>
      </c>
      <c r="L1249" t="s">
        <v>1698</v>
      </c>
      <c r="N1249">
        <v>2.76</v>
      </c>
      <c r="O1249">
        <v>42.04</v>
      </c>
      <c r="P1249">
        <v>4.6399999999999997</v>
      </c>
      <c r="Q1249">
        <v>6.6000000000000003E-2</v>
      </c>
      <c r="R1249">
        <v>1.68</v>
      </c>
      <c r="T1249" t="s">
        <v>15</v>
      </c>
    </row>
    <row r="1250" spans="2:20" x14ac:dyDescent="0.25">
      <c r="B1250" t="s">
        <v>1686</v>
      </c>
      <c r="G1250" t="s">
        <v>1786</v>
      </c>
      <c r="K1250" t="s">
        <v>257</v>
      </c>
      <c r="L1250" t="s">
        <v>1698</v>
      </c>
      <c r="N1250">
        <v>0</v>
      </c>
      <c r="O1250">
        <v>0</v>
      </c>
      <c r="P1250">
        <v>0</v>
      </c>
      <c r="T1250" t="s">
        <v>15</v>
      </c>
    </row>
    <row r="1251" spans="2:20" x14ac:dyDescent="0.25">
      <c r="B1251" t="s">
        <v>1686</v>
      </c>
      <c r="G1251" t="s">
        <v>1786</v>
      </c>
      <c r="K1251" t="s">
        <v>420</v>
      </c>
      <c r="L1251" t="s">
        <v>1698</v>
      </c>
      <c r="N1251">
        <v>0.45</v>
      </c>
      <c r="O1251">
        <v>14.01</v>
      </c>
      <c r="P1251">
        <v>0.33</v>
      </c>
      <c r="Q1251">
        <v>3.2000000000000001E-2</v>
      </c>
      <c r="R1251">
        <v>0.73</v>
      </c>
      <c r="T1251" t="s">
        <v>15</v>
      </c>
    </row>
    <row r="1252" spans="2:20" x14ac:dyDescent="0.25">
      <c r="B1252" t="s">
        <v>1686</v>
      </c>
      <c r="G1252" t="s">
        <v>1786</v>
      </c>
      <c r="K1252" t="s">
        <v>421</v>
      </c>
      <c r="L1252" t="s">
        <v>1698</v>
      </c>
      <c r="N1252">
        <v>0</v>
      </c>
      <c r="O1252">
        <v>0</v>
      </c>
      <c r="P1252">
        <v>0</v>
      </c>
      <c r="T1252" t="s">
        <v>15</v>
      </c>
    </row>
    <row r="1253" spans="2:20" x14ac:dyDescent="0.25">
      <c r="B1253" t="s">
        <v>1686</v>
      </c>
      <c r="G1253" t="s">
        <v>1786</v>
      </c>
      <c r="K1253" t="s">
        <v>454</v>
      </c>
      <c r="L1253" t="s">
        <v>1698</v>
      </c>
      <c r="N1253">
        <v>0</v>
      </c>
      <c r="O1253">
        <v>0</v>
      </c>
      <c r="P1253">
        <v>0</v>
      </c>
      <c r="T1253" t="s">
        <v>15</v>
      </c>
    </row>
    <row r="1254" spans="2:20" x14ac:dyDescent="0.25">
      <c r="B1254" t="s">
        <v>1686</v>
      </c>
      <c r="G1254" t="s">
        <v>1786</v>
      </c>
      <c r="K1254" t="s">
        <v>455</v>
      </c>
      <c r="L1254" t="s">
        <v>1698</v>
      </c>
      <c r="N1254">
        <v>26.11</v>
      </c>
      <c r="O1254">
        <v>721.62</v>
      </c>
      <c r="P1254">
        <v>38.36</v>
      </c>
      <c r="Q1254">
        <v>3.5999999999999997E-2</v>
      </c>
      <c r="R1254">
        <v>1.47</v>
      </c>
      <c r="T1254" t="s">
        <v>15</v>
      </c>
    </row>
    <row r="1255" spans="2:20" x14ac:dyDescent="0.25">
      <c r="B1255" t="s">
        <v>1686</v>
      </c>
      <c r="G1255" t="s">
        <v>1786</v>
      </c>
      <c r="K1255" t="s">
        <v>456</v>
      </c>
      <c r="L1255" t="s">
        <v>1698</v>
      </c>
      <c r="N1255">
        <v>0</v>
      </c>
      <c r="O1255">
        <v>0</v>
      </c>
      <c r="P1255">
        <v>0</v>
      </c>
      <c r="T1255" t="s">
        <v>15</v>
      </c>
    </row>
    <row r="1256" spans="2:20" x14ac:dyDescent="0.25">
      <c r="B1256" t="s">
        <v>1686</v>
      </c>
      <c r="G1256" t="s">
        <v>1786</v>
      </c>
      <c r="K1256" t="s">
        <v>460</v>
      </c>
      <c r="L1256" t="s">
        <v>1698</v>
      </c>
      <c r="N1256">
        <v>0</v>
      </c>
      <c r="O1256">
        <v>0</v>
      </c>
      <c r="P1256">
        <v>0</v>
      </c>
      <c r="T1256" t="s">
        <v>15</v>
      </c>
    </row>
    <row r="1257" spans="2:20" x14ac:dyDescent="0.25">
      <c r="B1257" t="s">
        <v>1686</v>
      </c>
      <c r="G1257" t="s">
        <v>1786</v>
      </c>
      <c r="K1257" t="s">
        <v>461</v>
      </c>
      <c r="L1257" t="s">
        <v>1698</v>
      </c>
      <c r="N1257">
        <v>0</v>
      </c>
      <c r="O1257">
        <v>0</v>
      </c>
      <c r="P1257">
        <v>0</v>
      </c>
      <c r="T1257" t="s">
        <v>15</v>
      </c>
    </row>
    <row r="1258" spans="2:20" x14ac:dyDescent="0.25">
      <c r="B1258" t="s">
        <v>1686</v>
      </c>
      <c r="G1258" t="s">
        <v>1787</v>
      </c>
      <c r="H1258">
        <v>3</v>
      </c>
      <c r="M1258" t="s">
        <v>1697</v>
      </c>
      <c r="N1258">
        <v>11.2</v>
      </c>
      <c r="O1258">
        <v>175.15</v>
      </c>
      <c r="P1258">
        <v>12.81</v>
      </c>
      <c r="Q1258">
        <v>6.4000000000000001E-2</v>
      </c>
      <c r="R1258">
        <v>1.1399999999999999</v>
      </c>
      <c r="T1258" t="s">
        <v>15</v>
      </c>
    </row>
    <row r="1259" spans="2:20" x14ac:dyDescent="0.25">
      <c r="B1259" t="s">
        <v>1686</v>
      </c>
      <c r="G1259" t="s">
        <v>1787</v>
      </c>
      <c r="K1259" t="s">
        <v>895</v>
      </c>
      <c r="L1259" t="s">
        <v>1698</v>
      </c>
      <c r="N1259">
        <v>0</v>
      </c>
      <c r="O1259">
        <v>0</v>
      </c>
      <c r="P1259">
        <v>0</v>
      </c>
      <c r="T1259" t="s">
        <v>15</v>
      </c>
    </row>
    <row r="1260" spans="2:20" x14ac:dyDescent="0.25">
      <c r="B1260" t="s">
        <v>1686</v>
      </c>
      <c r="G1260" t="s">
        <v>1787</v>
      </c>
      <c r="K1260" t="s">
        <v>1027</v>
      </c>
      <c r="L1260" t="s">
        <v>1698</v>
      </c>
      <c r="N1260">
        <v>0</v>
      </c>
      <c r="O1260">
        <v>0</v>
      </c>
      <c r="P1260">
        <v>0</v>
      </c>
      <c r="T1260" t="s">
        <v>15</v>
      </c>
    </row>
    <row r="1261" spans="2:20" x14ac:dyDescent="0.25">
      <c r="B1261" t="s">
        <v>1686</v>
      </c>
      <c r="G1261" t="s">
        <v>1787</v>
      </c>
      <c r="K1261" t="s">
        <v>1093</v>
      </c>
      <c r="L1261" t="s">
        <v>1698</v>
      </c>
      <c r="N1261">
        <v>0</v>
      </c>
      <c r="O1261">
        <v>0</v>
      </c>
      <c r="P1261">
        <v>0</v>
      </c>
      <c r="T1261" t="s">
        <v>15</v>
      </c>
    </row>
    <row r="1262" spans="2:20" x14ac:dyDescent="0.25">
      <c r="B1262" t="s">
        <v>1686</v>
      </c>
      <c r="G1262" t="s">
        <v>1787</v>
      </c>
      <c r="K1262" t="s">
        <v>1179</v>
      </c>
      <c r="L1262" t="s">
        <v>1698</v>
      </c>
      <c r="N1262">
        <v>0</v>
      </c>
      <c r="O1262">
        <v>0</v>
      </c>
      <c r="P1262">
        <v>0</v>
      </c>
      <c r="T1262" t="s">
        <v>15</v>
      </c>
    </row>
    <row r="1263" spans="2:20" x14ac:dyDescent="0.25">
      <c r="B1263" t="s">
        <v>1686</v>
      </c>
      <c r="G1263" t="s">
        <v>1787</v>
      </c>
      <c r="K1263" t="s">
        <v>1274</v>
      </c>
      <c r="L1263" t="s">
        <v>1698</v>
      </c>
      <c r="N1263">
        <v>0</v>
      </c>
      <c r="O1263">
        <v>0</v>
      </c>
      <c r="P1263">
        <v>0</v>
      </c>
      <c r="T1263" t="s">
        <v>15</v>
      </c>
    </row>
    <row r="1264" spans="2:20" x14ac:dyDescent="0.25">
      <c r="B1264" t="s">
        <v>1686</v>
      </c>
      <c r="G1264" t="s">
        <v>1787</v>
      </c>
      <c r="K1264" t="s">
        <v>1645</v>
      </c>
      <c r="L1264" t="s">
        <v>1698</v>
      </c>
      <c r="N1264">
        <v>0</v>
      </c>
      <c r="O1264">
        <v>0</v>
      </c>
      <c r="P1264">
        <v>0</v>
      </c>
      <c r="T1264" t="s">
        <v>15</v>
      </c>
    </row>
    <row r="1265" spans="2:20" x14ac:dyDescent="0.25">
      <c r="B1265" t="s">
        <v>1686</v>
      </c>
      <c r="G1265" t="s">
        <v>1787</v>
      </c>
      <c r="K1265" t="s">
        <v>1646</v>
      </c>
      <c r="L1265" t="s">
        <v>1698</v>
      </c>
      <c r="N1265">
        <v>0</v>
      </c>
      <c r="O1265">
        <v>0</v>
      </c>
      <c r="P1265">
        <v>0</v>
      </c>
      <c r="T1265" t="s">
        <v>15</v>
      </c>
    </row>
    <row r="1266" spans="2:20" x14ac:dyDescent="0.25">
      <c r="B1266" t="s">
        <v>1686</v>
      </c>
      <c r="G1266" t="s">
        <v>1787</v>
      </c>
      <c r="K1266" t="s">
        <v>1647</v>
      </c>
      <c r="L1266" t="s">
        <v>1698</v>
      </c>
      <c r="N1266">
        <v>11.2</v>
      </c>
      <c r="O1266">
        <v>175.15</v>
      </c>
      <c r="P1266">
        <v>12.81</v>
      </c>
      <c r="Q1266">
        <v>6.4000000000000001E-2</v>
      </c>
      <c r="R1266">
        <v>1.1399999999999999</v>
      </c>
      <c r="T1266" t="s">
        <v>15</v>
      </c>
    </row>
    <row r="1267" spans="2:20" x14ac:dyDescent="0.25">
      <c r="B1267" t="s">
        <v>1686</v>
      </c>
      <c r="G1267" t="s">
        <v>1787</v>
      </c>
      <c r="K1267" t="s">
        <v>1648</v>
      </c>
      <c r="L1267" t="s">
        <v>1698</v>
      </c>
      <c r="N1267">
        <v>0</v>
      </c>
      <c r="O1267">
        <v>0</v>
      </c>
      <c r="P1267">
        <v>0</v>
      </c>
      <c r="T1267" t="s">
        <v>15</v>
      </c>
    </row>
    <row r="1268" spans="2:20" x14ac:dyDescent="0.25">
      <c r="B1268" t="s">
        <v>1686</v>
      </c>
      <c r="G1268" t="s">
        <v>1787</v>
      </c>
      <c r="K1268" t="s">
        <v>1649</v>
      </c>
      <c r="L1268" t="s">
        <v>1698</v>
      </c>
      <c r="N1268">
        <v>0</v>
      </c>
      <c r="O1268">
        <v>0</v>
      </c>
      <c r="P1268">
        <v>0</v>
      </c>
      <c r="T1268" t="s">
        <v>15</v>
      </c>
    </row>
    <row r="1269" spans="2:20" x14ac:dyDescent="0.25">
      <c r="B1269" t="s">
        <v>1686</v>
      </c>
      <c r="G1269" t="s">
        <v>1787</v>
      </c>
      <c r="K1269" t="s">
        <v>1650</v>
      </c>
      <c r="L1269" t="s">
        <v>1698</v>
      </c>
      <c r="N1269">
        <v>0</v>
      </c>
      <c r="O1269">
        <v>0</v>
      </c>
      <c r="P1269">
        <v>0</v>
      </c>
      <c r="T1269" t="s">
        <v>15</v>
      </c>
    </row>
    <row r="1270" spans="2:20" x14ac:dyDescent="0.25">
      <c r="B1270" t="s">
        <v>1686</v>
      </c>
      <c r="G1270" t="s">
        <v>1788</v>
      </c>
      <c r="H1270">
        <v>3</v>
      </c>
      <c r="M1270" t="s">
        <v>1697</v>
      </c>
      <c r="N1270">
        <v>98.35</v>
      </c>
      <c r="O1270">
        <v>2683.29</v>
      </c>
      <c r="P1270">
        <v>143.1</v>
      </c>
      <c r="Q1270">
        <v>3.6999999999999998E-2</v>
      </c>
      <c r="R1270">
        <v>1.46</v>
      </c>
      <c r="T1270" t="s">
        <v>15</v>
      </c>
    </row>
    <row r="1271" spans="2:20" x14ac:dyDescent="0.25">
      <c r="B1271" t="s">
        <v>1686</v>
      </c>
      <c r="G1271" t="s">
        <v>1788</v>
      </c>
      <c r="K1271" t="s">
        <v>519</v>
      </c>
      <c r="L1271" t="s">
        <v>1698</v>
      </c>
      <c r="N1271">
        <v>1.59</v>
      </c>
      <c r="O1271">
        <v>49.04</v>
      </c>
      <c r="P1271">
        <v>2.73</v>
      </c>
      <c r="Q1271">
        <v>3.2000000000000001E-2</v>
      </c>
      <c r="R1271">
        <v>1.72</v>
      </c>
      <c r="T1271" t="s">
        <v>15</v>
      </c>
    </row>
    <row r="1272" spans="2:20" x14ac:dyDescent="0.25">
      <c r="B1272" t="s">
        <v>1686</v>
      </c>
      <c r="G1272" t="s">
        <v>1788</v>
      </c>
      <c r="K1272" t="s">
        <v>659</v>
      </c>
      <c r="L1272" t="s">
        <v>1698</v>
      </c>
      <c r="N1272">
        <v>2.71</v>
      </c>
      <c r="O1272">
        <v>56.05</v>
      </c>
      <c r="P1272">
        <v>2.87</v>
      </c>
      <c r="Q1272">
        <v>4.8000000000000001E-2</v>
      </c>
      <c r="R1272">
        <v>1.06</v>
      </c>
      <c r="T1272" t="s">
        <v>15</v>
      </c>
    </row>
    <row r="1273" spans="2:20" x14ac:dyDescent="0.25">
      <c r="B1273" t="s">
        <v>1686</v>
      </c>
      <c r="G1273" t="s">
        <v>1788</v>
      </c>
      <c r="K1273" t="s">
        <v>1524</v>
      </c>
      <c r="L1273" t="s">
        <v>1698</v>
      </c>
      <c r="N1273">
        <v>79.67</v>
      </c>
      <c r="O1273">
        <v>2213.89</v>
      </c>
      <c r="P1273">
        <v>120.77</v>
      </c>
      <c r="Q1273">
        <v>3.5999999999999997E-2</v>
      </c>
      <c r="R1273">
        <v>1.52</v>
      </c>
      <c r="T1273" t="s">
        <v>15</v>
      </c>
    </row>
    <row r="1274" spans="2:20" x14ac:dyDescent="0.25">
      <c r="B1274" t="s">
        <v>1686</v>
      </c>
      <c r="G1274" t="s">
        <v>1788</v>
      </c>
      <c r="K1274" t="s">
        <v>1262</v>
      </c>
      <c r="L1274" t="s">
        <v>1698</v>
      </c>
      <c r="N1274">
        <v>5.4</v>
      </c>
      <c r="O1274">
        <v>133.11000000000001</v>
      </c>
      <c r="P1274">
        <v>5.08</v>
      </c>
      <c r="Q1274">
        <v>4.1000000000000002E-2</v>
      </c>
      <c r="R1274">
        <v>0.94</v>
      </c>
      <c r="T1274" t="s">
        <v>15</v>
      </c>
    </row>
    <row r="1275" spans="2:20" x14ac:dyDescent="0.25">
      <c r="B1275" t="s">
        <v>1686</v>
      </c>
      <c r="G1275" t="s">
        <v>1788</v>
      </c>
      <c r="K1275" t="s">
        <v>1275</v>
      </c>
      <c r="L1275" t="s">
        <v>1698</v>
      </c>
      <c r="N1275">
        <v>8.9700000000000006</v>
      </c>
      <c r="O1275">
        <v>231.2</v>
      </c>
      <c r="P1275">
        <v>11.66</v>
      </c>
      <c r="Q1275">
        <v>3.9E-2</v>
      </c>
      <c r="R1275">
        <v>1.3</v>
      </c>
      <c r="T1275" t="s">
        <v>15</v>
      </c>
    </row>
    <row r="1276" spans="2:20" x14ac:dyDescent="0.25">
      <c r="B1276" t="s">
        <v>1686</v>
      </c>
      <c r="G1276" t="s">
        <v>1789</v>
      </c>
      <c r="H1276">
        <v>3</v>
      </c>
      <c r="M1276" t="s">
        <v>1697</v>
      </c>
      <c r="N1276">
        <v>40.590000000000003</v>
      </c>
      <c r="O1276">
        <v>1275.0899999999999</v>
      </c>
      <c r="P1276">
        <v>57.47</v>
      </c>
      <c r="Q1276">
        <v>3.2000000000000001E-2</v>
      </c>
      <c r="R1276">
        <v>1.42</v>
      </c>
      <c r="T1276" t="s">
        <v>15</v>
      </c>
    </row>
    <row r="1277" spans="2:20" x14ac:dyDescent="0.25">
      <c r="B1277" t="s">
        <v>1686</v>
      </c>
      <c r="G1277" t="s">
        <v>1789</v>
      </c>
      <c r="K1277" t="s">
        <v>172</v>
      </c>
      <c r="L1277" t="s">
        <v>1698</v>
      </c>
      <c r="N1277">
        <v>0.55000000000000004</v>
      </c>
      <c r="O1277">
        <v>14.01</v>
      </c>
      <c r="P1277">
        <v>1.1299999999999999</v>
      </c>
      <c r="Q1277">
        <v>3.9E-2</v>
      </c>
      <c r="R1277">
        <v>2.0699999999999998</v>
      </c>
      <c r="T1277" t="s">
        <v>15</v>
      </c>
    </row>
    <row r="1278" spans="2:20" x14ac:dyDescent="0.25">
      <c r="B1278" t="s">
        <v>1686</v>
      </c>
      <c r="G1278" t="s">
        <v>1789</v>
      </c>
      <c r="K1278" t="s">
        <v>513</v>
      </c>
      <c r="L1278" t="s">
        <v>1698</v>
      </c>
      <c r="N1278">
        <v>2.72</v>
      </c>
      <c r="O1278">
        <v>70.06</v>
      </c>
      <c r="P1278">
        <v>2.31</v>
      </c>
      <c r="Q1278">
        <v>3.9E-2</v>
      </c>
      <c r="R1278">
        <v>0.85</v>
      </c>
      <c r="T1278" t="s">
        <v>15</v>
      </c>
    </row>
    <row r="1279" spans="2:20" x14ac:dyDescent="0.25">
      <c r="B1279" t="s">
        <v>1686</v>
      </c>
      <c r="G1279" t="s">
        <v>1789</v>
      </c>
      <c r="K1279" t="s">
        <v>544</v>
      </c>
      <c r="L1279" t="s">
        <v>1698</v>
      </c>
      <c r="N1279">
        <v>0</v>
      </c>
      <c r="O1279">
        <v>0</v>
      </c>
      <c r="P1279">
        <v>0</v>
      </c>
      <c r="T1279" t="s">
        <v>15</v>
      </c>
    </row>
    <row r="1280" spans="2:20" x14ac:dyDescent="0.25">
      <c r="B1280" t="s">
        <v>1686</v>
      </c>
      <c r="G1280" t="s">
        <v>1789</v>
      </c>
      <c r="K1280" t="s">
        <v>655</v>
      </c>
      <c r="L1280" t="s">
        <v>1698</v>
      </c>
      <c r="N1280">
        <v>1.96</v>
      </c>
      <c r="O1280">
        <v>35.03</v>
      </c>
      <c r="P1280">
        <v>1.32</v>
      </c>
      <c r="Q1280">
        <v>5.6000000000000001E-2</v>
      </c>
      <c r="R1280">
        <v>0.67</v>
      </c>
      <c r="T1280" t="s">
        <v>15</v>
      </c>
    </row>
    <row r="1281" spans="2:20" x14ac:dyDescent="0.25">
      <c r="B1281" t="s">
        <v>1686</v>
      </c>
      <c r="G1281" t="s">
        <v>1789</v>
      </c>
      <c r="K1281" t="s">
        <v>1515</v>
      </c>
      <c r="L1281" t="s">
        <v>1698</v>
      </c>
      <c r="N1281">
        <v>30.86</v>
      </c>
      <c r="O1281">
        <v>1057.9000000000001</v>
      </c>
      <c r="P1281">
        <v>46.95</v>
      </c>
      <c r="Q1281">
        <v>2.9000000000000001E-2</v>
      </c>
      <c r="R1281">
        <v>1.52</v>
      </c>
      <c r="T1281" t="s">
        <v>15</v>
      </c>
    </row>
    <row r="1282" spans="2:20" x14ac:dyDescent="0.25">
      <c r="B1282" t="s">
        <v>1686</v>
      </c>
      <c r="G1282" t="s">
        <v>1789</v>
      </c>
      <c r="K1282" t="s">
        <v>1529</v>
      </c>
      <c r="L1282" t="s">
        <v>1698</v>
      </c>
      <c r="N1282">
        <v>0</v>
      </c>
      <c r="O1282">
        <v>0</v>
      </c>
      <c r="P1282">
        <v>0</v>
      </c>
      <c r="T1282" t="s">
        <v>15</v>
      </c>
    </row>
    <row r="1283" spans="2:20" x14ac:dyDescent="0.25">
      <c r="B1283" t="s">
        <v>1686</v>
      </c>
      <c r="G1283" t="s">
        <v>1789</v>
      </c>
      <c r="K1283" t="s">
        <v>1538</v>
      </c>
      <c r="L1283" t="s">
        <v>1698</v>
      </c>
      <c r="N1283">
        <v>0</v>
      </c>
      <c r="O1283">
        <v>0</v>
      </c>
      <c r="P1283">
        <v>0</v>
      </c>
      <c r="T1283" t="s">
        <v>15</v>
      </c>
    </row>
    <row r="1284" spans="2:20" x14ac:dyDescent="0.25">
      <c r="B1284" t="s">
        <v>1686</v>
      </c>
      <c r="G1284" t="s">
        <v>1789</v>
      </c>
      <c r="K1284" t="s">
        <v>1263</v>
      </c>
      <c r="L1284" t="s">
        <v>1698</v>
      </c>
      <c r="N1284">
        <v>4.51</v>
      </c>
      <c r="O1284">
        <v>98.08</v>
      </c>
      <c r="P1284">
        <v>5.75</v>
      </c>
      <c r="Q1284">
        <v>4.5999999999999999E-2</v>
      </c>
      <c r="R1284">
        <v>1.28</v>
      </c>
      <c r="T1284" t="s">
        <v>15</v>
      </c>
    </row>
    <row r="1285" spans="2:20" x14ac:dyDescent="0.25">
      <c r="B1285" t="s">
        <v>1686</v>
      </c>
      <c r="G1285" t="s">
        <v>1789</v>
      </c>
      <c r="K1285" t="s">
        <v>1279</v>
      </c>
      <c r="L1285" t="s">
        <v>1698</v>
      </c>
      <c r="N1285">
        <v>0</v>
      </c>
      <c r="O1285">
        <v>0</v>
      </c>
      <c r="P1285">
        <v>0</v>
      </c>
      <c r="T1285" t="s">
        <v>15</v>
      </c>
    </row>
    <row r="1286" spans="2:20" x14ac:dyDescent="0.25">
      <c r="B1286" t="s">
        <v>1686</v>
      </c>
      <c r="G1286" t="s">
        <v>1790</v>
      </c>
      <c r="H1286">
        <v>3</v>
      </c>
      <c r="M1286" t="s">
        <v>1697</v>
      </c>
      <c r="N1286">
        <v>80.2</v>
      </c>
      <c r="O1286">
        <v>1975.68</v>
      </c>
      <c r="P1286">
        <v>124.48</v>
      </c>
      <c r="Q1286">
        <v>4.1000000000000002E-2</v>
      </c>
      <c r="R1286">
        <v>1.55</v>
      </c>
      <c r="T1286" t="s">
        <v>15</v>
      </c>
    </row>
    <row r="1287" spans="2:20" x14ac:dyDescent="0.25">
      <c r="B1287" t="s">
        <v>1686</v>
      </c>
      <c r="G1287" t="s">
        <v>1790</v>
      </c>
      <c r="K1287" t="s">
        <v>254</v>
      </c>
      <c r="L1287" t="s">
        <v>1698</v>
      </c>
      <c r="N1287">
        <v>0</v>
      </c>
      <c r="O1287">
        <v>0</v>
      </c>
      <c r="P1287">
        <v>0</v>
      </c>
      <c r="T1287" t="s">
        <v>15</v>
      </c>
    </row>
    <row r="1288" spans="2:20" x14ac:dyDescent="0.25">
      <c r="B1288" t="s">
        <v>1686</v>
      </c>
      <c r="G1288" t="s">
        <v>1790</v>
      </c>
      <c r="K1288" t="s">
        <v>538</v>
      </c>
      <c r="L1288" t="s">
        <v>1698</v>
      </c>
      <c r="N1288">
        <v>0</v>
      </c>
      <c r="O1288">
        <v>0</v>
      </c>
      <c r="P1288">
        <v>0</v>
      </c>
      <c r="T1288" t="s">
        <v>15</v>
      </c>
    </row>
    <row r="1289" spans="2:20" x14ac:dyDescent="0.25">
      <c r="B1289" t="s">
        <v>1686</v>
      </c>
      <c r="G1289" t="s">
        <v>1790</v>
      </c>
      <c r="K1289" t="s">
        <v>573</v>
      </c>
      <c r="L1289" t="s">
        <v>1698</v>
      </c>
      <c r="N1289">
        <v>80.2</v>
      </c>
      <c r="O1289">
        <v>1975.68</v>
      </c>
      <c r="P1289">
        <v>124.48</v>
      </c>
      <c r="Q1289">
        <v>4.1000000000000002E-2</v>
      </c>
      <c r="R1289">
        <v>1.55</v>
      </c>
      <c r="T1289" t="s">
        <v>15</v>
      </c>
    </row>
    <row r="1290" spans="2:20" x14ac:dyDescent="0.25">
      <c r="B1290" t="s">
        <v>1686</v>
      </c>
      <c r="G1290" t="s">
        <v>1790</v>
      </c>
      <c r="K1290" t="s">
        <v>579</v>
      </c>
      <c r="L1290" t="s">
        <v>1698</v>
      </c>
      <c r="N1290">
        <v>0</v>
      </c>
      <c r="O1290">
        <v>0</v>
      </c>
      <c r="P1290">
        <v>0</v>
      </c>
      <c r="T1290" t="s">
        <v>15</v>
      </c>
    </row>
    <row r="1291" spans="2:20" x14ac:dyDescent="0.25">
      <c r="B1291" t="s">
        <v>1686</v>
      </c>
      <c r="G1291" t="s">
        <v>1790</v>
      </c>
      <c r="K1291" t="s">
        <v>581</v>
      </c>
      <c r="L1291" t="s">
        <v>1698</v>
      </c>
      <c r="N1291">
        <v>0</v>
      </c>
      <c r="O1291">
        <v>0</v>
      </c>
      <c r="P1291">
        <v>0</v>
      </c>
      <c r="T1291" t="s">
        <v>15</v>
      </c>
    </row>
    <row r="1292" spans="2:20" x14ac:dyDescent="0.25">
      <c r="B1292" t="s">
        <v>1686</v>
      </c>
      <c r="G1292" t="s">
        <v>1790</v>
      </c>
      <c r="K1292" t="s">
        <v>582</v>
      </c>
      <c r="L1292" t="s">
        <v>1698</v>
      </c>
      <c r="N1292">
        <v>0</v>
      </c>
      <c r="O1292">
        <v>0</v>
      </c>
      <c r="P1292">
        <v>0</v>
      </c>
      <c r="T1292" t="s">
        <v>15</v>
      </c>
    </row>
    <row r="1293" spans="2:20" x14ac:dyDescent="0.25">
      <c r="B1293" t="s">
        <v>1686</v>
      </c>
      <c r="G1293" t="s">
        <v>1791</v>
      </c>
      <c r="H1293">
        <v>3</v>
      </c>
      <c r="M1293" t="s">
        <v>1697</v>
      </c>
      <c r="N1293">
        <v>14.51</v>
      </c>
      <c r="O1293">
        <v>476.41</v>
      </c>
      <c r="P1293">
        <v>20.16</v>
      </c>
      <c r="Q1293">
        <v>0.03</v>
      </c>
      <c r="R1293">
        <v>1.39</v>
      </c>
      <c r="T1293" t="s">
        <v>15</v>
      </c>
    </row>
    <row r="1294" spans="2:20" x14ac:dyDescent="0.25">
      <c r="B1294" t="s">
        <v>1686</v>
      </c>
      <c r="G1294" t="s">
        <v>1791</v>
      </c>
      <c r="K1294" t="s">
        <v>160</v>
      </c>
      <c r="L1294" t="s">
        <v>1698</v>
      </c>
      <c r="N1294">
        <v>0.76</v>
      </c>
      <c r="O1294">
        <v>28.02</v>
      </c>
      <c r="P1294">
        <v>1.41</v>
      </c>
      <c r="Q1294">
        <v>2.7E-2</v>
      </c>
      <c r="R1294">
        <v>1.86</v>
      </c>
      <c r="T1294" t="s">
        <v>15</v>
      </c>
    </row>
    <row r="1295" spans="2:20" x14ac:dyDescent="0.25">
      <c r="B1295" t="s">
        <v>1686</v>
      </c>
      <c r="G1295" t="s">
        <v>1791</v>
      </c>
      <c r="K1295" t="s">
        <v>418</v>
      </c>
      <c r="L1295" t="s">
        <v>1698</v>
      </c>
      <c r="N1295">
        <v>2.82</v>
      </c>
      <c r="O1295">
        <v>105.09</v>
      </c>
      <c r="P1295">
        <v>1.48</v>
      </c>
      <c r="Q1295">
        <v>2.7E-2</v>
      </c>
      <c r="R1295">
        <v>0.52</v>
      </c>
      <c r="T1295" t="s">
        <v>15</v>
      </c>
    </row>
    <row r="1296" spans="2:20" x14ac:dyDescent="0.25">
      <c r="B1296" t="s">
        <v>1686</v>
      </c>
      <c r="G1296" t="s">
        <v>1791</v>
      </c>
      <c r="K1296" t="s">
        <v>419</v>
      </c>
      <c r="L1296" t="s">
        <v>1698</v>
      </c>
      <c r="N1296">
        <v>3.59</v>
      </c>
      <c r="O1296">
        <v>126.11</v>
      </c>
      <c r="P1296">
        <v>7.02</v>
      </c>
      <c r="Q1296">
        <v>2.8000000000000001E-2</v>
      </c>
      <c r="R1296">
        <v>1.96</v>
      </c>
      <c r="T1296" t="s">
        <v>15</v>
      </c>
    </row>
    <row r="1297" spans="2:20" x14ac:dyDescent="0.25">
      <c r="B1297" t="s">
        <v>1686</v>
      </c>
      <c r="G1297" t="s">
        <v>1791</v>
      </c>
      <c r="K1297" t="s">
        <v>422</v>
      </c>
      <c r="L1297" t="s">
        <v>1698</v>
      </c>
      <c r="N1297">
        <v>0</v>
      </c>
      <c r="O1297">
        <v>0</v>
      </c>
      <c r="P1297">
        <v>0</v>
      </c>
      <c r="T1297" t="s">
        <v>15</v>
      </c>
    </row>
    <row r="1298" spans="2:20" x14ac:dyDescent="0.25">
      <c r="B1298" t="s">
        <v>1686</v>
      </c>
      <c r="G1298" t="s">
        <v>1791</v>
      </c>
      <c r="K1298" t="s">
        <v>431</v>
      </c>
      <c r="L1298" t="s">
        <v>1698</v>
      </c>
      <c r="N1298">
        <v>3.21</v>
      </c>
      <c r="O1298">
        <v>91.08</v>
      </c>
      <c r="P1298">
        <v>6.05</v>
      </c>
      <c r="Q1298">
        <v>3.5000000000000003E-2</v>
      </c>
      <c r="R1298">
        <v>1.89</v>
      </c>
      <c r="T1298" t="s">
        <v>15</v>
      </c>
    </row>
    <row r="1299" spans="2:20" x14ac:dyDescent="0.25">
      <c r="B1299" t="s">
        <v>1686</v>
      </c>
      <c r="G1299" t="s">
        <v>1791</v>
      </c>
      <c r="K1299" t="s">
        <v>522</v>
      </c>
      <c r="L1299" t="s">
        <v>1698</v>
      </c>
      <c r="N1299">
        <v>0.39</v>
      </c>
      <c r="O1299">
        <v>7.01</v>
      </c>
      <c r="P1299">
        <v>0.2</v>
      </c>
      <c r="Q1299">
        <v>5.6000000000000001E-2</v>
      </c>
      <c r="R1299">
        <v>0.5</v>
      </c>
      <c r="T1299" t="s">
        <v>15</v>
      </c>
    </row>
    <row r="1300" spans="2:20" x14ac:dyDescent="0.25">
      <c r="B1300" t="s">
        <v>1686</v>
      </c>
      <c r="G1300" t="s">
        <v>1791</v>
      </c>
      <c r="K1300" t="s">
        <v>531</v>
      </c>
      <c r="L1300" t="s">
        <v>1698</v>
      </c>
      <c r="N1300">
        <v>1.1200000000000001</v>
      </c>
      <c r="O1300">
        <v>49.04</v>
      </c>
      <c r="P1300">
        <v>2.27</v>
      </c>
      <c r="Q1300">
        <v>2.3E-2</v>
      </c>
      <c r="R1300">
        <v>2.04</v>
      </c>
      <c r="T1300" t="s">
        <v>15</v>
      </c>
    </row>
    <row r="1301" spans="2:20" x14ac:dyDescent="0.25">
      <c r="B1301" t="s">
        <v>1686</v>
      </c>
      <c r="G1301" t="s">
        <v>1791</v>
      </c>
      <c r="K1301" t="s">
        <v>530</v>
      </c>
      <c r="L1301" t="s">
        <v>1698</v>
      </c>
      <c r="N1301">
        <v>2.64</v>
      </c>
      <c r="O1301">
        <v>70.06</v>
      </c>
      <c r="P1301">
        <v>1.72</v>
      </c>
      <c r="Q1301">
        <v>3.7999999999999999E-2</v>
      </c>
      <c r="R1301">
        <v>0.65</v>
      </c>
      <c r="T1301" t="s">
        <v>15</v>
      </c>
    </row>
    <row r="1302" spans="2:20" x14ac:dyDescent="0.25">
      <c r="B1302" t="s">
        <v>1686</v>
      </c>
      <c r="G1302" t="s">
        <v>1792</v>
      </c>
      <c r="H1302">
        <v>3</v>
      </c>
      <c r="M1302" t="s">
        <v>1697</v>
      </c>
      <c r="N1302">
        <v>20.45</v>
      </c>
      <c r="O1302">
        <v>616.53</v>
      </c>
      <c r="P1302">
        <v>32.619999999999997</v>
      </c>
      <c r="Q1302">
        <v>3.3000000000000002E-2</v>
      </c>
      <c r="R1302">
        <v>1.6</v>
      </c>
      <c r="T1302" t="s">
        <v>15</v>
      </c>
    </row>
    <row r="1303" spans="2:20" x14ac:dyDescent="0.25">
      <c r="B1303" t="s">
        <v>1686</v>
      </c>
      <c r="G1303" t="s">
        <v>1792</v>
      </c>
      <c r="K1303" t="s">
        <v>471</v>
      </c>
      <c r="L1303" t="s">
        <v>1698</v>
      </c>
      <c r="N1303">
        <v>0.75</v>
      </c>
      <c r="O1303">
        <v>21.02</v>
      </c>
      <c r="P1303">
        <v>1.39</v>
      </c>
      <c r="Q1303">
        <v>3.5999999999999997E-2</v>
      </c>
      <c r="R1303">
        <v>1.86</v>
      </c>
      <c r="T1303" t="s">
        <v>15</v>
      </c>
    </row>
    <row r="1304" spans="2:20" x14ac:dyDescent="0.25">
      <c r="B1304" t="s">
        <v>1686</v>
      </c>
      <c r="G1304" t="s">
        <v>1792</v>
      </c>
      <c r="K1304" t="s">
        <v>490</v>
      </c>
      <c r="L1304" t="s">
        <v>1698</v>
      </c>
      <c r="N1304">
        <v>9.19</v>
      </c>
      <c r="O1304">
        <v>273.23</v>
      </c>
      <c r="P1304">
        <v>16.29</v>
      </c>
      <c r="Q1304">
        <v>3.4000000000000002E-2</v>
      </c>
      <c r="R1304">
        <v>1.77</v>
      </c>
      <c r="T1304" t="s">
        <v>15</v>
      </c>
    </row>
    <row r="1305" spans="2:20" x14ac:dyDescent="0.25">
      <c r="B1305" t="s">
        <v>1686</v>
      </c>
      <c r="G1305" t="s">
        <v>1792</v>
      </c>
      <c r="K1305" t="s">
        <v>855</v>
      </c>
      <c r="L1305" t="s">
        <v>1698</v>
      </c>
      <c r="N1305">
        <v>0.8</v>
      </c>
      <c r="O1305">
        <v>35.03</v>
      </c>
      <c r="P1305">
        <v>0.65</v>
      </c>
      <c r="Q1305">
        <v>2.3E-2</v>
      </c>
      <c r="R1305">
        <v>0.81</v>
      </c>
      <c r="T1305" t="s">
        <v>15</v>
      </c>
    </row>
    <row r="1306" spans="2:20" x14ac:dyDescent="0.25">
      <c r="B1306" t="s">
        <v>1686</v>
      </c>
      <c r="G1306" t="s">
        <v>1792</v>
      </c>
      <c r="K1306" t="s">
        <v>857</v>
      </c>
      <c r="L1306" t="s">
        <v>1698</v>
      </c>
      <c r="N1306">
        <v>3</v>
      </c>
      <c r="O1306">
        <v>77.069999999999993</v>
      </c>
      <c r="P1306">
        <v>4.1500000000000004</v>
      </c>
      <c r="Q1306">
        <v>3.9E-2</v>
      </c>
      <c r="R1306">
        <v>1.38</v>
      </c>
      <c r="T1306" t="s">
        <v>15</v>
      </c>
    </row>
    <row r="1307" spans="2:20" x14ac:dyDescent="0.25">
      <c r="B1307" t="s">
        <v>1686</v>
      </c>
      <c r="G1307" t="s">
        <v>1792</v>
      </c>
      <c r="K1307" t="s">
        <v>1409</v>
      </c>
      <c r="L1307" t="s">
        <v>1698</v>
      </c>
      <c r="N1307">
        <v>4.21</v>
      </c>
      <c r="O1307">
        <v>168.14</v>
      </c>
      <c r="P1307">
        <v>7.57</v>
      </c>
      <c r="Q1307">
        <v>2.5000000000000001E-2</v>
      </c>
      <c r="R1307">
        <v>1.8</v>
      </c>
      <c r="T1307" t="s">
        <v>15</v>
      </c>
    </row>
    <row r="1308" spans="2:20" x14ac:dyDescent="0.25">
      <c r="B1308" t="s">
        <v>1686</v>
      </c>
      <c r="G1308" t="s">
        <v>1792</v>
      </c>
      <c r="K1308" t="s">
        <v>1469</v>
      </c>
      <c r="L1308" t="s">
        <v>1698</v>
      </c>
      <c r="N1308">
        <v>2.16</v>
      </c>
      <c r="O1308">
        <v>35.03</v>
      </c>
      <c r="P1308">
        <v>2.34</v>
      </c>
      <c r="Q1308">
        <v>6.2E-2</v>
      </c>
      <c r="R1308">
        <v>1.08</v>
      </c>
      <c r="T1308" t="s">
        <v>15</v>
      </c>
    </row>
    <row r="1309" spans="2:20" x14ac:dyDescent="0.25">
      <c r="B1309" t="s">
        <v>1686</v>
      </c>
      <c r="G1309" t="s">
        <v>1792</v>
      </c>
      <c r="K1309" t="s">
        <v>1470</v>
      </c>
      <c r="L1309" t="s">
        <v>1698</v>
      </c>
      <c r="N1309">
        <v>0</v>
      </c>
      <c r="O1309">
        <v>0</v>
      </c>
      <c r="P1309">
        <v>0</v>
      </c>
      <c r="T1309" t="s">
        <v>15</v>
      </c>
    </row>
    <row r="1310" spans="2:20" x14ac:dyDescent="0.25">
      <c r="B1310" t="s">
        <v>1686</v>
      </c>
      <c r="G1310" t="s">
        <v>1792</v>
      </c>
      <c r="K1310" t="s">
        <v>1472</v>
      </c>
      <c r="L1310" t="s">
        <v>1698</v>
      </c>
      <c r="N1310">
        <v>0.33</v>
      </c>
      <c r="O1310">
        <v>7.01</v>
      </c>
      <c r="P1310">
        <v>0.23</v>
      </c>
      <c r="Q1310">
        <v>4.7E-2</v>
      </c>
      <c r="R1310">
        <v>0.71</v>
      </c>
      <c r="T1310" t="s">
        <v>15</v>
      </c>
    </row>
    <row r="1311" spans="2:20" x14ac:dyDescent="0.25">
      <c r="B1311" t="s">
        <v>1686</v>
      </c>
      <c r="G1311" t="s">
        <v>1793</v>
      </c>
      <c r="H1311">
        <v>3</v>
      </c>
      <c r="M1311" t="s">
        <v>1697</v>
      </c>
      <c r="N1311">
        <v>14.64</v>
      </c>
      <c r="O1311">
        <v>441.38</v>
      </c>
      <c r="P1311">
        <v>19.079999999999998</v>
      </c>
      <c r="Q1311">
        <v>3.3000000000000002E-2</v>
      </c>
      <c r="R1311">
        <v>1.3</v>
      </c>
      <c r="T1311" t="s">
        <v>15</v>
      </c>
    </row>
    <row r="1312" spans="2:20" x14ac:dyDescent="0.25">
      <c r="B1312" t="s">
        <v>1686</v>
      </c>
      <c r="G1312" t="s">
        <v>1793</v>
      </c>
      <c r="K1312" t="s">
        <v>395</v>
      </c>
      <c r="L1312" t="s">
        <v>1698</v>
      </c>
      <c r="N1312">
        <v>0.85</v>
      </c>
      <c r="O1312">
        <v>14.01</v>
      </c>
      <c r="P1312">
        <v>1.48</v>
      </c>
      <c r="Q1312">
        <v>0.06</v>
      </c>
      <c r="R1312">
        <v>1.75</v>
      </c>
      <c r="T1312" t="s">
        <v>15</v>
      </c>
    </row>
    <row r="1313" spans="2:20" x14ac:dyDescent="0.25">
      <c r="B1313" t="s">
        <v>1686</v>
      </c>
      <c r="G1313" t="s">
        <v>1793</v>
      </c>
      <c r="K1313" t="s">
        <v>595</v>
      </c>
      <c r="L1313" t="s">
        <v>1698</v>
      </c>
      <c r="N1313">
        <v>0</v>
      </c>
      <c r="O1313">
        <v>0</v>
      </c>
      <c r="P1313">
        <v>0</v>
      </c>
      <c r="T1313" t="s">
        <v>15</v>
      </c>
    </row>
    <row r="1314" spans="2:20" x14ac:dyDescent="0.25">
      <c r="B1314" t="s">
        <v>1686</v>
      </c>
      <c r="G1314" t="s">
        <v>1793</v>
      </c>
      <c r="K1314" t="s">
        <v>621</v>
      </c>
      <c r="L1314" t="s">
        <v>1698</v>
      </c>
      <c r="N1314">
        <v>0</v>
      </c>
      <c r="O1314">
        <v>0</v>
      </c>
      <c r="P1314">
        <v>0</v>
      </c>
      <c r="T1314" t="s">
        <v>15</v>
      </c>
    </row>
    <row r="1315" spans="2:20" x14ac:dyDescent="0.25">
      <c r="B1315" t="s">
        <v>1686</v>
      </c>
      <c r="G1315" t="s">
        <v>1793</v>
      </c>
      <c r="K1315" t="s">
        <v>1075</v>
      </c>
      <c r="L1315" t="s">
        <v>1698</v>
      </c>
      <c r="N1315">
        <v>13.79</v>
      </c>
      <c r="O1315">
        <v>427.36</v>
      </c>
      <c r="P1315">
        <v>17.600000000000001</v>
      </c>
      <c r="Q1315">
        <v>3.2000000000000001E-2</v>
      </c>
      <c r="R1315">
        <v>1.28</v>
      </c>
      <c r="T1315" t="s">
        <v>15</v>
      </c>
    </row>
    <row r="1316" spans="2:20" x14ac:dyDescent="0.25">
      <c r="B1316" t="s">
        <v>1686</v>
      </c>
      <c r="G1316" t="s">
        <v>1793</v>
      </c>
      <c r="K1316" t="s">
        <v>1091</v>
      </c>
      <c r="L1316" t="s">
        <v>1698</v>
      </c>
      <c r="N1316">
        <v>0</v>
      </c>
      <c r="O1316">
        <v>0</v>
      </c>
      <c r="P1316">
        <v>0</v>
      </c>
      <c r="T1316" t="s">
        <v>15</v>
      </c>
    </row>
    <row r="1317" spans="2:20" x14ac:dyDescent="0.25">
      <c r="B1317" t="s">
        <v>1686</v>
      </c>
      <c r="G1317" t="s">
        <v>1793</v>
      </c>
      <c r="K1317" t="s">
        <v>1173</v>
      </c>
      <c r="L1317" t="s">
        <v>1698</v>
      </c>
      <c r="N1317">
        <v>0</v>
      </c>
      <c r="O1317">
        <v>0</v>
      </c>
      <c r="P1317">
        <v>0</v>
      </c>
      <c r="T1317" t="s">
        <v>15</v>
      </c>
    </row>
    <row r="1318" spans="2:20" x14ac:dyDescent="0.25">
      <c r="B1318" t="s">
        <v>1686</v>
      </c>
      <c r="G1318" t="s">
        <v>1794</v>
      </c>
      <c r="H1318">
        <v>3</v>
      </c>
      <c r="M1318" t="s">
        <v>1697</v>
      </c>
      <c r="N1318">
        <v>11.3</v>
      </c>
      <c r="O1318">
        <v>441.38</v>
      </c>
      <c r="P1318">
        <v>16.170000000000002</v>
      </c>
      <c r="Q1318">
        <v>2.5999999999999999E-2</v>
      </c>
      <c r="R1318">
        <v>1.43</v>
      </c>
      <c r="T1318" t="s">
        <v>15</v>
      </c>
    </row>
    <row r="1319" spans="2:20" x14ac:dyDescent="0.25">
      <c r="B1319" t="s">
        <v>1686</v>
      </c>
      <c r="G1319" t="s">
        <v>1794</v>
      </c>
      <c r="K1319" t="s">
        <v>223</v>
      </c>
      <c r="L1319" t="s">
        <v>1698</v>
      </c>
      <c r="N1319">
        <v>6.73</v>
      </c>
      <c r="O1319">
        <v>329.28</v>
      </c>
      <c r="P1319">
        <v>7.93</v>
      </c>
      <c r="Q1319">
        <v>0.02</v>
      </c>
      <c r="R1319">
        <v>1.18</v>
      </c>
      <c r="T1319" t="s">
        <v>15</v>
      </c>
    </row>
    <row r="1320" spans="2:20" x14ac:dyDescent="0.25">
      <c r="B1320" t="s">
        <v>1686</v>
      </c>
      <c r="G1320" t="s">
        <v>1794</v>
      </c>
      <c r="K1320" t="s">
        <v>224</v>
      </c>
      <c r="L1320" t="s">
        <v>1698</v>
      </c>
      <c r="N1320">
        <v>0.44</v>
      </c>
      <c r="O1320">
        <v>7.01</v>
      </c>
      <c r="P1320">
        <v>0.74</v>
      </c>
      <c r="Q1320">
        <v>6.3E-2</v>
      </c>
      <c r="R1320">
        <v>1.67</v>
      </c>
      <c r="T1320" t="s">
        <v>15</v>
      </c>
    </row>
    <row r="1321" spans="2:20" x14ac:dyDescent="0.25">
      <c r="B1321" t="s">
        <v>1686</v>
      </c>
      <c r="G1321" t="s">
        <v>1794</v>
      </c>
      <c r="K1321" t="s">
        <v>225</v>
      </c>
      <c r="L1321" t="s">
        <v>1698</v>
      </c>
      <c r="N1321">
        <v>2.76</v>
      </c>
      <c r="O1321">
        <v>70.06</v>
      </c>
      <c r="P1321">
        <v>6.03</v>
      </c>
      <c r="Q1321">
        <v>3.9E-2</v>
      </c>
      <c r="R1321">
        <v>2.1800000000000002</v>
      </c>
      <c r="T1321" t="s">
        <v>15</v>
      </c>
    </row>
    <row r="1322" spans="2:20" x14ac:dyDescent="0.25">
      <c r="B1322" t="s">
        <v>1686</v>
      </c>
      <c r="G1322" t="s">
        <v>1794</v>
      </c>
      <c r="K1322" t="s">
        <v>226</v>
      </c>
      <c r="L1322" t="s">
        <v>1698</v>
      </c>
      <c r="N1322">
        <v>0.89</v>
      </c>
      <c r="O1322">
        <v>7.01</v>
      </c>
      <c r="P1322">
        <v>0.77</v>
      </c>
      <c r="Q1322">
        <v>0.127</v>
      </c>
      <c r="R1322">
        <v>0.87</v>
      </c>
      <c r="T1322" t="s">
        <v>15</v>
      </c>
    </row>
    <row r="1323" spans="2:20" x14ac:dyDescent="0.25">
      <c r="B1323" t="s">
        <v>1686</v>
      </c>
      <c r="G1323" t="s">
        <v>1794</v>
      </c>
      <c r="K1323" t="s">
        <v>227</v>
      </c>
      <c r="L1323" t="s">
        <v>1698</v>
      </c>
      <c r="N1323">
        <v>0</v>
      </c>
      <c r="O1323">
        <v>0</v>
      </c>
      <c r="P1323">
        <v>0</v>
      </c>
      <c r="T1323" t="s">
        <v>15</v>
      </c>
    </row>
    <row r="1324" spans="2:20" x14ac:dyDescent="0.25">
      <c r="B1324" t="s">
        <v>1686</v>
      </c>
      <c r="G1324" t="s">
        <v>1794</v>
      </c>
      <c r="K1324" t="s">
        <v>1349</v>
      </c>
      <c r="L1324" t="s">
        <v>1698</v>
      </c>
      <c r="N1324">
        <v>0</v>
      </c>
      <c r="O1324">
        <v>0</v>
      </c>
      <c r="P1324">
        <v>0</v>
      </c>
      <c r="T1324" t="s">
        <v>15</v>
      </c>
    </row>
    <row r="1325" spans="2:20" x14ac:dyDescent="0.25">
      <c r="B1325" t="s">
        <v>1686</v>
      </c>
      <c r="G1325" t="s">
        <v>1794</v>
      </c>
      <c r="K1325" t="s">
        <v>1350</v>
      </c>
      <c r="L1325" t="s">
        <v>1698</v>
      </c>
      <c r="N1325">
        <v>0</v>
      </c>
      <c r="O1325">
        <v>0</v>
      </c>
      <c r="P1325">
        <v>0</v>
      </c>
      <c r="T1325" t="s">
        <v>15</v>
      </c>
    </row>
    <row r="1326" spans="2:20" x14ac:dyDescent="0.25">
      <c r="B1326" t="s">
        <v>1686</v>
      </c>
      <c r="G1326" t="s">
        <v>1794</v>
      </c>
      <c r="K1326" t="s">
        <v>1351</v>
      </c>
      <c r="L1326" t="s">
        <v>1698</v>
      </c>
      <c r="N1326">
        <v>0</v>
      </c>
      <c r="O1326">
        <v>0</v>
      </c>
      <c r="P1326">
        <v>0</v>
      </c>
      <c r="T1326" t="s">
        <v>15</v>
      </c>
    </row>
    <row r="1327" spans="2:20" x14ac:dyDescent="0.25">
      <c r="B1327" t="s">
        <v>1686</v>
      </c>
      <c r="G1327" t="s">
        <v>1794</v>
      </c>
      <c r="K1327" t="s">
        <v>1371</v>
      </c>
      <c r="L1327" t="s">
        <v>1698</v>
      </c>
      <c r="N1327">
        <v>0</v>
      </c>
      <c r="O1327">
        <v>0</v>
      </c>
      <c r="P1327">
        <v>0</v>
      </c>
      <c r="T1327" t="s">
        <v>15</v>
      </c>
    </row>
    <row r="1328" spans="2:20" x14ac:dyDescent="0.25">
      <c r="B1328" t="s">
        <v>1686</v>
      </c>
      <c r="G1328" t="s">
        <v>1794</v>
      </c>
      <c r="K1328" t="s">
        <v>1402</v>
      </c>
      <c r="L1328" t="s">
        <v>1698</v>
      </c>
      <c r="N1328">
        <v>0.48</v>
      </c>
      <c r="O1328">
        <v>28.02</v>
      </c>
      <c r="P1328">
        <v>0.71</v>
      </c>
      <c r="Q1328">
        <v>1.7000000000000001E-2</v>
      </c>
      <c r="R1328">
        <v>1.48</v>
      </c>
      <c r="T1328" t="s">
        <v>15</v>
      </c>
    </row>
    <row r="1329" spans="2:20" x14ac:dyDescent="0.25">
      <c r="B1329" t="s">
        <v>1686</v>
      </c>
      <c r="G1329" t="s">
        <v>1795</v>
      </c>
      <c r="H1329">
        <v>3</v>
      </c>
      <c r="M1329" t="s">
        <v>1697</v>
      </c>
      <c r="N1329">
        <v>54.62</v>
      </c>
      <c r="O1329">
        <v>1478.26</v>
      </c>
      <c r="P1329">
        <v>74.2</v>
      </c>
      <c r="Q1329">
        <v>3.6999999999999998E-2</v>
      </c>
      <c r="R1329">
        <v>1.36</v>
      </c>
      <c r="T1329" t="s">
        <v>15</v>
      </c>
    </row>
    <row r="1330" spans="2:20" x14ac:dyDescent="0.25">
      <c r="B1330" t="s">
        <v>1686</v>
      </c>
      <c r="G1330" t="s">
        <v>1795</v>
      </c>
      <c r="K1330" t="s">
        <v>632</v>
      </c>
      <c r="L1330" t="s">
        <v>1698</v>
      </c>
      <c r="N1330">
        <v>0.36</v>
      </c>
      <c r="O1330">
        <v>7.01</v>
      </c>
      <c r="P1330">
        <v>0.2</v>
      </c>
      <c r="Q1330">
        <v>5.1999999999999998E-2</v>
      </c>
      <c r="R1330">
        <v>0.56000000000000005</v>
      </c>
      <c r="T1330" t="s">
        <v>15</v>
      </c>
    </row>
    <row r="1331" spans="2:20" x14ac:dyDescent="0.25">
      <c r="B1331" t="s">
        <v>1686</v>
      </c>
      <c r="G1331" t="s">
        <v>1795</v>
      </c>
      <c r="K1331" t="s">
        <v>847</v>
      </c>
      <c r="L1331" t="s">
        <v>1698</v>
      </c>
      <c r="N1331">
        <v>1.08</v>
      </c>
      <c r="O1331">
        <v>28.02</v>
      </c>
      <c r="P1331">
        <v>2.61</v>
      </c>
      <c r="Q1331">
        <v>3.7999999999999999E-2</v>
      </c>
      <c r="R1331">
        <v>2.4300000000000002</v>
      </c>
      <c r="T1331" t="s">
        <v>15</v>
      </c>
    </row>
    <row r="1332" spans="2:20" x14ac:dyDescent="0.25">
      <c r="B1332" t="s">
        <v>1686</v>
      </c>
      <c r="G1332" t="s">
        <v>1795</v>
      </c>
      <c r="K1332" t="s">
        <v>850</v>
      </c>
      <c r="L1332" t="s">
        <v>1698</v>
      </c>
      <c r="N1332">
        <v>19.739999999999998</v>
      </c>
      <c r="O1332">
        <v>497.42</v>
      </c>
      <c r="P1332">
        <v>25.4</v>
      </c>
      <c r="Q1332">
        <v>0.04</v>
      </c>
      <c r="R1332">
        <v>1.29</v>
      </c>
      <c r="T1332" t="s">
        <v>15</v>
      </c>
    </row>
    <row r="1333" spans="2:20" x14ac:dyDescent="0.25">
      <c r="B1333" t="s">
        <v>1686</v>
      </c>
      <c r="G1333" t="s">
        <v>1795</v>
      </c>
      <c r="K1333" t="s">
        <v>851</v>
      </c>
      <c r="L1333" t="s">
        <v>1698</v>
      </c>
      <c r="N1333">
        <v>0</v>
      </c>
      <c r="O1333">
        <v>0</v>
      </c>
      <c r="P1333">
        <v>0</v>
      </c>
      <c r="T1333" t="s">
        <v>15</v>
      </c>
    </row>
    <row r="1334" spans="2:20" x14ac:dyDescent="0.25">
      <c r="B1334" t="s">
        <v>1686</v>
      </c>
      <c r="G1334" t="s">
        <v>1795</v>
      </c>
      <c r="K1334" t="s">
        <v>976</v>
      </c>
      <c r="L1334" t="s">
        <v>1698</v>
      </c>
      <c r="N1334">
        <v>0</v>
      </c>
      <c r="O1334">
        <v>0</v>
      </c>
      <c r="P1334">
        <v>0</v>
      </c>
      <c r="T1334" t="s">
        <v>15</v>
      </c>
    </row>
    <row r="1335" spans="2:20" x14ac:dyDescent="0.25">
      <c r="B1335" t="s">
        <v>1686</v>
      </c>
      <c r="G1335" t="s">
        <v>1795</v>
      </c>
      <c r="K1335" t="s">
        <v>1206</v>
      </c>
      <c r="L1335" t="s">
        <v>1698</v>
      </c>
      <c r="N1335">
        <v>33.44</v>
      </c>
      <c r="O1335">
        <v>945.81</v>
      </c>
      <c r="P1335">
        <v>45.99</v>
      </c>
      <c r="Q1335">
        <v>3.5000000000000003E-2</v>
      </c>
      <c r="R1335">
        <v>1.38</v>
      </c>
      <c r="T1335" t="s">
        <v>15</v>
      </c>
    </row>
    <row r="1336" spans="2:20" x14ac:dyDescent="0.25">
      <c r="B1336" t="s">
        <v>1686</v>
      </c>
      <c r="G1336" t="s">
        <v>1795</v>
      </c>
      <c r="K1336" t="s">
        <v>1207</v>
      </c>
      <c r="L1336" t="s">
        <v>1698</v>
      </c>
      <c r="N1336">
        <v>0</v>
      </c>
      <c r="O1336">
        <v>0</v>
      </c>
      <c r="P1336">
        <v>0</v>
      </c>
      <c r="T1336" t="s">
        <v>15</v>
      </c>
    </row>
    <row r="1337" spans="2:20" x14ac:dyDescent="0.25">
      <c r="B1337" t="s">
        <v>1686</v>
      </c>
      <c r="G1337" t="s">
        <v>1796</v>
      </c>
      <c r="H1337">
        <v>3</v>
      </c>
      <c r="M1337" t="s">
        <v>1697</v>
      </c>
      <c r="N1337">
        <v>0.23</v>
      </c>
      <c r="O1337">
        <v>7.01</v>
      </c>
      <c r="P1337">
        <v>0.22</v>
      </c>
      <c r="Q1337">
        <v>3.3000000000000002E-2</v>
      </c>
      <c r="R1337">
        <v>0.96</v>
      </c>
      <c r="T1337" t="s">
        <v>15</v>
      </c>
    </row>
    <row r="1338" spans="2:20" x14ac:dyDescent="0.25">
      <c r="B1338" t="s">
        <v>1686</v>
      </c>
      <c r="G1338" t="s">
        <v>1796</v>
      </c>
      <c r="K1338" t="s">
        <v>577</v>
      </c>
      <c r="L1338" t="s">
        <v>1698</v>
      </c>
      <c r="N1338">
        <v>0</v>
      </c>
      <c r="O1338">
        <v>0</v>
      </c>
      <c r="P1338">
        <v>0</v>
      </c>
      <c r="T1338" t="s">
        <v>15</v>
      </c>
    </row>
    <row r="1339" spans="2:20" x14ac:dyDescent="0.25">
      <c r="B1339" t="s">
        <v>1686</v>
      </c>
      <c r="G1339" t="s">
        <v>1796</v>
      </c>
      <c r="K1339" t="s">
        <v>633</v>
      </c>
      <c r="L1339" t="s">
        <v>1698</v>
      </c>
      <c r="N1339">
        <v>0</v>
      </c>
      <c r="O1339">
        <v>0</v>
      </c>
      <c r="P1339">
        <v>0</v>
      </c>
      <c r="T1339" t="s">
        <v>15</v>
      </c>
    </row>
    <row r="1340" spans="2:20" x14ac:dyDescent="0.25">
      <c r="B1340" t="s">
        <v>1686</v>
      </c>
      <c r="G1340" t="s">
        <v>1796</v>
      </c>
      <c r="K1340" t="s">
        <v>848</v>
      </c>
      <c r="L1340" t="s">
        <v>1698</v>
      </c>
      <c r="N1340">
        <v>0</v>
      </c>
      <c r="O1340">
        <v>0</v>
      </c>
      <c r="P1340">
        <v>0</v>
      </c>
      <c r="T1340" t="s">
        <v>15</v>
      </c>
    </row>
    <row r="1341" spans="2:20" x14ac:dyDescent="0.25">
      <c r="B1341" t="s">
        <v>1686</v>
      </c>
      <c r="G1341" t="s">
        <v>1796</v>
      </c>
      <c r="K1341" t="s">
        <v>852</v>
      </c>
      <c r="L1341" t="s">
        <v>1698</v>
      </c>
      <c r="N1341">
        <v>0</v>
      </c>
      <c r="O1341">
        <v>0</v>
      </c>
      <c r="P1341">
        <v>0</v>
      </c>
      <c r="T1341" t="s">
        <v>15</v>
      </c>
    </row>
    <row r="1342" spans="2:20" x14ac:dyDescent="0.25">
      <c r="B1342" t="s">
        <v>1686</v>
      </c>
      <c r="G1342" t="s">
        <v>1796</v>
      </c>
      <c r="K1342" t="s">
        <v>1018</v>
      </c>
      <c r="L1342" t="s">
        <v>1698</v>
      </c>
      <c r="N1342">
        <v>0</v>
      </c>
      <c r="O1342">
        <v>0</v>
      </c>
      <c r="P1342">
        <v>0</v>
      </c>
      <c r="T1342" t="s">
        <v>15</v>
      </c>
    </row>
    <row r="1343" spans="2:20" x14ac:dyDescent="0.25">
      <c r="B1343" t="s">
        <v>1686</v>
      </c>
      <c r="G1343" t="s">
        <v>1796</v>
      </c>
      <c r="K1343" t="s">
        <v>1208</v>
      </c>
      <c r="L1343" t="s">
        <v>1698</v>
      </c>
      <c r="N1343">
        <v>0.23</v>
      </c>
      <c r="O1343">
        <v>7.01</v>
      </c>
      <c r="P1343">
        <v>0.22</v>
      </c>
      <c r="Q1343">
        <v>3.3000000000000002E-2</v>
      </c>
      <c r="R1343">
        <v>0.96</v>
      </c>
      <c r="T1343" t="s">
        <v>15</v>
      </c>
    </row>
    <row r="1344" spans="2:20" x14ac:dyDescent="0.25">
      <c r="B1344" t="s">
        <v>1686</v>
      </c>
      <c r="G1344" t="s">
        <v>1797</v>
      </c>
      <c r="H1344">
        <v>3</v>
      </c>
      <c r="M1344" t="s">
        <v>1697</v>
      </c>
      <c r="N1344">
        <v>604.29</v>
      </c>
      <c r="O1344">
        <v>14159.07</v>
      </c>
      <c r="P1344">
        <v>818.93</v>
      </c>
      <c r="Q1344">
        <v>4.2999999999999997E-2</v>
      </c>
      <c r="R1344">
        <v>1.36</v>
      </c>
      <c r="T1344" t="s">
        <v>15</v>
      </c>
    </row>
    <row r="1345" spans="2:20" x14ac:dyDescent="0.25">
      <c r="B1345" t="s">
        <v>1686</v>
      </c>
      <c r="G1345" t="s">
        <v>1797</v>
      </c>
      <c r="K1345" t="s">
        <v>234</v>
      </c>
      <c r="L1345" t="s">
        <v>1698</v>
      </c>
      <c r="N1345">
        <v>0</v>
      </c>
      <c r="O1345">
        <v>0</v>
      </c>
      <c r="P1345">
        <v>0</v>
      </c>
      <c r="T1345" t="s">
        <v>15</v>
      </c>
    </row>
    <row r="1346" spans="2:20" x14ac:dyDescent="0.25">
      <c r="B1346" t="s">
        <v>1686</v>
      </c>
      <c r="G1346" t="s">
        <v>1797</v>
      </c>
      <c r="K1346" t="s">
        <v>235</v>
      </c>
      <c r="L1346" t="s">
        <v>1698</v>
      </c>
      <c r="N1346">
        <v>1.94</v>
      </c>
      <c r="O1346">
        <v>63.05</v>
      </c>
      <c r="P1346">
        <v>1.83</v>
      </c>
      <c r="Q1346">
        <v>3.1E-2</v>
      </c>
      <c r="R1346">
        <v>0.94</v>
      </c>
      <c r="T1346" t="s">
        <v>15</v>
      </c>
    </row>
    <row r="1347" spans="2:20" x14ac:dyDescent="0.25">
      <c r="B1347" t="s">
        <v>1686</v>
      </c>
      <c r="G1347" t="s">
        <v>1797</v>
      </c>
      <c r="K1347" t="s">
        <v>1354</v>
      </c>
      <c r="L1347" t="s">
        <v>1698</v>
      </c>
      <c r="N1347">
        <v>602.36</v>
      </c>
      <c r="O1347">
        <v>14096.02</v>
      </c>
      <c r="P1347">
        <v>817.11</v>
      </c>
      <c r="Q1347">
        <v>4.2999999999999997E-2</v>
      </c>
      <c r="R1347">
        <v>1.36</v>
      </c>
      <c r="T1347" t="s">
        <v>15</v>
      </c>
    </row>
    <row r="1348" spans="2:20" x14ac:dyDescent="0.25">
      <c r="B1348" t="s">
        <v>1686</v>
      </c>
      <c r="G1348" t="s">
        <v>1797</v>
      </c>
      <c r="K1348" t="s">
        <v>1355</v>
      </c>
      <c r="L1348" t="s">
        <v>1698</v>
      </c>
      <c r="N1348">
        <v>0</v>
      </c>
      <c r="O1348">
        <v>0</v>
      </c>
      <c r="P1348">
        <v>0</v>
      </c>
      <c r="T1348" t="s">
        <v>15</v>
      </c>
    </row>
    <row r="1349" spans="2:20" x14ac:dyDescent="0.25">
      <c r="B1349" t="s">
        <v>1686</v>
      </c>
      <c r="G1349" t="s">
        <v>1797</v>
      </c>
      <c r="K1349" t="s">
        <v>1356</v>
      </c>
      <c r="L1349" t="s">
        <v>1698</v>
      </c>
      <c r="N1349">
        <v>0</v>
      </c>
      <c r="O1349">
        <v>0</v>
      </c>
      <c r="P1349">
        <v>0</v>
      </c>
      <c r="T1349" t="s">
        <v>15</v>
      </c>
    </row>
    <row r="1350" spans="2:20" x14ac:dyDescent="0.25">
      <c r="B1350" t="s">
        <v>1686</v>
      </c>
      <c r="G1350" t="s">
        <v>1797</v>
      </c>
      <c r="K1350" t="s">
        <v>1357</v>
      </c>
      <c r="L1350" t="s">
        <v>1698</v>
      </c>
      <c r="N1350">
        <v>0</v>
      </c>
      <c r="O1350">
        <v>0</v>
      </c>
      <c r="P1350">
        <v>0</v>
      </c>
      <c r="T1350" t="s">
        <v>15</v>
      </c>
    </row>
    <row r="1351" spans="2:20" x14ac:dyDescent="0.25">
      <c r="B1351" t="s">
        <v>1686</v>
      </c>
      <c r="G1351" t="s">
        <v>1797</v>
      </c>
      <c r="K1351" t="s">
        <v>1358</v>
      </c>
      <c r="L1351" t="s">
        <v>1698</v>
      </c>
      <c r="N1351">
        <v>0</v>
      </c>
      <c r="O1351">
        <v>0</v>
      </c>
      <c r="P1351">
        <v>0</v>
      </c>
      <c r="T1351" t="s">
        <v>15</v>
      </c>
    </row>
    <row r="1352" spans="2:20" x14ac:dyDescent="0.25">
      <c r="B1352" t="s">
        <v>1686</v>
      </c>
      <c r="G1352" t="s">
        <v>1797</v>
      </c>
      <c r="K1352" t="s">
        <v>1359</v>
      </c>
      <c r="L1352" t="s">
        <v>1698</v>
      </c>
      <c r="N1352">
        <v>0</v>
      </c>
      <c r="O1352">
        <v>0</v>
      </c>
      <c r="P1352">
        <v>0</v>
      </c>
      <c r="T1352" t="s">
        <v>15</v>
      </c>
    </row>
    <row r="1353" spans="2:20" x14ac:dyDescent="0.25">
      <c r="B1353" t="s">
        <v>1686</v>
      </c>
      <c r="G1353" t="s">
        <v>1797</v>
      </c>
      <c r="K1353" t="s">
        <v>882</v>
      </c>
      <c r="L1353" t="s">
        <v>1698</v>
      </c>
      <c r="N1353">
        <v>0</v>
      </c>
      <c r="O1353">
        <v>0</v>
      </c>
      <c r="P1353">
        <v>0</v>
      </c>
      <c r="T1353" t="s">
        <v>15</v>
      </c>
    </row>
    <row r="1354" spans="2:20" x14ac:dyDescent="0.25">
      <c r="B1354" t="s">
        <v>1686</v>
      </c>
      <c r="G1354" t="s">
        <v>1797</v>
      </c>
      <c r="K1354" t="s">
        <v>1525</v>
      </c>
      <c r="L1354" t="s">
        <v>1698</v>
      </c>
      <c r="N1354">
        <v>0</v>
      </c>
      <c r="O1354">
        <v>0</v>
      </c>
      <c r="P1354">
        <v>0</v>
      </c>
      <c r="T1354" t="s">
        <v>15</v>
      </c>
    </row>
    <row r="1355" spans="2:20" x14ac:dyDescent="0.25">
      <c r="B1355" t="s">
        <v>1686</v>
      </c>
      <c r="G1355" t="s">
        <v>1798</v>
      </c>
      <c r="H1355">
        <v>3</v>
      </c>
      <c r="M1355" t="s">
        <v>1697</v>
      </c>
      <c r="N1355">
        <v>18.399999999999999</v>
      </c>
      <c r="O1355">
        <v>483.41</v>
      </c>
      <c r="P1355">
        <v>22.82</v>
      </c>
      <c r="Q1355">
        <v>3.7999999999999999E-2</v>
      </c>
      <c r="R1355">
        <v>1.24</v>
      </c>
      <c r="T1355" t="s">
        <v>15</v>
      </c>
    </row>
    <row r="1356" spans="2:20" x14ac:dyDescent="0.25">
      <c r="B1356" t="s">
        <v>1686</v>
      </c>
      <c r="G1356" t="s">
        <v>1798</v>
      </c>
      <c r="K1356" t="s">
        <v>222</v>
      </c>
      <c r="L1356" t="s">
        <v>1698</v>
      </c>
      <c r="N1356">
        <v>0</v>
      </c>
      <c r="O1356">
        <v>0</v>
      </c>
      <c r="P1356">
        <v>0</v>
      </c>
      <c r="T1356" t="s">
        <v>15</v>
      </c>
    </row>
    <row r="1357" spans="2:20" x14ac:dyDescent="0.25">
      <c r="B1357" t="s">
        <v>1686</v>
      </c>
      <c r="G1357" t="s">
        <v>1798</v>
      </c>
      <c r="K1357" t="s">
        <v>236</v>
      </c>
      <c r="L1357" t="s">
        <v>1698</v>
      </c>
      <c r="N1357">
        <v>0</v>
      </c>
      <c r="O1357">
        <v>0</v>
      </c>
      <c r="P1357">
        <v>0</v>
      </c>
      <c r="T1357" t="s">
        <v>15</v>
      </c>
    </row>
    <row r="1358" spans="2:20" x14ac:dyDescent="0.25">
      <c r="B1358" t="s">
        <v>1686</v>
      </c>
      <c r="G1358" t="s">
        <v>1798</v>
      </c>
      <c r="K1358" t="s">
        <v>871</v>
      </c>
      <c r="L1358" t="s">
        <v>1698</v>
      </c>
      <c r="N1358">
        <v>0</v>
      </c>
      <c r="O1358">
        <v>0</v>
      </c>
      <c r="P1358">
        <v>0</v>
      </c>
      <c r="T1358" t="s">
        <v>15</v>
      </c>
    </row>
    <row r="1359" spans="2:20" x14ac:dyDescent="0.25">
      <c r="B1359" t="s">
        <v>1686</v>
      </c>
      <c r="G1359" t="s">
        <v>1798</v>
      </c>
      <c r="K1359" t="s">
        <v>1300</v>
      </c>
      <c r="L1359" t="s">
        <v>1698</v>
      </c>
      <c r="N1359">
        <v>0.66</v>
      </c>
      <c r="O1359">
        <v>14.01</v>
      </c>
      <c r="P1359">
        <v>0.46</v>
      </c>
      <c r="Q1359">
        <v>4.7E-2</v>
      </c>
      <c r="R1359">
        <v>0.69</v>
      </c>
      <c r="T1359" t="s">
        <v>15</v>
      </c>
    </row>
    <row r="1360" spans="2:20" x14ac:dyDescent="0.25">
      <c r="B1360" t="s">
        <v>1686</v>
      </c>
      <c r="G1360" t="s">
        <v>1798</v>
      </c>
      <c r="K1360" t="s">
        <v>1301</v>
      </c>
      <c r="L1360" t="s">
        <v>1698</v>
      </c>
      <c r="N1360">
        <v>4.6100000000000003</v>
      </c>
      <c r="O1360">
        <v>91.08</v>
      </c>
      <c r="P1360">
        <v>10.36</v>
      </c>
      <c r="Q1360">
        <v>5.0999999999999997E-2</v>
      </c>
      <c r="R1360">
        <v>2.25</v>
      </c>
      <c r="T1360" t="s">
        <v>15</v>
      </c>
    </row>
    <row r="1361" spans="2:20" x14ac:dyDescent="0.25">
      <c r="B1361" t="s">
        <v>1686</v>
      </c>
      <c r="G1361" t="s">
        <v>1798</v>
      </c>
      <c r="K1361" t="s">
        <v>885</v>
      </c>
      <c r="L1361" t="s">
        <v>1698</v>
      </c>
      <c r="N1361">
        <v>0</v>
      </c>
      <c r="O1361">
        <v>0</v>
      </c>
      <c r="P1361">
        <v>0</v>
      </c>
      <c r="T1361" t="s">
        <v>15</v>
      </c>
    </row>
    <row r="1362" spans="2:20" x14ac:dyDescent="0.25">
      <c r="B1362" t="s">
        <v>1686</v>
      </c>
      <c r="G1362" t="s">
        <v>1798</v>
      </c>
      <c r="K1362" t="s">
        <v>1531</v>
      </c>
      <c r="L1362" t="s">
        <v>1698</v>
      </c>
      <c r="N1362">
        <v>1.21</v>
      </c>
      <c r="O1362">
        <v>14.01</v>
      </c>
      <c r="P1362">
        <v>0.87</v>
      </c>
      <c r="Q1362">
        <v>8.5999999999999993E-2</v>
      </c>
      <c r="R1362">
        <v>0.72</v>
      </c>
      <c r="T1362" t="s">
        <v>15</v>
      </c>
    </row>
    <row r="1363" spans="2:20" x14ac:dyDescent="0.25">
      <c r="B1363" t="s">
        <v>1686</v>
      </c>
      <c r="G1363" t="s">
        <v>1798</v>
      </c>
      <c r="K1363" t="s">
        <v>1532</v>
      </c>
      <c r="L1363" t="s">
        <v>1698</v>
      </c>
      <c r="N1363">
        <v>1.71</v>
      </c>
      <c r="O1363">
        <v>35.03</v>
      </c>
      <c r="P1363">
        <v>1.73</v>
      </c>
      <c r="Q1363">
        <v>4.9000000000000002E-2</v>
      </c>
      <c r="R1363">
        <v>1.01</v>
      </c>
      <c r="T1363" t="s">
        <v>15</v>
      </c>
    </row>
    <row r="1364" spans="2:20" x14ac:dyDescent="0.25">
      <c r="B1364" t="s">
        <v>1686</v>
      </c>
      <c r="G1364" t="s">
        <v>1798</v>
      </c>
      <c r="K1364" t="s">
        <v>1533</v>
      </c>
      <c r="L1364" t="s">
        <v>1698</v>
      </c>
      <c r="N1364">
        <v>2.94</v>
      </c>
      <c r="O1364">
        <v>70.06</v>
      </c>
      <c r="P1364">
        <v>3.69</v>
      </c>
      <c r="Q1364">
        <v>4.2000000000000003E-2</v>
      </c>
      <c r="R1364">
        <v>1.26</v>
      </c>
      <c r="T1364" t="s">
        <v>15</v>
      </c>
    </row>
    <row r="1365" spans="2:20" x14ac:dyDescent="0.25">
      <c r="B1365" t="s">
        <v>1686</v>
      </c>
      <c r="G1365" t="s">
        <v>1798</v>
      </c>
      <c r="K1365" t="s">
        <v>1535</v>
      </c>
      <c r="L1365" t="s">
        <v>1698</v>
      </c>
      <c r="N1365">
        <v>1.71</v>
      </c>
      <c r="O1365">
        <v>56.05</v>
      </c>
      <c r="P1365">
        <v>2.27</v>
      </c>
      <c r="Q1365">
        <v>0.03</v>
      </c>
      <c r="R1365">
        <v>1.33</v>
      </c>
      <c r="T1365" t="s">
        <v>15</v>
      </c>
    </row>
    <row r="1366" spans="2:20" x14ac:dyDescent="0.25">
      <c r="B1366" t="s">
        <v>1686</v>
      </c>
      <c r="G1366" t="s">
        <v>1798</v>
      </c>
      <c r="K1366" t="s">
        <v>1534</v>
      </c>
      <c r="L1366" t="s">
        <v>1698</v>
      </c>
      <c r="N1366">
        <v>0.94</v>
      </c>
      <c r="O1366">
        <v>42.04</v>
      </c>
      <c r="P1366">
        <v>0.92</v>
      </c>
      <c r="Q1366">
        <v>2.1999999999999999E-2</v>
      </c>
      <c r="R1366">
        <v>0.98</v>
      </c>
      <c r="T1366" t="s">
        <v>15</v>
      </c>
    </row>
    <row r="1367" spans="2:20" x14ac:dyDescent="0.25">
      <c r="B1367" t="s">
        <v>1686</v>
      </c>
      <c r="G1367" t="s">
        <v>1798</v>
      </c>
      <c r="K1367" t="s">
        <v>1539</v>
      </c>
      <c r="L1367" t="s">
        <v>1698</v>
      </c>
      <c r="N1367">
        <v>4.6100000000000003</v>
      </c>
      <c r="O1367">
        <v>161.13999999999999</v>
      </c>
      <c r="P1367">
        <v>2.52</v>
      </c>
      <c r="Q1367">
        <v>2.9000000000000001E-2</v>
      </c>
      <c r="R1367">
        <v>0.55000000000000004</v>
      </c>
      <c r="T1367" t="s">
        <v>15</v>
      </c>
    </row>
    <row r="1368" spans="2:20" x14ac:dyDescent="0.25">
      <c r="B1368" t="s">
        <v>1686</v>
      </c>
      <c r="G1368" t="s">
        <v>1799</v>
      </c>
      <c r="H1368">
        <v>3</v>
      </c>
      <c r="M1368" t="s">
        <v>1697</v>
      </c>
      <c r="N1368">
        <v>8.2200000000000006</v>
      </c>
      <c r="O1368">
        <v>154.13</v>
      </c>
      <c r="P1368">
        <v>17.48</v>
      </c>
      <c r="Q1368">
        <v>5.2999999999999999E-2</v>
      </c>
      <c r="R1368">
        <v>2.13</v>
      </c>
      <c r="T1368" t="s">
        <v>15</v>
      </c>
    </row>
    <row r="1369" spans="2:20" x14ac:dyDescent="0.25">
      <c r="B1369" t="s">
        <v>1686</v>
      </c>
      <c r="G1369" t="s">
        <v>1799</v>
      </c>
      <c r="K1369" t="s">
        <v>767</v>
      </c>
      <c r="L1369" t="s">
        <v>1698</v>
      </c>
      <c r="N1369">
        <v>0</v>
      </c>
      <c r="O1369">
        <v>0</v>
      </c>
      <c r="P1369">
        <v>0</v>
      </c>
      <c r="T1369" t="s">
        <v>15</v>
      </c>
    </row>
    <row r="1370" spans="2:20" x14ac:dyDescent="0.25">
      <c r="B1370" t="s">
        <v>1686</v>
      </c>
      <c r="G1370" t="s">
        <v>1799</v>
      </c>
      <c r="K1370" t="s">
        <v>823</v>
      </c>
      <c r="L1370" t="s">
        <v>1698</v>
      </c>
      <c r="N1370">
        <v>2.98</v>
      </c>
      <c r="O1370">
        <v>49.04</v>
      </c>
      <c r="P1370">
        <v>6.21</v>
      </c>
      <c r="Q1370">
        <v>6.0999999999999999E-2</v>
      </c>
      <c r="R1370">
        <v>2.08</v>
      </c>
      <c r="T1370" t="s">
        <v>15</v>
      </c>
    </row>
    <row r="1371" spans="2:20" x14ac:dyDescent="0.25">
      <c r="B1371" t="s">
        <v>1686</v>
      </c>
      <c r="G1371" t="s">
        <v>1799</v>
      </c>
      <c r="K1371" t="s">
        <v>1139</v>
      </c>
      <c r="L1371" t="s">
        <v>1698</v>
      </c>
      <c r="N1371">
        <v>0</v>
      </c>
      <c r="O1371">
        <v>0</v>
      </c>
      <c r="P1371">
        <v>0</v>
      </c>
      <c r="T1371" t="s">
        <v>15</v>
      </c>
    </row>
    <row r="1372" spans="2:20" x14ac:dyDescent="0.25">
      <c r="B1372" t="s">
        <v>1686</v>
      </c>
      <c r="G1372" t="s">
        <v>1799</v>
      </c>
      <c r="K1372" t="s">
        <v>913</v>
      </c>
      <c r="L1372" t="s">
        <v>1698</v>
      </c>
      <c r="N1372">
        <v>0</v>
      </c>
      <c r="O1372">
        <v>0</v>
      </c>
      <c r="P1372">
        <v>0</v>
      </c>
      <c r="T1372" t="s">
        <v>15</v>
      </c>
    </row>
    <row r="1373" spans="2:20" x14ac:dyDescent="0.25">
      <c r="B1373" t="s">
        <v>1686</v>
      </c>
      <c r="G1373" t="s">
        <v>1799</v>
      </c>
      <c r="K1373" t="s">
        <v>1197</v>
      </c>
      <c r="L1373" t="s">
        <v>1698</v>
      </c>
      <c r="N1373">
        <v>5.24</v>
      </c>
      <c r="O1373">
        <v>105.09</v>
      </c>
      <c r="P1373">
        <v>11.28</v>
      </c>
      <c r="Q1373">
        <v>0.05</v>
      </c>
      <c r="R1373">
        <v>2.15</v>
      </c>
      <c r="T1373" t="s">
        <v>15</v>
      </c>
    </row>
    <row r="1374" spans="2:20" x14ac:dyDescent="0.25">
      <c r="B1374" t="s">
        <v>1686</v>
      </c>
      <c r="G1374" t="s">
        <v>1799</v>
      </c>
      <c r="K1374" t="s">
        <v>1201</v>
      </c>
      <c r="L1374" t="s">
        <v>1698</v>
      </c>
      <c r="N1374">
        <v>0</v>
      </c>
      <c r="O1374">
        <v>0</v>
      </c>
      <c r="P1374">
        <v>0</v>
      </c>
      <c r="T1374" t="s">
        <v>15</v>
      </c>
    </row>
    <row r="1375" spans="2:20" x14ac:dyDescent="0.25">
      <c r="B1375" t="s">
        <v>1686</v>
      </c>
      <c r="G1375" t="s">
        <v>1800</v>
      </c>
      <c r="H1375">
        <v>3</v>
      </c>
      <c r="M1375" t="s">
        <v>1697</v>
      </c>
      <c r="N1375">
        <v>4.46</v>
      </c>
      <c r="O1375">
        <v>98.08</v>
      </c>
      <c r="P1375">
        <v>3.61</v>
      </c>
      <c r="Q1375">
        <v>4.4999999999999998E-2</v>
      </c>
      <c r="R1375">
        <v>0.81</v>
      </c>
      <c r="T1375" t="s">
        <v>15</v>
      </c>
    </row>
    <row r="1376" spans="2:20" x14ac:dyDescent="0.25">
      <c r="B1376" t="s">
        <v>1686</v>
      </c>
      <c r="G1376" t="s">
        <v>1800</v>
      </c>
      <c r="K1376" t="s">
        <v>1302</v>
      </c>
      <c r="L1376" t="s">
        <v>1698</v>
      </c>
      <c r="N1376">
        <v>4.46</v>
      </c>
      <c r="O1376">
        <v>98.08</v>
      </c>
      <c r="P1376">
        <v>3.61</v>
      </c>
      <c r="Q1376">
        <v>4.4999999999999998E-2</v>
      </c>
      <c r="R1376">
        <v>0.81</v>
      </c>
      <c r="T1376" t="s">
        <v>15</v>
      </c>
    </row>
    <row r="1377" spans="2:20" x14ac:dyDescent="0.25">
      <c r="B1377" t="s">
        <v>1686</v>
      </c>
      <c r="G1377" t="s">
        <v>1800</v>
      </c>
      <c r="K1377" t="s">
        <v>1303</v>
      </c>
      <c r="L1377" t="s">
        <v>1698</v>
      </c>
      <c r="N1377">
        <v>0</v>
      </c>
      <c r="O1377">
        <v>0</v>
      </c>
      <c r="P1377">
        <v>0</v>
      </c>
      <c r="T1377" t="s">
        <v>15</v>
      </c>
    </row>
    <row r="1378" spans="2:20" x14ac:dyDescent="0.25">
      <c r="B1378" t="s">
        <v>1686</v>
      </c>
      <c r="G1378" t="s">
        <v>1800</v>
      </c>
      <c r="K1378" t="s">
        <v>1304</v>
      </c>
      <c r="L1378" t="s">
        <v>1698</v>
      </c>
      <c r="N1378">
        <v>0</v>
      </c>
      <c r="O1378">
        <v>0</v>
      </c>
      <c r="P1378">
        <v>0</v>
      </c>
      <c r="T1378" t="s">
        <v>15</v>
      </c>
    </row>
    <row r="1379" spans="2:20" x14ac:dyDescent="0.25">
      <c r="B1379" t="s">
        <v>1686</v>
      </c>
      <c r="G1379" t="s">
        <v>1800</v>
      </c>
      <c r="K1379" t="s">
        <v>1305</v>
      </c>
      <c r="L1379" t="s">
        <v>1698</v>
      </c>
      <c r="N1379">
        <v>0</v>
      </c>
      <c r="O1379">
        <v>0</v>
      </c>
      <c r="P1379">
        <v>0</v>
      </c>
      <c r="T1379" t="s">
        <v>15</v>
      </c>
    </row>
    <row r="1380" spans="2:20" x14ac:dyDescent="0.25">
      <c r="B1380" t="s">
        <v>1686</v>
      </c>
      <c r="G1380" t="s">
        <v>1800</v>
      </c>
      <c r="K1380" t="s">
        <v>1536</v>
      </c>
      <c r="L1380" t="s">
        <v>1698</v>
      </c>
      <c r="N1380">
        <v>0</v>
      </c>
      <c r="O1380">
        <v>0</v>
      </c>
      <c r="P1380">
        <v>0</v>
      </c>
      <c r="T1380" t="s">
        <v>15</v>
      </c>
    </row>
    <row r="1381" spans="2:20" x14ac:dyDescent="0.25">
      <c r="B1381" t="s">
        <v>1686</v>
      </c>
      <c r="G1381" t="s">
        <v>1801</v>
      </c>
      <c r="H1381">
        <v>3</v>
      </c>
      <c r="M1381" t="s">
        <v>1697</v>
      </c>
      <c r="N1381">
        <v>2.79</v>
      </c>
      <c r="O1381">
        <v>70.06</v>
      </c>
      <c r="P1381">
        <v>5.0199999999999996</v>
      </c>
      <c r="Q1381">
        <v>0.04</v>
      </c>
      <c r="R1381">
        <v>1.8</v>
      </c>
      <c r="T1381" t="s">
        <v>15</v>
      </c>
    </row>
    <row r="1382" spans="2:20" x14ac:dyDescent="0.25">
      <c r="B1382" t="s">
        <v>1686</v>
      </c>
      <c r="G1382" t="s">
        <v>1801</v>
      </c>
      <c r="K1382" t="s">
        <v>596</v>
      </c>
      <c r="L1382" t="s">
        <v>1698</v>
      </c>
      <c r="N1382">
        <v>0</v>
      </c>
      <c r="O1382">
        <v>0</v>
      </c>
      <c r="P1382">
        <v>0</v>
      </c>
      <c r="T1382" t="s">
        <v>15</v>
      </c>
    </row>
    <row r="1383" spans="2:20" x14ac:dyDescent="0.25">
      <c r="B1383" t="s">
        <v>1686</v>
      </c>
      <c r="G1383" t="s">
        <v>1801</v>
      </c>
      <c r="K1383" t="s">
        <v>849</v>
      </c>
      <c r="L1383" t="s">
        <v>1698</v>
      </c>
      <c r="N1383">
        <v>0</v>
      </c>
      <c r="O1383">
        <v>0</v>
      </c>
      <c r="P1383">
        <v>0</v>
      </c>
      <c r="T1383" t="s">
        <v>15</v>
      </c>
    </row>
    <row r="1384" spans="2:20" x14ac:dyDescent="0.25">
      <c r="B1384" t="s">
        <v>1686</v>
      </c>
      <c r="G1384" t="s">
        <v>1801</v>
      </c>
      <c r="K1384" t="s">
        <v>853</v>
      </c>
      <c r="L1384" t="s">
        <v>1698</v>
      </c>
      <c r="N1384">
        <v>1.35</v>
      </c>
      <c r="O1384">
        <v>28.02</v>
      </c>
      <c r="P1384">
        <v>2.85</v>
      </c>
      <c r="Q1384">
        <v>4.8000000000000001E-2</v>
      </c>
      <c r="R1384">
        <v>2.11</v>
      </c>
      <c r="T1384" t="s">
        <v>15</v>
      </c>
    </row>
    <row r="1385" spans="2:20" x14ac:dyDescent="0.25">
      <c r="B1385" t="s">
        <v>1686</v>
      </c>
      <c r="G1385" t="s">
        <v>1801</v>
      </c>
      <c r="K1385" t="s">
        <v>1079</v>
      </c>
      <c r="L1385" t="s">
        <v>1698</v>
      </c>
      <c r="N1385">
        <v>1.45</v>
      </c>
      <c r="O1385">
        <v>42.04</v>
      </c>
      <c r="P1385">
        <v>2.1800000000000002</v>
      </c>
      <c r="Q1385">
        <v>3.4000000000000002E-2</v>
      </c>
      <c r="R1385">
        <v>1.51</v>
      </c>
      <c r="T1385" t="s">
        <v>15</v>
      </c>
    </row>
    <row r="1386" spans="2:20" x14ac:dyDescent="0.25">
      <c r="B1386" t="s">
        <v>1686</v>
      </c>
      <c r="G1386" t="s">
        <v>1801</v>
      </c>
      <c r="K1386" t="s">
        <v>1209</v>
      </c>
      <c r="L1386" t="s">
        <v>1698</v>
      </c>
      <c r="N1386">
        <v>0</v>
      </c>
      <c r="O1386">
        <v>0</v>
      </c>
      <c r="P1386">
        <v>0</v>
      </c>
      <c r="T1386" t="s">
        <v>15</v>
      </c>
    </row>
    <row r="1387" spans="2:20" x14ac:dyDescent="0.25">
      <c r="B1387" t="s">
        <v>1686</v>
      </c>
      <c r="G1387" t="s">
        <v>1802</v>
      </c>
      <c r="H1387">
        <v>3</v>
      </c>
      <c r="M1387" t="s">
        <v>1697</v>
      </c>
      <c r="N1387">
        <v>0</v>
      </c>
      <c r="O1387">
        <v>0</v>
      </c>
      <c r="P1387">
        <v>0</v>
      </c>
      <c r="T1387" t="s">
        <v>15</v>
      </c>
    </row>
    <row r="1388" spans="2:20" x14ac:dyDescent="0.25">
      <c r="B1388" t="s">
        <v>1686</v>
      </c>
      <c r="G1388" t="s">
        <v>1802</v>
      </c>
      <c r="K1388" t="s">
        <v>260</v>
      </c>
      <c r="L1388" t="s">
        <v>1698</v>
      </c>
      <c r="N1388">
        <v>0</v>
      </c>
      <c r="O1388">
        <v>0</v>
      </c>
      <c r="P1388">
        <v>0</v>
      </c>
      <c r="T1388" t="s">
        <v>15</v>
      </c>
    </row>
    <row r="1389" spans="2:20" x14ac:dyDescent="0.25">
      <c r="B1389" t="s">
        <v>1686</v>
      </c>
      <c r="G1389" t="s">
        <v>1802</v>
      </c>
      <c r="K1389" t="s">
        <v>459</v>
      </c>
      <c r="L1389" t="s">
        <v>1698</v>
      </c>
      <c r="N1389">
        <v>0</v>
      </c>
      <c r="O1389">
        <v>0</v>
      </c>
      <c r="P1389">
        <v>0</v>
      </c>
      <c r="T1389" t="s">
        <v>15</v>
      </c>
    </row>
    <row r="1390" spans="2:20" x14ac:dyDescent="0.25">
      <c r="B1390" t="s">
        <v>1686</v>
      </c>
      <c r="G1390" t="s">
        <v>1802</v>
      </c>
      <c r="K1390" t="s">
        <v>491</v>
      </c>
      <c r="L1390" t="s">
        <v>1698</v>
      </c>
      <c r="N1390">
        <v>0</v>
      </c>
      <c r="O1390">
        <v>0</v>
      </c>
      <c r="P1390">
        <v>0</v>
      </c>
      <c r="T1390" t="s">
        <v>15</v>
      </c>
    </row>
    <row r="1391" spans="2:20" x14ac:dyDescent="0.25">
      <c r="B1391" t="s">
        <v>1686</v>
      </c>
      <c r="G1391" t="s">
        <v>1802</v>
      </c>
      <c r="K1391" t="s">
        <v>854</v>
      </c>
      <c r="L1391" t="s">
        <v>1698</v>
      </c>
      <c r="N1391">
        <v>0</v>
      </c>
      <c r="O1391">
        <v>0</v>
      </c>
      <c r="P1391">
        <v>0</v>
      </c>
      <c r="T1391" t="s">
        <v>15</v>
      </c>
    </row>
    <row r="1392" spans="2:20" x14ac:dyDescent="0.25">
      <c r="B1392" t="s">
        <v>1686</v>
      </c>
      <c r="G1392" t="s">
        <v>1802</v>
      </c>
      <c r="K1392" t="s">
        <v>856</v>
      </c>
      <c r="L1392" t="s">
        <v>1698</v>
      </c>
      <c r="N1392">
        <v>0</v>
      </c>
      <c r="O1392">
        <v>0</v>
      </c>
      <c r="P1392">
        <v>0</v>
      </c>
      <c r="T1392" t="s">
        <v>15</v>
      </c>
    </row>
    <row r="1393" spans="2:20" x14ac:dyDescent="0.25">
      <c r="B1393" t="s">
        <v>1686</v>
      </c>
      <c r="G1393" t="s">
        <v>1802</v>
      </c>
      <c r="K1393" t="s">
        <v>858</v>
      </c>
      <c r="L1393" t="s">
        <v>1698</v>
      </c>
      <c r="N1393">
        <v>0</v>
      </c>
      <c r="O1393">
        <v>0</v>
      </c>
      <c r="P1393">
        <v>0</v>
      </c>
      <c r="T1393" t="s">
        <v>15</v>
      </c>
    </row>
    <row r="1394" spans="2:20" x14ac:dyDescent="0.25">
      <c r="B1394" t="s">
        <v>1686</v>
      </c>
      <c r="G1394" t="s">
        <v>1802</v>
      </c>
      <c r="K1394" t="s">
        <v>1375</v>
      </c>
      <c r="L1394" t="s">
        <v>1698</v>
      </c>
      <c r="N1394">
        <v>0</v>
      </c>
      <c r="O1394">
        <v>0</v>
      </c>
      <c r="P1394">
        <v>0</v>
      </c>
      <c r="T1394" t="s">
        <v>15</v>
      </c>
    </row>
    <row r="1395" spans="2:20" x14ac:dyDescent="0.25">
      <c r="B1395" t="s">
        <v>1686</v>
      </c>
      <c r="G1395" t="s">
        <v>1802</v>
      </c>
      <c r="K1395" t="s">
        <v>1471</v>
      </c>
      <c r="L1395" t="s">
        <v>1698</v>
      </c>
      <c r="N1395">
        <v>0</v>
      </c>
      <c r="O1395">
        <v>0</v>
      </c>
      <c r="P1395">
        <v>0</v>
      </c>
      <c r="T1395" t="s">
        <v>15</v>
      </c>
    </row>
    <row r="1396" spans="2:20" x14ac:dyDescent="0.25">
      <c r="B1396" t="s">
        <v>1686</v>
      </c>
      <c r="G1396" t="s">
        <v>1803</v>
      </c>
      <c r="H1396">
        <v>3</v>
      </c>
      <c r="M1396" t="s">
        <v>1697</v>
      </c>
      <c r="N1396">
        <v>0</v>
      </c>
      <c r="O1396">
        <v>0</v>
      </c>
      <c r="P1396">
        <v>0</v>
      </c>
      <c r="T1396" t="s">
        <v>15</v>
      </c>
    </row>
    <row r="1397" spans="2:20" x14ac:dyDescent="0.25">
      <c r="B1397" t="s">
        <v>1686</v>
      </c>
      <c r="G1397" t="s">
        <v>1803</v>
      </c>
      <c r="K1397" t="s">
        <v>548</v>
      </c>
      <c r="L1397" t="s">
        <v>1698</v>
      </c>
      <c r="N1397">
        <v>0</v>
      </c>
      <c r="O1397">
        <v>0</v>
      </c>
      <c r="P1397">
        <v>0</v>
      </c>
      <c r="T1397" t="s">
        <v>15</v>
      </c>
    </row>
    <row r="1398" spans="2:20" x14ac:dyDescent="0.25">
      <c r="B1398" t="s">
        <v>1686</v>
      </c>
      <c r="G1398" t="s">
        <v>1803</v>
      </c>
      <c r="K1398" t="s">
        <v>591</v>
      </c>
      <c r="L1398" t="s">
        <v>1698</v>
      </c>
      <c r="N1398">
        <v>0</v>
      </c>
      <c r="O1398">
        <v>0</v>
      </c>
      <c r="P1398">
        <v>0</v>
      </c>
      <c r="T1398" t="s">
        <v>15</v>
      </c>
    </row>
    <row r="1399" spans="2:20" x14ac:dyDescent="0.25">
      <c r="B1399" t="s">
        <v>1686</v>
      </c>
      <c r="G1399" t="s">
        <v>1803</v>
      </c>
      <c r="K1399" t="s">
        <v>734</v>
      </c>
      <c r="L1399" t="s">
        <v>1698</v>
      </c>
      <c r="N1399">
        <v>0</v>
      </c>
      <c r="O1399">
        <v>0</v>
      </c>
      <c r="P1399">
        <v>0</v>
      </c>
      <c r="T1399" t="s">
        <v>15</v>
      </c>
    </row>
    <row r="1400" spans="2:20" x14ac:dyDescent="0.25">
      <c r="B1400" t="s">
        <v>1686</v>
      </c>
      <c r="G1400" t="s">
        <v>1803</v>
      </c>
      <c r="K1400" t="s">
        <v>927</v>
      </c>
      <c r="L1400" t="s">
        <v>1698</v>
      </c>
      <c r="N1400">
        <v>0</v>
      </c>
      <c r="O1400">
        <v>0</v>
      </c>
      <c r="P1400">
        <v>0</v>
      </c>
      <c r="T1400" t="s">
        <v>15</v>
      </c>
    </row>
    <row r="1401" spans="2:20" x14ac:dyDescent="0.25">
      <c r="B1401" t="s">
        <v>1686</v>
      </c>
      <c r="G1401" t="s">
        <v>1803</v>
      </c>
      <c r="K1401" t="s">
        <v>928</v>
      </c>
      <c r="L1401" t="s">
        <v>1698</v>
      </c>
      <c r="N1401">
        <v>0</v>
      </c>
      <c r="O1401">
        <v>0</v>
      </c>
      <c r="P1401">
        <v>0</v>
      </c>
      <c r="T1401" t="s">
        <v>15</v>
      </c>
    </row>
    <row r="1402" spans="2:20" x14ac:dyDescent="0.25">
      <c r="B1402" t="s">
        <v>1686</v>
      </c>
      <c r="G1402" t="s">
        <v>1803</v>
      </c>
      <c r="K1402" t="s">
        <v>1005</v>
      </c>
      <c r="L1402" t="s">
        <v>1698</v>
      </c>
      <c r="N1402">
        <v>0</v>
      </c>
      <c r="O1402">
        <v>0</v>
      </c>
      <c r="P1402">
        <v>0</v>
      </c>
      <c r="T1402" t="s">
        <v>15</v>
      </c>
    </row>
    <row r="1403" spans="2:20" x14ac:dyDescent="0.25">
      <c r="B1403" t="s">
        <v>1686</v>
      </c>
      <c r="G1403" t="s">
        <v>1803</v>
      </c>
      <c r="K1403" t="s">
        <v>1058</v>
      </c>
      <c r="L1403" t="s">
        <v>1698</v>
      </c>
      <c r="N1403">
        <v>0</v>
      </c>
      <c r="O1403">
        <v>0</v>
      </c>
      <c r="P1403">
        <v>0</v>
      </c>
      <c r="T1403" t="s">
        <v>15</v>
      </c>
    </row>
    <row r="1404" spans="2:20" x14ac:dyDescent="0.25">
      <c r="B1404" t="s">
        <v>1686</v>
      </c>
      <c r="G1404" t="s">
        <v>1803</v>
      </c>
      <c r="K1404" t="s">
        <v>1076</v>
      </c>
      <c r="L1404" t="s">
        <v>1698</v>
      </c>
      <c r="N1404">
        <v>0</v>
      </c>
      <c r="O1404">
        <v>0</v>
      </c>
      <c r="P1404">
        <v>0</v>
      </c>
      <c r="T1404" t="s">
        <v>15</v>
      </c>
    </row>
    <row r="1405" spans="2:20" x14ac:dyDescent="0.25">
      <c r="B1405" t="s">
        <v>1686</v>
      </c>
      <c r="G1405" t="s">
        <v>1803</v>
      </c>
      <c r="K1405" t="s">
        <v>1267</v>
      </c>
      <c r="L1405" t="s">
        <v>1698</v>
      </c>
      <c r="N1405">
        <v>0</v>
      </c>
      <c r="O1405">
        <v>0</v>
      </c>
      <c r="P1405">
        <v>0</v>
      </c>
      <c r="T1405" t="s">
        <v>15</v>
      </c>
    </row>
    <row r="1406" spans="2:20" x14ac:dyDescent="0.25">
      <c r="B1406" t="s">
        <v>1686</v>
      </c>
      <c r="G1406" t="s">
        <v>1803</v>
      </c>
      <c r="K1406" t="s">
        <v>1276</v>
      </c>
      <c r="L1406" t="s">
        <v>1698</v>
      </c>
      <c r="N1406">
        <v>0</v>
      </c>
      <c r="O1406">
        <v>0</v>
      </c>
      <c r="P1406">
        <v>0</v>
      </c>
      <c r="T1406" t="s">
        <v>15</v>
      </c>
    </row>
    <row r="1407" spans="2:20" x14ac:dyDescent="0.25">
      <c r="B1407" t="s">
        <v>1686</v>
      </c>
      <c r="G1407" t="s">
        <v>1804</v>
      </c>
      <c r="H1407">
        <v>3</v>
      </c>
      <c r="M1407" t="s">
        <v>1697</v>
      </c>
      <c r="N1407">
        <v>37.75</v>
      </c>
      <c r="O1407">
        <v>798.68</v>
      </c>
      <c r="P1407">
        <v>65.930000000000007</v>
      </c>
      <c r="Q1407">
        <v>4.7E-2</v>
      </c>
      <c r="R1407">
        <v>1.75</v>
      </c>
      <c r="T1407" t="s">
        <v>15</v>
      </c>
    </row>
    <row r="1408" spans="2:20" x14ac:dyDescent="0.25">
      <c r="B1408" t="s">
        <v>1686</v>
      </c>
      <c r="G1408" t="s">
        <v>1804</v>
      </c>
      <c r="K1408" t="s">
        <v>818</v>
      </c>
      <c r="L1408" t="s">
        <v>1698</v>
      </c>
      <c r="N1408">
        <v>3.24</v>
      </c>
      <c r="O1408">
        <v>56.05</v>
      </c>
      <c r="P1408">
        <v>4.99</v>
      </c>
      <c r="Q1408">
        <v>5.8000000000000003E-2</v>
      </c>
      <c r="R1408">
        <v>1.54</v>
      </c>
      <c r="T1408" t="s">
        <v>15</v>
      </c>
    </row>
    <row r="1409" spans="2:20" x14ac:dyDescent="0.25">
      <c r="B1409" t="s">
        <v>1686</v>
      </c>
      <c r="G1409" t="s">
        <v>1804</v>
      </c>
      <c r="K1409" t="s">
        <v>829</v>
      </c>
      <c r="L1409" t="s">
        <v>1698</v>
      </c>
      <c r="N1409">
        <v>6.59</v>
      </c>
      <c r="O1409">
        <v>147.13</v>
      </c>
      <c r="P1409">
        <v>9.7200000000000006</v>
      </c>
      <c r="Q1409">
        <v>4.4999999999999998E-2</v>
      </c>
      <c r="R1409">
        <v>1.47</v>
      </c>
      <c r="T1409" t="s">
        <v>15</v>
      </c>
    </row>
    <row r="1410" spans="2:20" x14ac:dyDescent="0.25">
      <c r="B1410" t="s">
        <v>1686</v>
      </c>
      <c r="G1410" t="s">
        <v>1804</v>
      </c>
      <c r="K1410" t="s">
        <v>830</v>
      </c>
      <c r="L1410" t="s">
        <v>1698</v>
      </c>
      <c r="N1410">
        <v>0</v>
      </c>
      <c r="O1410">
        <v>0</v>
      </c>
      <c r="P1410">
        <v>0</v>
      </c>
      <c r="T1410" t="s">
        <v>15</v>
      </c>
    </row>
    <row r="1411" spans="2:20" x14ac:dyDescent="0.25">
      <c r="B1411" t="s">
        <v>1686</v>
      </c>
      <c r="G1411" t="s">
        <v>1804</v>
      </c>
      <c r="K1411" t="s">
        <v>831</v>
      </c>
      <c r="L1411" t="s">
        <v>1698</v>
      </c>
      <c r="N1411">
        <v>16.43</v>
      </c>
      <c r="O1411">
        <v>385.33</v>
      </c>
      <c r="P1411">
        <v>29.62</v>
      </c>
      <c r="Q1411">
        <v>4.2999999999999997E-2</v>
      </c>
      <c r="R1411">
        <v>1.8</v>
      </c>
      <c r="T1411" t="s">
        <v>15</v>
      </c>
    </row>
    <row r="1412" spans="2:20" x14ac:dyDescent="0.25">
      <c r="B1412" t="s">
        <v>1686</v>
      </c>
      <c r="G1412" t="s">
        <v>1804</v>
      </c>
      <c r="K1412" t="s">
        <v>832</v>
      </c>
      <c r="L1412" t="s">
        <v>1698</v>
      </c>
      <c r="N1412">
        <v>0</v>
      </c>
      <c r="O1412">
        <v>0</v>
      </c>
      <c r="P1412">
        <v>0</v>
      </c>
      <c r="T1412" t="s">
        <v>15</v>
      </c>
    </row>
    <row r="1413" spans="2:20" x14ac:dyDescent="0.25">
      <c r="B1413" t="s">
        <v>1686</v>
      </c>
      <c r="G1413" t="s">
        <v>1804</v>
      </c>
      <c r="K1413" t="s">
        <v>833</v>
      </c>
      <c r="L1413" t="s">
        <v>1698</v>
      </c>
      <c r="N1413">
        <v>0</v>
      </c>
      <c r="O1413">
        <v>0</v>
      </c>
      <c r="P1413">
        <v>0</v>
      </c>
      <c r="T1413" t="s">
        <v>15</v>
      </c>
    </row>
    <row r="1414" spans="2:20" x14ac:dyDescent="0.25">
      <c r="B1414" t="s">
        <v>1686</v>
      </c>
      <c r="G1414" t="s">
        <v>1804</v>
      </c>
      <c r="K1414" t="s">
        <v>834</v>
      </c>
      <c r="L1414" t="s">
        <v>1698</v>
      </c>
      <c r="N1414">
        <v>0</v>
      </c>
      <c r="O1414">
        <v>0</v>
      </c>
      <c r="P1414">
        <v>0</v>
      </c>
      <c r="T1414" t="s">
        <v>15</v>
      </c>
    </row>
    <row r="1415" spans="2:20" x14ac:dyDescent="0.25">
      <c r="B1415" t="s">
        <v>1686</v>
      </c>
      <c r="G1415" t="s">
        <v>1804</v>
      </c>
      <c r="K1415" t="s">
        <v>835</v>
      </c>
      <c r="L1415" t="s">
        <v>1698</v>
      </c>
      <c r="N1415">
        <v>0</v>
      </c>
      <c r="O1415">
        <v>0</v>
      </c>
      <c r="P1415">
        <v>0</v>
      </c>
      <c r="T1415" t="s">
        <v>15</v>
      </c>
    </row>
    <row r="1416" spans="2:20" x14ac:dyDescent="0.25">
      <c r="B1416" t="s">
        <v>1686</v>
      </c>
      <c r="G1416" t="s">
        <v>1804</v>
      </c>
      <c r="K1416" t="s">
        <v>837</v>
      </c>
      <c r="L1416" t="s">
        <v>1698</v>
      </c>
      <c r="N1416">
        <v>0</v>
      </c>
      <c r="O1416">
        <v>0</v>
      </c>
      <c r="P1416">
        <v>0</v>
      </c>
      <c r="T1416" t="s">
        <v>15</v>
      </c>
    </row>
    <row r="1417" spans="2:20" x14ac:dyDescent="0.25">
      <c r="B1417" t="s">
        <v>1686</v>
      </c>
      <c r="G1417" t="s">
        <v>1804</v>
      </c>
      <c r="K1417" t="s">
        <v>838</v>
      </c>
      <c r="L1417" t="s">
        <v>1698</v>
      </c>
      <c r="N1417">
        <v>0</v>
      </c>
      <c r="O1417">
        <v>0</v>
      </c>
      <c r="P1417">
        <v>0</v>
      </c>
      <c r="T1417" t="s">
        <v>15</v>
      </c>
    </row>
    <row r="1418" spans="2:20" x14ac:dyDescent="0.25">
      <c r="B1418" t="s">
        <v>1686</v>
      </c>
      <c r="G1418" t="s">
        <v>1804</v>
      </c>
      <c r="K1418" t="s">
        <v>1297</v>
      </c>
      <c r="L1418" t="s">
        <v>1698</v>
      </c>
      <c r="N1418">
        <v>0</v>
      </c>
      <c r="O1418">
        <v>0</v>
      </c>
      <c r="P1418">
        <v>0</v>
      </c>
      <c r="T1418" t="s">
        <v>15</v>
      </c>
    </row>
    <row r="1419" spans="2:20" x14ac:dyDescent="0.25">
      <c r="B1419" t="s">
        <v>1686</v>
      </c>
      <c r="G1419" t="s">
        <v>1804</v>
      </c>
      <c r="K1419" t="s">
        <v>1299</v>
      </c>
      <c r="L1419" t="s">
        <v>1698</v>
      </c>
      <c r="N1419">
        <v>11.48</v>
      </c>
      <c r="O1419">
        <v>210.18</v>
      </c>
      <c r="P1419">
        <v>21.61</v>
      </c>
      <c r="Q1419">
        <v>5.5E-2</v>
      </c>
      <c r="R1419">
        <v>1.88</v>
      </c>
      <c r="T1419" t="s">
        <v>15</v>
      </c>
    </row>
    <row r="1420" spans="2:20" x14ac:dyDescent="0.25">
      <c r="B1420" t="s">
        <v>1686</v>
      </c>
      <c r="G1420" t="s">
        <v>1805</v>
      </c>
      <c r="H1420">
        <v>3</v>
      </c>
      <c r="M1420" t="s">
        <v>1697</v>
      </c>
      <c r="N1420">
        <v>15.4</v>
      </c>
      <c r="O1420">
        <v>483.41</v>
      </c>
      <c r="P1420">
        <v>16.71</v>
      </c>
      <c r="Q1420">
        <v>3.2000000000000001E-2</v>
      </c>
      <c r="R1420">
        <v>1.0900000000000001</v>
      </c>
      <c r="T1420" t="s">
        <v>15</v>
      </c>
    </row>
    <row r="1421" spans="2:20" x14ac:dyDescent="0.25">
      <c r="B1421" t="s">
        <v>1686</v>
      </c>
      <c r="G1421" t="s">
        <v>1805</v>
      </c>
      <c r="K1421" t="s">
        <v>157</v>
      </c>
      <c r="L1421" t="s">
        <v>1698</v>
      </c>
      <c r="N1421">
        <v>6.5</v>
      </c>
      <c r="O1421">
        <v>210.18</v>
      </c>
      <c r="P1421">
        <v>6.7</v>
      </c>
      <c r="Q1421">
        <v>3.1E-2</v>
      </c>
      <c r="R1421">
        <v>1.03</v>
      </c>
      <c r="T1421" t="s">
        <v>15</v>
      </c>
    </row>
    <row r="1422" spans="2:20" x14ac:dyDescent="0.25">
      <c r="B1422" t="s">
        <v>1686</v>
      </c>
      <c r="G1422" t="s">
        <v>1805</v>
      </c>
      <c r="K1422" t="s">
        <v>158</v>
      </c>
      <c r="L1422" t="s">
        <v>1698</v>
      </c>
      <c r="N1422">
        <v>0.77</v>
      </c>
      <c r="O1422">
        <v>28.02</v>
      </c>
      <c r="P1422">
        <v>0.78</v>
      </c>
      <c r="Q1422">
        <v>2.7E-2</v>
      </c>
      <c r="R1422">
        <v>1.01</v>
      </c>
      <c r="T1422" t="s">
        <v>15</v>
      </c>
    </row>
    <row r="1423" spans="2:20" x14ac:dyDescent="0.25">
      <c r="B1423" t="s">
        <v>1686</v>
      </c>
      <c r="G1423" t="s">
        <v>1805</v>
      </c>
      <c r="K1423" t="s">
        <v>159</v>
      </c>
      <c r="L1423" t="s">
        <v>1698</v>
      </c>
      <c r="N1423">
        <v>0.33</v>
      </c>
      <c r="O1423">
        <v>7.01</v>
      </c>
      <c r="P1423">
        <v>0.28000000000000003</v>
      </c>
      <c r="Q1423">
        <v>4.7E-2</v>
      </c>
      <c r="R1423">
        <v>0.87</v>
      </c>
      <c r="T1423" t="s">
        <v>15</v>
      </c>
    </row>
    <row r="1424" spans="2:20" x14ac:dyDescent="0.25">
      <c r="B1424" t="s">
        <v>1686</v>
      </c>
      <c r="G1424" t="s">
        <v>1805</v>
      </c>
      <c r="K1424" t="s">
        <v>162</v>
      </c>
      <c r="L1424" t="s">
        <v>1698</v>
      </c>
      <c r="N1424">
        <v>0</v>
      </c>
      <c r="O1424">
        <v>0</v>
      </c>
      <c r="P1424">
        <v>0</v>
      </c>
      <c r="T1424" t="s">
        <v>15</v>
      </c>
    </row>
    <row r="1425" spans="2:20" x14ac:dyDescent="0.25">
      <c r="B1425" t="s">
        <v>1686</v>
      </c>
      <c r="G1425" t="s">
        <v>1805</v>
      </c>
      <c r="K1425" t="s">
        <v>164</v>
      </c>
      <c r="L1425" t="s">
        <v>1698</v>
      </c>
      <c r="N1425">
        <v>5.87</v>
      </c>
      <c r="O1425">
        <v>182.16</v>
      </c>
      <c r="P1425">
        <v>7.29</v>
      </c>
      <c r="Q1425">
        <v>3.2000000000000001E-2</v>
      </c>
      <c r="R1425">
        <v>1.24</v>
      </c>
      <c r="T1425" t="s">
        <v>15</v>
      </c>
    </row>
    <row r="1426" spans="2:20" x14ac:dyDescent="0.25">
      <c r="B1426" t="s">
        <v>1686</v>
      </c>
      <c r="G1426" t="s">
        <v>1805</v>
      </c>
      <c r="K1426" t="s">
        <v>165</v>
      </c>
      <c r="L1426" t="s">
        <v>1698</v>
      </c>
      <c r="N1426">
        <v>0.37</v>
      </c>
      <c r="O1426">
        <v>7.01</v>
      </c>
      <c r="P1426">
        <v>0.17</v>
      </c>
      <c r="Q1426">
        <v>5.2999999999999999E-2</v>
      </c>
      <c r="R1426">
        <v>0.44</v>
      </c>
      <c r="T1426" t="s">
        <v>15</v>
      </c>
    </row>
    <row r="1427" spans="2:20" x14ac:dyDescent="0.25">
      <c r="B1427" t="s">
        <v>1686</v>
      </c>
      <c r="G1427" t="s">
        <v>1805</v>
      </c>
      <c r="K1427" t="s">
        <v>171</v>
      </c>
      <c r="L1427" t="s">
        <v>1698</v>
      </c>
      <c r="N1427">
        <v>0.35</v>
      </c>
      <c r="O1427">
        <v>14.01</v>
      </c>
      <c r="P1427">
        <v>0.51</v>
      </c>
      <c r="Q1427">
        <v>2.5000000000000001E-2</v>
      </c>
      <c r="R1427">
        <v>1.45</v>
      </c>
      <c r="T1427" t="s">
        <v>15</v>
      </c>
    </row>
    <row r="1428" spans="2:20" x14ac:dyDescent="0.25">
      <c r="B1428" t="s">
        <v>1686</v>
      </c>
      <c r="G1428" t="s">
        <v>1805</v>
      </c>
      <c r="K1428" t="s">
        <v>238</v>
      </c>
      <c r="L1428" t="s">
        <v>1698</v>
      </c>
      <c r="N1428">
        <v>0</v>
      </c>
      <c r="O1428">
        <v>0</v>
      </c>
      <c r="P1428">
        <v>0</v>
      </c>
      <c r="T1428" t="s">
        <v>15</v>
      </c>
    </row>
    <row r="1429" spans="2:20" x14ac:dyDescent="0.25">
      <c r="B1429" t="s">
        <v>1686</v>
      </c>
      <c r="G1429" t="s">
        <v>1805</v>
      </c>
      <c r="K1429" t="s">
        <v>698</v>
      </c>
      <c r="L1429" t="s">
        <v>1698</v>
      </c>
      <c r="N1429">
        <v>0.25</v>
      </c>
      <c r="O1429">
        <v>7.01</v>
      </c>
      <c r="P1429">
        <v>0.38</v>
      </c>
      <c r="Q1429">
        <v>3.5999999999999997E-2</v>
      </c>
      <c r="R1429">
        <v>1.51</v>
      </c>
      <c r="T1429" t="s">
        <v>15</v>
      </c>
    </row>
    <row r="1430" spans="2:20" x14ac:dyDescent="0.25">
      <c r="B1430" t="s">
        <v>1686</v>
      </c>
      <c r="G1430" t="s">
        <v>1805</v>
      </c>
      <c r="K1430" t="s">
        <v>701</v>
      </c>
      <c r="L1430" t="s">
        <v>1698</v>
      </c>
      <c r="N1430">
        <v>0</v>
      </c>
      <c r="O1430">
        <v>0</v>
      </c>
      <c r="P1430">
        <v>0</v>
      </c>
      <c r="T1430" t="s">
        <v>15</v>
      </c>
    </row>
    <row r="1431" spans="2:20" x14ac:dyDescent="0.25">
      <c r="B1431" t="s">
        <v>1686</v>
      </c>
      <c r="G1431" t="s">
        <v>1805</v>
      </c>
      <c r="K1431" t="s">
        <v>727</v>
      </c>
      <c r="L1431" t="s">
        <v>1698</v>
      </c>
      <c r="N1431">
        <v>0.2</v>
      </c>
      <c r="O1431">
        <v>7.01</v>
      </c>
      <c r="P1431">
        <v>7.0000000000000007E-2</v>
      </c>
      <c r="Q1431">
        <v>2.9000000000000001E-2</v>
      </c>
      <c r="R1431">
        <v>0.36</v>
      </c>
      <c r="T1431" t="s">
        <v>15</v>
      </c>
    </row>
    <row r="1432" spans="2:20" x14ac:dyDescent="0.25">
      <c r="B1432" t="s">
        <v>1686</v>
      </c>
      <c r="G1432" t="s">
        <v>1805</v>
      </c>
      <c r="K1432" t="s">
        <v>1565</v>
      </c>
      <c r="L1432" t="s">
        <v>1698</v>
      </c>
      <c r="N1432">
        <v>0.75</v>
      </c>
      <c r="O1432">
        <v>21.02</v>
      </c>
      <c r="P1432">
        <v>0.53</v>
      </c>
      <c r="Q1432">
        <v>3.5999999999999997E-2</v>
      </c>
      <c r="R1432">
        <v>0.7</v>
      </c>
      <c r="T1432" t="s">
        <v>15</v>
      </c>
    </row>
    <row r="1433" spans="2:20" x14ac:dyDescent="0.25">
      <c r="B1433" t="s">
        <v>1686</v>
      </c>
      <c r="G1433" t="s">
        <v>1806</v>
      </c>
      <c r="H1433">
        <v>3</v>
      </c>
      <c r="M1433" t="s">
        <v>1697</v>
      </c>
      <c r="N1433">
        <v>6.98</v>
      </c>
      <c r="O1433">
        <v>259.22000000000003</v>
      </c>
      <c r="P1433">
        <v>8.77</v>
      </c>
      <c r="Q1433">
        <v>2.7E-2</v>
      </c>
      <c r="R1433">
        <v>1.26</v>
      </c>
      <c r="T1433" t="s">
        <v>15</v>
      </c>
    </row>
    <row r="1434" spans="2:20" x14ac:dyDescent="0.25">
      <c r="B1434" t="s">
        <v>1686</v>
      </c>
      <c r="G1434" t="s">
        <v>1806</v>
      </c>
      <c r="K1434" t="s">
        <v>202</v>
      </c>
      <c r="L1434" t="s">
        <v>1698</v>
      </c>
      <c r="N1434">
        <v>0</v>
      </c>
      <c r="O1434">
        <v>0</v>
      </c>
      <c r="P1434">
        <v>0</v>
      </c>
      <c r="T1434" t="s">
        <v>15</v>
      </c>
    </row>
    <row r="1435" spans="2:20" x14ac:dyDescent="0.25">
      <c r="B1435" t="s">
        <v>1686</v>
      </c>
      <c r="G1435" t="s">
        <v>1806</v>
      </c>
      <c r="K1435" t="s">
        <v>310</v>
      </c>
      <c r="L1435" t="s">
        <v>1698</v>
      </c>
      <c r="N1435">
        <v>0</v>
      </c>
      <c r="O1435">
        <v>0</v>
      </c>
      <c r="P1435">
        <v>0</v>
      </c>
      <c r="T1435" t="s">
        <v>15</v>
      </c>
    </row>
    <row r="1436" spans="2:20" x14ac:dyDescent="0.25">
      <c r="B1436" t="s">
        <v>1686</v>
      </c>
      <c r="G1436" t="s">
        <v>1806</v>
      </c>
      <c r="K1436" t="s">
        <v>311</v>
      </c>
      <c r="L1436" t="s">
        <v>1698</v>
      </c>
      <c r="N1436">
        <v>0</v>
      </c>
      <c r="O1436">
        <v>0</v>
      </c>
      <c r="P1436">
        <v>0</v>
      </c>
      <c r="T1436" t="s">
        <v>15</v>
      </c>
    </row>
    <row r="1437" spans="2:20" x14ac:dyDescent="0.25">
      <c r="B1437" t="s">
        <v>1686</v>
      </c>
      <c r="G1437" t="s">
        <v>1806</v>
      </c>
      <c r="K1437" t="s">
        <v>702</v>
      </c>
      <c r="L1437" t="s">
        <v>1698</v>
      </c>
      <c r="N1437">
        <v>0</v>
      </c>
      <c r="O1437">
        <v>0</v>
      </c>
      <c r="P1437">
        <v>0</v>
      </c>
      <c r="T1437" t="s">
        <v>15</v>
      </c>
    </row>
    <row r="1438" spans="2:20" x14ac:dyDescent="0.25">
      <c r="B1438" t="s">
        <v>1686</v>
      </c>
      <c r="G1438" t="s">
        <v>1806</v>
      </c>
      <c r="K1438" t="s">
        <v>708</v>
      </c>
      <c r="L1438" t="s">
        <v>1698</v>
      </c>
      <c r="N1438">
        <v>6.53</v>
      </c>
      <c r="O1438">
        <v>252.22</v>
      </c>
      <c r="P1438">
        <v>8.5500000000000007</v>
      </c>
      <c r="Q1438">
        <v>2.5999999999999999E-2</v>
      </c>
      <c r="R1438">
        <v>1.31</v>
      </c>
      <c r="T1438" t="s">
        <v>15</v>
      </c>
    </row>
    <row r="1439" spans="2:20" x14ac:dyDescent="0.25">
      <c r="B1439" t="s">
        <v>1686</v>
      </c>
      <c r="G1439" t="s">
        <v>1806</v>
      </c>
      <c r="K1439" t="s">
        <v>842</v>
      </c>
      <c r="L1439" t="s">
        <v>1698</v>
      </c>
      <c r="N1439">
        <v>0</v>
      </c>
      <c r="O1439">
        <v>0</v>
      </c>
      <c r="P1439">
        <v>0</v>
      </c>
      <c r="T1439" t="s">
        <v>15</v>
      </c>
    </row>
    <row r="1440" spans="2:20" x14ac:dyDescent="0.25">
      <c r="B1440" t="s">
        <v>1686</v>
      </c>
      <c r="G1440" t="s">
        <v>1806</v>
      </c>
      <c r="K1440" t="s">
        <v>859</v>
      </c>
      <c r="L1440" t="s">
        <v>1698</v>
      </c>
      <c r="N1440">
        <v>0</v>
      </c>
      <c r="O1440">
        <v>0</v>
      </c>
      <c r="P1440">
        <v>0</v>
      </c>
      <c r="T1440" t="s">
        <v>15</v>
      </c>
    </row>
    <row r="1441" spans="2:20" x14ac:dyDescent="0.25">
      <c r="B1441" t="s">
        <v>1686</v>
      </c>
      <c r="G1441" t="s">
        <v>1806</v>
      </c>
      <c r="K1441" t="s">
        <v>861</v>
      </c>
      <c r="L1441" t="s">
        <v>1698</v>
      </c>
      <c r="N1441">
        <v>0</v>
      </c>
      <c r="O1441">
        <v>0</v>
      </c>
      <c r="P1441">
        <v>0</v>
      </c>
      <c r="T1441" t="s">
        <v>15</v>
      </c>
    </row>
    <row r="1442" spans="2:20" x14ac:dyDescent="0.25">
      <c r="B1442" t="s">
        <v>1686</v>
      </c>
      <c r="G1442" t="s">
        <v>1806</v>
      </c>
      <c r="K1442" t="s">
        <v>863</v>
      </c>
      <c r="L1442" t="s">
        <v>1698</v>
      </c>
      <c r="N1442">
        <v>0.46</v>
      </c>
      <c r="O1442">
        <v>7.01</v>
      </c>
      <c r="P1442">
        <v>0.22</v>
      </c>
      <c r="Q1442">
        <v>6.5000000000000002E-2</v>
      </c>
      <c r="R1442">
        <v>0.48</v>
      </c>
      <c r="T1442" t="s">
        <v>15</v>
      </c>
    </row>
    <row r="1443" spans="2:20" x14ac:dyDescent="0.25">
      <c r="B1443" t="s">
        <v>1686</v>
      </c>
      <c r="G1443" t="s">
        <v>1806</v>
      </c>
      <c r="K1443" t="s">
        <v>866</v>
      </c>
      <c r="L1443" t="s">
        <v>1698</v>
      </c>
      <c r="N1443">
        <v>0</v>
      </c>
      <c r="O1443">
        <v>0</v>
      </c>
      <c r="P1443">
        <v>0</v>
      </c>
      <c r="T1443" t="s">
        <v>15</v>
      </c>
    </row>
    <row r="1444" spans="2:20" x14ac:dyDescent="0.25">
      <c r="B1444" t="s">
        <v>1686</v>
      </c>
      <c r="G1444" t="s">
        <v>1806</v>
      </c>
      <c r="K1444" t="s">
        <v>1545</v>
      </c>
      <c r="L1444" t="s">
        <v>1698</v>
      </c>
      <c r="N1444">
        <v>0</v>
      </c>
      <c r="O1444">
        <v>0</v>
      </c>
      <c r="P1444">
        <v>0</v>
      </c>
      <c r="T1444" t="s">
        <v>15</v>
      </c>
    </row>
    <row r="1445" spans="2:20" x14ac:dyDescent="0.25">
      <c r="B1445" t="s">
        <v>1686</v>
      </c>
      <c r="G1445" t="s">
        <v>1806</v>
      </c>
      <c r="K1445" t="s">
        <v>1567</v>
      </c>
      <c r="L1445" t="s">
        <v>1698</v>
      </c>
      <c r="N1445">
        <v>0</v>
      </c>
      <c r="O1445">
        <v>0</v>
      </c>
      <c r="P1445">
        <v>0</v>
      </c>
      <c r="T1445" t="s">
        <v>15</v>
      </c>
    </row>
    <row r="1446" spans="2:20" x14ac:dyDescent="0.25">
      <c r="B1446" t="s">
        <v>1686</v>
      </c>
      <c r="G1446" t="s">
        <v>1807</v>
      </c>
      <c r="H1446">
        <v>3</v>
      </c>
      <c r="M1446" t="s">
        <v>1697</v>
      </c>
      <c r="N1446">
        <v>11.8</v>
      </c>
      <c r="O1446">
        <v>203.17</v>
      </c>
      <c r="P1446">
        <v>17.59</v>
      </c>
      <c r="Q1446">
        <v>5.8000000000000003E-2</v>
      </c>
      <c r="R1446">
        <v>1.49</v>
      </c>
      <c r="T1446" t="s">
        <v>15</v>
      </c>
    </row>
    <row r="1447" spans="2:20" x14ac:dyDescent="0.25">
      <c r="B1447" t="s">
        <v>1686</v>
      </c>
      <c r="G1447" t="s">
        <v>1807</v>
      </c>
      <c r="K1447" t="s">
        <v>262</v>
      </c>
      <c r="L1447" t="s">
        <v>1698</v>
      </c>
      <c r="N1447">
        <v>0</v>
      </c>
      <c r="O1447">
        <v>0</v>
      </c>
      <c r="P1447">
        <v>0</v>
      </c>
      <c r="T1447" t="s">
        <v>15</v>
      </c>
    </row>
    <row r="1448" spans="2:20" x14ac:dyDescent="0.25">
      <c r="B1448" t="s">
        <v>1686</v>
      </c>
      <c r="G1448" t="s">
        <v>1807</v>
      </c>
      <c r="K1448" t="s">
        <v>408</v>
      </c>
      <c r="L1448" t="s">
        <v>1698</v>
      </c>
      <c r="N1448">
        <v>0.41</v>
      </c>
      <c r="O1448">
        <v>7.01</v>
      </c>
      <c r="P1448">
        <v>0.17</v>
      </c>
      <c r="Q1448">
        <v>5.8999999999999997E-2</v>
      </c>
      <c r="R1448">
        <v>0.41</v>
      </c>
      <c r="T1448" t="s">
        <v>15</v>
      </c>
    </row>
    <row r="1449" spans="2:20" x14ac:dyDescent="0.25">
      <c r="B1449" t="s">
        <v>1686</v>
      </c>
      <c r="G1449" t="s">
        <v>1807</v>
      </c>
      <c r="K1449" t="s">
        <v>409</v>
      </c>
      <c r="L1449" t="s">
        <v>1698</v>
      </c>
      <c r="N1449">
        <v>0.81</v>
      </c>
      <c r="O1449">
        <v>14.01</v>
      </c>
      <c r="P1449">
        <v>1.1200000000000001</v>
      </c>
      <c r="Q1449">
        <v>5.8000000000000003E-2</v>
      </c>
      <c r="R1449">
        <v>1.38</v>
      </c>
      <c r="T1449" t="s">
        <v>15</v>
      </c>
    </row>
    <row r="1450" spans="2:20" x14ac:dyDescent="0.25">
      <c r="B1450" t="s">
        <v>1686</v>
      </c>
      <c r="G1450" t="s">
        <v>1807</v>
      </c>
      <c r="K1450" t="s">
        <v>791</v>
      </c>
      <c r="L1450" t="s">
        <v>1698</v>
      </c>
      <c r="N1450">
        <v>3.38</v>
      </c>
      <c r="O1450">
        <v>77.069999999999993</v>
      </c>
      <c r="P1450">
        <v>3.6</v>
      </c>
      <c r="Q1450">
        <v>4.3999999999999997E-2</v>
      </c>
      <c r="R1450">
        <v>1.06</v>
      </c>
      <c r="T1450" t="s">
        <v>15</v>
      </c>
    </row>
    <row r="1451" spans="2:20" x14ac:dyDescent="0.25">
      <c r="B1451" t="s">
        <v>1686</v>
      </c>
      <c r="G1451" t="s">
        <v>1807</v>
      </c>
      <c r="K1451" t="s">
        <v>1624</v>
      </c>
      <c r="L1451" t="s">
        <v>1698</v>
      </c>
      <c r="N1451">
        <v>4.87</v>
      </c>
      <c r="O1451">
        <v>63.05</v>
      </c>
      <c r="P1451">
        <v>8.64</v>
      </c>
      <c r="Q1451">
        <v>7.6999999999999999E-2</v>
      </c>
      <c r="R1451">
        <v>1.77</v>
      </c>
      <c r="T1451" t="s">
        <v>15</v>
      </c>
    </row>
    <row r="1452" spans="2:20" x14ac:dyDescent="0.25">
      <c r="B1452" t="s">
        <v>1686</v>
      </c>
      <c r="G1452" t="s">
        <v>1807</v>
      </c>
      <c r="K1452" t="s">
        <v>1625</v>
      </c>
      <c r="L1452" t="s">
        <v>1698</v>
      </c>
      <c r="N1452">
        <v>2.33</v>
      </c>
      <c r="O1452">
        <v>42.04</v>
      </c>
      <c r="P1452">
        <v>4.07</v>
      </c>
      <c r="Q1452">
        <v>5.5E-2</v>
      </c>
      <c r="R1452">
        <v>1.75</v>
      </c>
      <c r="T1452" t="s">
        <v>15</v>
      </c>
    </row>
    <row r="1453" spans="2:20" x14ac:dyDescent="0.25">
      <c r="B1453" t="s">
        <v>1686</v>
      </c>
      <c r="G1453" t="s">
        <v>1808</v>
      </c>
      <c r="H1453">
        <v>3</v>
      </c>
      <c r="M1453" t="s">
        <v>1697</v>
      </c>
      <c r="N1453">
        <v>5.44</v>
      </c>
      <c r="O1453">
        <v>112.1</v>
      </c>
      <c r="P1453">
        <v>6.39</v>
      </c>
      <c r="Q1453">
        <v>4.9000000000000002E-2</v>
      </c>
      <c r="R1453">
        <v>1.17</v>
      </c>
      <c r="T1453" t="s">
        <v>15</v>
      </c>
    </row>
    <row r="1454" spans="2:20" x14ac:dyDescent="0.25">
      <c r="B1454" t="s">
        <v>1686</v>
      </c>
      <c r="G1454" t="s">
        <v>1808</v>
      </c>
      <c r="K1454" t="s">
        <v>534</v>
      </c>
      <c r="L1454" t="s">
        <v>1698</v>
      </c>
      <c r="N1454">
        <v>0</v>
      </c>
      <c r="O1454">
        <v>0</v>
      </c>
      <c r="P1454">
        <v>0</v>
      </c>
      <c r="T1454" t="s">
        <v>15</v>
      </c>
    </row>
    <row r="1455" spans="2:20" x14ac:dyDescent="0.25">
      <c r="B1455" t="s">
        <v>1686</v>
      </c>
      <c r="G1455" t="s">
        <v>1808</v>
      </c>
      <c r="K1455" t="s">
        <v>537</v>
      </c>
      <c r="L1455" t="s">
        <v>1698</v>
      </c>
      <c r="N1455">
        <v>0</v>
      </c>
      <c r="O1455">
        <v>0</v>
      </c>
      <c r="P1455">
        <v>0</v>
      </c>
      <c r="T1455" t="s">
        <v>15</v>
      </c>
    </row>
    <row r="1456" spans="2:20" x14ac:dyDescent="0.25">
      <c r="B1456" t="s">
        <v>1686</v>
      </c>
      <c r="G1456" t="s">
        <v>1808</v>
      </c>
      <c r="K1456" t="s">
        <v>669</v>
      </c>
      <c r="L1456" t="s">
        <v>1698</v>
      </c>
      <c r="N1456">
        <v>2.17</v>
      </c>
      <c r="O1456">
        <v>63.05</v>
      </c>
      <c r="P1456">
        <v>1.54</v>
      </c>
      <c r="Q1456">
        <v>3.4000000000000002E-2</v>
      </c>
      <c r="R1456">
        <v>0.71</v>
      </c>
      <c r="T1456" t="s">
        <v>15</v>
      </c>
    </row>
    <row r="1457" spans="2:20" x14ac:dyDescent="0.25">
      <c r="B1457" t="s">
        <v>1686</v>
      </c>
      <c r="G1457" t="s">
        <v>1808</v>
      </c>
      <c r="K1457" t="s">
        <v>671</v>
      </c>
      <c r="L1457" t="s">
        <v>1698</v>
      </c>
      <c r="N1457">
        <v>0</v>
      </c>
      <c r="O1457">
        <v>0</v>
      </c>
      <c r="P1457">
        <v>0</v>
      </c>
      <c r="T1457" t="s">
        <v>15</v>
      </c>
    </row>
    <row r="1458" spans="2:20" x14ac:dyDescent="0.25">
      <c r="B1458" t="s">
        <v>1686</v>
      </c>
      <c r="G1458" t="s">
        <v>1808</v>
      </c>
      <c r="K1458" t="s">
        <v>728</v>
      </c>
      <c r="L1458" t="s">
        <v>1698</v>
      </c>
      <c r="N1458">
        <v>3.28</v>
      </c>
      <c r="O1458">
        <v>49.04</v>
      </c>
      <c r="P1458">
        <v>4.8499999999999996</v>
      </c>
      <c r="Q1458">
        <v>6.7000000000000004E-2</v>
      </c>
      <c r="R1458">
        <v>1.48</v>
      </c>
      <c r="T1458" t="s">
        <v>15</v>
      </c>
    </row>
    <row r="1459" spans="2:20" x14ac:dyDescent="0.25">
      <c r="B1459" t="s">
        <v>1686</v>
      </c>
      <c r="G1459" t="s">
        <v>1808</v>
      </c>
      <c r="K1459" t="s">
        <v>921</v>
      </c>
      <c r="L1459" t="s">
        <v>1698</v>
      </c>
      <c r="N1459">
        <v>0</v>
      </c>
      <c r="O1459">
        <v>0</v>
      </c>
      <c r="P1459">
        <v>0</v>
      </c>
      <c r="T1459" t="s">
        <v>15</v>
      </c>
    </row>
    <row r="1460" spans="2:20" x14ac:dyDescent="0.25">
      <c r="B1460" t="s">
        <v>1686</v>
      </c>
      <c r="G1460" t="s">
        <v>1809</v>
      </c>
      <c r="H1460">
        <v>3</v>
      </c>
      <c r="M1460" t="s">
        <v>1697</v>
      </c>
      <c r="N1460">
        <v>5.69</v>
      </c>
      <c r="O1460">
        <v>168.14</v>
      </c>
      <c r="P1460">
        <v>5.43</v>
      </c>
      <c r="Q1460">
        <v>3.4000000000000002E-2</v>
      </c>
      <c r="R1460">
        <v>0.95</v>
      </c>
      <c r="T1460" t="s">
        <v>15</v>
      </c>
    </row>
    <row r="1461" spans="2:20" x14ac:dyDescent="0.25">
      <c r="B1461" t="s">
        <v>1686</v>
      </c>
      <c r="G1461" t="s">
        <v>1809</v>
      </c>
      <c r="K1461" t="s">
        <v>174</v>
      </c>
      <c r="L1461" t="s">
        <v>1698</v>
      </c>
      <c r="N1461">
        <v>1.63</v>
      </c>
      <c r="O1461">
        <v>42.04</v>
      </c>
      <c r="P1461">
        <v>1.17</v>
      </c>
      <c r="Q1461">
        <v>3.9E-2</v>
      </c>
      <c r="R1461">
        <v>0.72</v>
      </c>
      <c r="T1461" t="s">
        <v>15</v>
      </c>
    </row>
    <row r="1462" spans="2:20" x14ac:dyDescent="0.25">
      <c r="B1462" t="s">
        <v>1686</v>
      </c>
      <c r="G1462" t="s">
        <v>1809</v>
      </c>
      <c r="K1462" t="s">
        <v>405</v>
      </c>
      <c r="L1462" t="s">
        <v>1698</v>
      </c>
      <c r="N1462">
        <v>2</v>
      </c>
      <c r="O1462">
        <v>70.06</v>
      </c>
      <c r="P1462">
        <v>1.81</v>
      </c>
      <c r="Q1462">
        <v>2.9000000000000001E-2</v>
      </c>
      <c r="R1462">
        <v>0.9</v>
      </c>
      <c r="T1462" t="s">
        <v>15</v>
      </c>
    </row>
    <row r="1463" spans="2:20" x14ac:dyDescent="0.25">
      <c r="B1463" t="s">
        <v>1686</v>
      </c>
      <c r="G1463" t="s">
        <v>1809</v>
      </c>
      <c r="K1463" t="s">
        <v>685</v>
      </c>
      <c r="L1463" t="s">
        <v>1698</v>
      </c>
      <c r="N1463">
        <v>0</v>
      </c>
      <c r="O1463">
        <v>0</v>
      </c>
      <c r="P1463">
        <v>0</v>
      </c>
      <c r="T1463" t="s">
        <v>15</v>
      </c>
    </row>
    <row r="1464" spans="2:20" x14ac:dyDescent="0.25">
      <c r="B1464" t="s">
        <v>1686</v>
      </c>
      <c r="G1464" t="s">
        <v>1809</v>
      </c>
      <c r="K1464" t="s">
        <v>413</v>
      </c>
      <c r="L1464" t="s">
        <v>1698</v>
      </c>
      <c r="N1464">
        <v>2.06</v>
      </c>
      <c r="O1464">
        <v>56.05</v>
      </c>
      <c r="P1464">
        <v>2.46</v>
      </c>
      <c r="Q1464">
        <v>3.6999999999999998E-2</v>
      </c>
      <c r="R1464">
        <v>1.19</v>
      </c>
      <c r="T1464" t="s">
        <v>15</v>
      </c>
    </row>
    <row r="1465" spans="2:20" x14ac:dyDescent="0.25">
      <c r="B1465" t="s">
        <v>1686</v>
      </c>
      <c r="G1465" t="s">
        <v>1809</v>
      </c>
      <c r="K1465" t="s">
        <v>867</v>
      </c>
      <c r="L1465" t="s">
        <v>1698</v>
      </c>
      <c r="N1465">
        <v>0</v>
      </c>
      <c r="O1465">
        <v>0</v>
      </c>
      <c r="P1465">
        <v>0</v>
      </c>
      <c r="T1465" t="s">
        <v>15</v>
      </c>
    </row>
    <row r="1466" spans="2:20" x14ac:dyDescent="0.25">
      <c r="B1466" t="s">
        <v>1686</v>
      </c>
      <c r="G1466" t="s">
        <v>1809</v>
      </c>
      <c r="K1466" t="s">
        <v>1602</v>
      </c>
      <c r="L1466" t="s">
        <v>1698</v>
      </c>
      <c r="N1466">
        <v>0</v>
      </c>
      <c r="O1466">
        <v>0</v>
      </c>
      <c r="P1466">
        <v>0</v>
      </c>
      <c r="T1466" t="s">
        <v>15</v>
      </c>
    </row>
    <row r="1467" spans="2:20" x14ac:dyDescent="0.25">
      <c r="B1467" t="s">
        <v>1686</v>
      </c>
      <c r="G1467" t="s">
        <v>1810</v>
      </c>
      <c r="H1467">
        <v>3</v>
      </c>
      <c r="M1467" t="s">
        <v>1697</v>
      </c>
      <c r="N1467">
        <v>1.1100000000000001</v>
      </c>
      <c r="O1467">
        <v>28.02</v>
      </c>
      <c r="P1467">
        <v>0.9</v>
      </c>
      <c r="Q1467">
        <v>3.9E-2</v>
      </c>
      <c r="R1467">
        <v>0.81</v>
      </c>
      <c r="T1467" t="s">
        <v>15</v>
      </c>
    </row>
    <row r="1468" spans="2:20" x14ac:dyDescent="0.25">
      <c r="B1468" t="s">
        <v>1686</v>
      </c>
      <c r="G1468" t="s">
        <v>1810</v>
      </c>
      <c r="K1468" t="s">
        <v>217</v>
      </c>
      <c r="L1468" t="s">
        <v>1698</v>
      </c>
      <c r="N1468">
        <v>0</v>
      </c>
      <c r="O1468">
        <v>0</v>
      </c>
      <c r="P1468">
        <v>0</v>
      </c>
      <c r="T1468" t="s">
        <v>15</v>
      </c>
    </row>
    <row r="1469" spans="2:20" x14ac:dyDescent="0.25">
      <c r="B1469" t="s">
        <v>1686</v>
      </c>
      <c r="G1469" t="s">
        <v>1810</v>
      </c>
      <c r="K1469" t="s">
        <v>264</v>
      </c>
      <c r="L1469" t="s">
        <v>1698</v>
      </c>
      <c r="N1469">
        <v>0.14000000000000001</v>
      </c>
      <c r="O1469">
        <v>7.01</v>
      </c>
      <c r="P1469">
        <v>0.15</v>
      </c>
      <c r="Q1469">
        <v>0.02</v>
      </c>
      <c r="R1469">
        <v>1.02</v>
      </c>
      <c r="T1469" t="s">
        <v>15</v>
      </c>
    </row>
    <row r="1470" spans="2:20" x14ac:dyDescent="0.25">
      <c r="B1470" t="s">
        <v>1686</v>
      </c>
      <c r="G1470" t="s">
        <v>1810</v>
      </c>
      <c r="K1470" t="s">
        <v>247</v>
      </c>
      <c r="L1470" t="s">
        <v>1698</v>
      </c>
      <c r="N1470">
        <v>0.28999999999999998</v>
      </c>
      <c r="O1470">
        <v>7.01</v>
      </c>
      <c r="P1470">
        <v>0.26</v>
      </c>
      <c r="Q1470">
        <v>4.1000000000000002E-2</v>
      </c>
      <c r="R1470">
        <v>0.89</v>
      </c>
      <c r="T1470" t="s">
        <v>15</v>
      </c>
    </row>
    <row r="1471" spans="2:20" x14ac:dyDescent="0.25">
      <c r="B1471" t="s">
        <v>1686</v>
      </c>
      <c r="G1471" t="s">
        <v>1810</v>
      </c>
      <c r="K1471" t="s">
        <v>265</v>
      </c>
      <c r="L1471" t="s">
        <v>1698</v>
      </c>
      <c r="N1471">
        <v>0</v>
      </c>
      <c r="O1471">
        <v>0</v>
      </c>
      <c r="P1471">
        <v>0</v>
      </c>
      <c r="T1471" t="s">
        <v>15</v>
      </c>
    </row>
    <row r="1472" spans="2:20" x14ac:dyDescent="0.25">
      <c r="B1472" t="s">
        <v>1686</v>
      </c>
      <c r="G1472" t="s">
        <v>1810</v>
      </c>
      <c r="K1472" t="s">
        <v>266</v>
      </c>
      <c r="L1472" t="s">
        <v>1698</v>
      </c>
      <c r="N1472">
        <v>0</v>
      </c>
      <c r="O1472">
        <v>0</v>
      </c>
      <c r="P1472">
        <v>0</v>
      </c>
      <c r="T1472" t="s">
        <v>15</v>
      </c>
    </row>
    <row r="1473" spans="2:20" x14ac:dyDescent="0.25">
      <c r="B1473" t="s">
        <v>1686</v>
      </c>
      <c r="G1473" t="s">
        <v>1810</v>
      </c>
      <c r="K1473" t="s">
        <v>267</v>
      </c>
      <c r="L1473" t="s">
        <v>1698</v>
      </c>
      <c r="N1473">
        <v>0.38</v>
      </c>
      <c r="O1473">
        <v>7.01</v>
      </c>
      <c r="P1473">
        <v>0.19</v>
      </c>
      <c r="Q1473">
        <v>5.3999999999999999E-2</v>
      </c>
      <c r="R1473">
        <v>0.5</v>
      </c>
      <c r="T1473" t="s">
        <v>15</v>
      </c>
    </row>
    <row r="1474" spans="2:20" x14ac:dyDescent="0.25">
      <c r="B1474" t="s">
        <v>1686</v>
      </c>
      <c r="G1474" t="s">
        <v>1810</v>
      </c>
      <c r="K1474" t="s">
        <v>248</v>
      </c>
      <c r="L1474" t="s">
        <v>1698</v>
      </c>
      <c r="N1474">
        <v>0</v>
      </c>
      <c r="O1474">
        <v>0</v>
      </c>
      <c r="P1474">
        <v>0</v>
      </c>
      <c r="T1474" t="s">
        <v>15</v>
      </c>
    </row>
    <row r="1475" spans="2:20" x14ac:dyDescent="0.25">
      <c r="B1475" t="s">
        <v>1686</v>
      </c>
      <c r="G1475" t="s">
        <v>1810</v>
      </c>
      <c r="K1475" t="s">
        <v>268</v>
      </c>
      <c r="L1475" t="s">
        <v>1698</v>
      </c>
      <c r="N1475">
        <v>0.28999999999999998</v>
      </c>
      <c r="O1475">
        <v>7.01</v>
      </c>
      <c r="P1475">
        <v>0.31</v>
      </c>
      <c r="Q1475">
        <v>4.2000000000000003E-2</v>
      </c>
      <c r="R1475">
        <v>1.05</v>
      </c>
      <c r="T1475" t="s">
        <v>15</v>
      </c>
    </row>
    <row r="1476" spans="2:20" x14ac:dyDescent="0.25">
      <c r="B1476" t="s">
        <v>1686</v>
      </c>
      <c r="G1476" t="s">
        <v>1811</v>
      </c>
      <c r="H1476">
        <v>3</v>
      </c>
      <c r="M1476" t="s">
        <v>1697</v>
      </c>
      <c r="N1476">
        <v>2.2000000000000002</v>
      </c>
      <c r="O1476">
        <v>77.069999999999993</v>
      </c>
      <c r="P1476">
        <v>2.5099999999999998</v>
      </c>
      <c r="Q1476">
        <v>2.9000000000000001E-2</v>
      </c>
      <c r="R1476">
        <v>1.1399999999999999</v>
      </c>
      <c r="T1476" t="s">
        <v>15</v>
      </c>
    </row>
    <row r="1477" spans="2:20" x14ac:dyDescent="0.25">
      <c r="B1477" t="s">
        <v>1686</v>
      </c>
      <c r="G1477" t="s">
        <v>1811</v>
      </c>
      <c r="K1477" t="s">
        <v>704</v>
      </c>
      <c r="L1477" t="s">
        <v>1698</v>
      </c>
      <c r="N1477">
        <v>1.87</v>
      </c>
      <c r="O1477">
        <v>70.06</v>
      </c>
      <c r="P1477">
        <v>2.14</v>
      </c>
      <c r="Q1477">
        <v>2.7E-2</v>
      </c>
      <c r="R1477">
        <v>1.1399999999999999</v>
      </c>
      <c r="T1477" t="s">
        <v>15</v>
      </c>
    </row>
    <row r="1478" spans="2:20" x14ac:dyDescent="0.25">
      <c r="B1478" t="s">
        <v>1686</v>
      </c>
      <c r="G1478" t="s">
        <v>1811</v>
      </c>
      <c r="K1478" t="s">
        <v>711</v>
      </c>
      <c r="L1478" t="s">
        <v>1698</v>
      </c>
      <c r="N1478">
        <v>0</v>
      </c>
      <c r="O1478">
        <v>0</v>
      </c>
      <c r="P1478">
        <v>0</v>
      </c>
      <c r="T1478" t="s">
        <v>15</v>
      </c>
    </row>
    <row r="1479" spans="2:20" x14ac:dyDescent="0.25">
      <c r="B1479" t="s">
        <v>1686</v>
      </c>
      <c r="G1479" t="s">
        <v>1811</v>
      </c>
      <c r="K1479" t="s">
        <v>1116</v>
      </c>
      <c r="L1479" t="s">
        <v>1698</v>
      </c>
      <c r="N1479">
        <v>0</v>
      </c>
      <c r="O1479">
        <v>0</v>
      </c>
      <c r="P1479">
        <v>0</v>
      </c>
      <c r="T1479" t="s">
        <v>15</v>
      </c>
    </row>
    <row r="1480" spans="2:20" x14ac:dyDescent="0.25">
      <c r="B1480" t="s">
        <v>1686</v>
      </c>
      <c r="G1480" t="s">
        <v>1811</v>
      </c>
      <c r="K1480" t="s">
        <v>1234</v>
      </c>
      <c r="L1480" t="s">
        <v>1698</v>
      </c>
      <c r="N1480">
        <v>0</v>
      </c>
      <c r="O1480">
        <v>0</v>
      </c>
      <c r="P1480">
        <v>0</v>
      </c>
      <c r="T1480" t="s">
        <v>15</v>
      </c>
    </row>
    <row r="1481" spans="2:20" x14ac:dyDescent="0.25">
      <c r="B1481" t="s">
        <v>1686</v>
      </c>
      <c r="G1481" t="s">
        <v>1811</v>
      </c>
      <c r="K1481" t="s">
        <v>1242</v>
      </c>
      <c r="L1481" t="s">
        <v>1698</v>
      </c>
      <c r="N1481">
        <v>0</v>
      </c>
      <c r="O1481">
        <v>0</v>
      </c>
      <c r="P1481">
        <v>0</v>
      </c>
      <c r="T1481" t="s">
        <v>15</v>
      </c>
    </row>
    <row r="1482" spans="2:20" x14ac:dyDescent="0.25">
      <c r="B1482" t="s">
        <v>1686</v>
      </c>
      <c r="G1482" t="s">
        <v>1811</v>
      </c>
      <c r="K1482" t="s">
        <v>917</v>
      </c>
      <c r="L1482" t="s">
        <v>1698</v>
      </c>
      <c r="N1482">
        <v>0.33</v>
      </c>
      <c r="O1482">
        <v>7.01</v>
      </c>
      <c r="P1482">
        <v>0.37</v>
      </c>
      <c r="Q1482">
        <v>4.7E-2</v>
      </c>
      <c r="R1482">
        <v>1.1200000000000001</v>
      </c>
      <c r="T1482" t="s">
        <v>15</v>
      </c>
    </row>
    <row r="1483" spans="2:20" x14ac:dyDescent="0.25">
      <c r="B1483" t="s">
        <v>1686</v>
      </c>
      <c r="G1483" t="s">
        <v>1812</v>
      </c>
      <c r="H1483">
        <v>3</v>
      </c>
      <c r="M1483" t="s">
        <v>1697</v>
      </c>
      <c r="N1483">
        <v>16.47</v>
      </c>
      <c r="O1483">
        <v>441.38</v>
      </c>
      <c r="P1483">
        <v>29.06</v>
      </c>
      <c r="Q1483">
        <v>3.6999999999999998E-2</v>
      </c>
      <c r="R1483">
        <v>1.76</v>
      </c>
      <c r="T1483" t="s">
        <v>15</v>
      </c>
    </row>
    <row r="1484" spans="2:20" x14ac:dyDescent="0.25">
      <c r="B1484" t="s">
        <v>1686</v>
      </c>
      <c r="G1484" t="s">
        <v>1812</v>
      </c>
      <c r="K1484" t="s">
        <v>578</v>
      </c>
      <c r="L1484" t="s">
        <v>1698</v>
      </c>
      <c r="N1484">
        <v>0</v>
      </c>
      <c r="O1484">
        <v>0</v>
      </c>
      <c r="P1484">
        <v>0</v>
      </c>
      <c r="T1484" t="s">
        <v>15</v>
      </c>
    </row>
    <row r="1485" spans="2:20" x14ac:dyDescent="0.25">
      <c r="B1485" t="s">
        <v>1686</v>
      </c>
      <c r="G1485" t="s">
        <v>1812</v>
      </c>
      <c r="K1485" t="s">
        <v>643</v>
      </c>
      <c r="L1485" t="s">
        <v>1698</v>
      </c>
      <c r="N1485">
        <v>11.35</v>
      </c>
      <c r="O1485">
        <v>301.26</v>
      </c>
      <c r="P1485">
        <v>21.05</v>
      </c>
      <c r="Q1485">
        <v>3.7999999999999999E-2</v>
      </c>
      <c r="R1485">
        <v>1.85</v>
      </c>
      <c r="T1485" t="s">
        <v>15</v>
      </c>
    </row>
    <row r="1486" spans="2:20" x14ac:dyDescent="0.25">
      <c r="B1486" t="s">
        <v>1686</v>
      </c>
      <c r="G1486" t="s">
        <v>1812</v>
      </c>
      <c r="K1486" t="s">
        <v>644</v>
      </c>
      <c r="L1486" t="s">
        <v>1698</v>
      </c>
      <c r="N1486">
        <v>0</v>
      </c>
      <c r="O1486">
        <v>0</v>
      </c>
      <c r="P1486">
        <v>0</v>
      </c>
      <c r="T1486" t="s">
        <v>15</v>
      </c>
    </row>
    <row r="1487" spans="2:20" x14ac:dyDescent="0.25">
      <c r="B1487" t="s">
        <v>1686</v>
      </c>
      <c r="G1487" t="s">
        <v>1812</v>
      </c>
      <c r="K1487" t="s">
        <v>824</v>
      </c>
      <c r="L1487" t="s">
        <v>1698</v>
      </c>
      <c r="N1487">
        <v>0</v>
      </c>
      <c r="O1487">
        <v>0</v>
      </c>
      <c r="P1487">
        <v>0</v>
      </c>
      <c r="T1487" t="s">
        <v>15</v>
      </c>
    </row>
    <row r="1488" spans="2:20" x14ac:dyDescent="0.25">
      <c r="B1488" t="s">
        <v>1686</v>
      </c>
      <c r="G1488" t="s">
        <v>1812</v>
      </c>
      <c r="K1488" t="s">
        <v>1202</v>
      </c>
      <c r="L1488" t="s">
        <v>1698</v>
      </c>
      <c r="N1488">
        <v>0</v>
      </c>
      <c r="O1488">
        <v>0</v>
      </c>
      <c r="P1488">
        <v>0</v>
      </c>
      <c r="T1488" t="s">
        <v>15</v>
      </c>
    </row>
    <row r="1489" spans="2:20" x14ac:dyDescent="0.25">
      <c r="B1489" t="s">
        <v>1686</v>
      </c>
      <c r="G1489" t="s">
        <v>1812</v>
      </c>
      <c r="K1489" t="s">
        <v>1232</v>
      </c>
      <c r="L1489" t="s">
        <v>1698</v>
      </c>
      <c r="N1489">
        <v>5.12</v>
      </c>
      <c r="O1489">
        <v>140.12</v>
      </c>
      <c r="P1489">
        <v>8</v>
      </c>
      <c r="Q1489">
        <v>3.6999999999999998E-2</v>
      </c>
      <c r="R1489">
        <v>1.56</v>
      </c>
      <c r="T1489" t="s">
        <v>15</v>
      </c>
    </row>
    <row r="1490" spans="2:20" x14ac:dyDescent="0.25">
      <c r="B1490" t="s">
        <v>1686</v>
      </c>
      <c r="G1490" t="s">
        <v>1812</v>
      </c>
      <c r="K1490" t="s">
        <v>1233</v>
      </c>
      <c r="L1490" t="s">
        <v>1698</v>
      </c>
      <c r="N1490">
        <v>0</v>
      </c>
      <c r="O1490">
        <v>0</v>
      </c>
      <c r="P1490">
        <v>0</v>
      </c>
      <c r="T1490" t="s">
        <v>15</v>
      </c>
    </row>
    <row r="1491" spans="2:20" x14ac:dyDescent="0.25">
      <c r="B1491" t="s">
        <v>1686</v>
      </c>
      <c r="G1491" t="s">
        <v>1812</v>
      </c>
      <c r="K1491" t="s">
        <v>1596</v>
      </c>
      <c r="L1491" t="s">
        <v>1698</v>
      </c>
      <c r="N1491">
        <v>0</v>
      </c>
      <c r="O1491">
        <v>0</v>
      </c>
      <c r="P1491">
        <v>0</v>
      </c>
      <c r="T1491" t="s">
        <v>15</v>
      </c>
    </row>
    <row r="1492" spans="2:20" x14ac:dyDescent="0.25">
      <c r="B1492" t="s">
        <v>1686</v>
      </c>
      <c r="G1492" t="s">
        <v>1812</v>
      </c>
      <c r="K1492" t="s">
        <v>1620</v>
      </c>
      <c r="L1492" t="s">
        <v>1698</v>
      </c>
      <c r="N1492">
        <v>0</v>
      </c>
      <c r="O1492">
        <v>0</v>
      </c>
      <c r="P1492">
        <v>0</v>
      </c>
      <c r="T1492" t="s">
        <v>15</v>
      </c>
    </row>
    <row r="1493" spans="2:20" x14ac:dyDescent="0.25">
      <c r="B1493" t="s">
        <v>1686</v>
      </c>
      <c r="G1493" t="s">
        <v>1812</v>
      </c>
      <c r="K1493" t="s">
        <v>1621</v>
      </c>
      <c r="L1493" t="s">
        <v>1698</v>
      </c>
      <c r="N1493">
        <v>0</v>
      </c>
      <c r="O1493">
        <v>0</v>
      </c>
      <c r="P1493">
        <v>0</v>
      </c>
      <c r="T1493" t="s">
        <v>15</v>
      </c>
    </row>
    <row r="1494" spans="2:20" x14ac:dyDescent="0.25">
      <c r="B1494" t="s">
        <v>1686</v>
      </c>
      <c r="G1494" t="s">
        <v>1813</v>
      </c>
      <c r="H1494">
        <v>3</v>
      </c>
      <c r="M1494" t="s">
        <v>1697</v>
      </c>
      <c r="N1494">
        <v>0.51</v>
      </c>
      <c r="O1494">
        <v>7.01</v>
      </c>
      <c r="P1494">
        <v>1.1100000000000001</v>
      </c>
      <c r="Q1494">
        <v>7.1999999999999995E-2</v>
      </c>
      <c r="R1494">
        <v>2.2000000000000002</v>
      </c>
      <c r="T1494" t="s">
        <v>15</v>
      </c>
    </row>
    <row r="1495" spans="2:20" x14ac:dyDescent="0.25">
      <c r="B1495" t="s">
        <v>1686</v>
      </c>
      <c r="G1495" t="s">
        <v>1813</v>
      </c>
      <c r="K1495" t="s">
        <v>678</v>
      </c>
      <c r="L1495" t="s">
        <v>1698</v>
      </c>
      <c r="N1495">
        <v>0</v>
      </c>
      <c r="O1495">
        <v>0</v>
      </c>
      <c r="P1495">
        <v>0</v>
      </c>
      <c r="T1495" t="s">
        <v>15</v>
      </c>
    </row>
    <row r="1496" spans="2:20" x14ac:dyDescent="0.25">
      <c r="B1496" t="s">
        <v>1686</v>
      </c>
      <c r="G1496" t="s">
        <v>1813</v>
      </c>
      <c r="K1496" t="s">
        <v>679</v>
      </c>
      <c r="L1496" t="s">
        <v>1698</v>
      </c>
      <c r="N1496">
        <v>0</v>
      </c>
      <c r="O1496">
        <v>0</v>
      </c>
      <c r="P1496">
        <v>0</v>
      </c>
      <c r="T1496" t="s">
        <v>15</v>
      </c>
    </row>
    <row r="1497" spans="2:20" x14ac:dyDescent="0.25">
      <c r="B1497" t="s">
        <v>1686</v>
      </c>
      <c r="G1497" t="s">
        <v>1813</v>
      </c>
      <c r="K1497" t="s">
        <v>910</v>
      </c>
      <c r="L1497" t="s">
        <v>1698</v>
      </c>
      <c r="N1497">
        <v>0</v>
      </c>
      <c r="O1497">
        <v>0</v>
      </c>
      <c r="P1497">
        <v>0</v>
      </c>
      <c r="T1497" t="s">
        <v>15</v>
      </c>
    </row>
    <row r="1498" spans="2:20" x14ac:dyDescent="0.25">
      <c r="B1498" t="s">
        <v>1686</v>
      </c>
      <c r="G1498" t="s">
        <v>1813</v>
      </c>
      <c r="K1498" t="s">
        <v>1100</v>
      </c>
      <c r="L1498" t="s">
        <v>1698</v>
      </c>
      <c r="N1498">
        <v>0</v>
      </c>
      <c r="O1498">
        <v>0</v>
      </c>
      <c r="P1498">
        <v>0</v>
      </c>
      <c r="T1498" t="s">
        <v>15</v>
      </c>
    </row>
    <row r="1499" spans="2:20" x14ac:dyDescent="0.25">
      <c r="B1499" t="s">
        <v>1686</v>
      </c>
      <c r="G1499" t="s">
        <v>1813</v>
      </c>
      <c r="K1499" t="s">
        <v>1101</v>
      </c>
      <c r="L1499" t="s">
        <v>1698</v>
      </c>
      <c r="N1499">
        <v>0.51</v>
      </c>
      <c r="O1499">
        <v>7.01</v>
      </c>
      <c r="P1499">
        <v>1.1100000000000001</v>
      </c>
      <c r="Q1499">
        <v>7.1999999999999995E-2</v>
      </c>
      <c r="R1499">
        <v>2.2000000000000002</v>
      </c>
      <c r="T1499" t="s">
        <v>15</v>
      </c>
    </row>
    <row r="1500" spans="2:20" x14ac:dyDescent="0.25">
      <c r="B1500" t="s">
        <v>1686</v>
      </c>
      <c r="G1500" t="s">
        <v>1814</v>
      </c>
      <c r="H1500">
        <v>3</v>
      </c>
      <c r="M1500" t="s">
        <v>1697</v>
      </c>
      <c r="N1500">
        <v>14834</v>
      </c>
      <c r="O1500">
        <v>383149.66</v>
      </c>
      <c r="P1500">
        <v>17002.689999999999</v>
      </c>
      <c r="Q1500">
        <v>3.9E-2</v>
      </c>
      <c r="R1500">
        <v>1.1499999999999999</v>
      </c>
      <c r="T1500" t="s">
        <v>15</v>
      </c>
    </row>
    <row r="1501" spans="2:20" x14ac:dyDescent="0.25">
      <c r="B1501" t="s">
        <v>1686</v>
      </c>
      <c r="G1501" t="s">
        <v>1814</v>
      </c>
      <c r="K1501" t="s">
        <v>121</v>
      </c>
      <c r="L1501" t="s">
        <v>1698</v>
      </c>
      <c r="N1501">
        <v>0</v>
      </c>
      <c r="O1501">
        <v>0</v>
      </c>
      <c r="P1501">
        <v>0</v>
      </c>
      <c r="T1501" t="s">
        <v>15</v>
      </c>
    </row>
    <row r="1502" spans="2:20" x14ac:dyDescent="0.25">
      <c r="B1502" t="s">
        <v>1686</v>
      </c>
      <c r="G1502" t="s">
        <v>1814</v>
      </c>
      <c r="K1502" t="s">
        <v>131</v>
      </c>
      <c r="L1502" t="s">
        <v>1698</v>
      </c>
      <c r="N1502">
        <v>805.12</v>
      </c>
      <c r="O1502">
        <v>23659.17</v>
      </c>
      <c r="P1502">
        <v>766.38</v>
      </c>
      <c r="Q1502">
        <v>3.4000000000000002E-2</v>
      </c>
      <c r="R1502">
        <v>0.95</v>
      </c>
      <c r="T1502" t="s">
        <v>15</v>
      </c>
    </row>
    <row r="1503" spans="2:20" x14ac:dyDescent="0.25">
      <c r="B1503" t="s">
        <v>1686</v>
      </c>
      <c r="G1503" t="s">
        <v>1814</v>
      </c>
      <c r="K1503" t="s">
        <v>132</v>
      </c>
      <c r="L1503" t="s">
        <v>1698</v>
      </c>
      <c r="N1503">
        <v>1.36</v>
      </c>
      <c r="O1503">
        <v>28.02</v>
      </c>
      <c r="P1503">
        <v>0.9</v>
      </c>
      <c r="Q1503">
        <v>4.9000000000000002E-2</v>
      </c>
      <c r="R1503">
        <v>0.66</v>
      </c>
      <c r="T1503" t="s">
        <v>15</v>
      </c>
    </row>
    <row r="1504" spans="2:20" x14ac:dyDescent="0.25">
      <c r="B1504" t="s">
        <v>1686</v>
      </c>
      <c r="G1504" t="s">
        <v>1814</v>
      </c>
      <c r="K1504" t="s">
        <v>138</v>
      </c>
      <c r="L1504" t="s">
        <v>1698</v>
      </c>
      <c r="N1504">
        <v>12.07</v>
      </c>
      <c r="O1504">
        <v>329.28</v>
      </c>
      <c r="P1504">
        <v>17.27</v>
      </c>
      <c r="Q1504">
        <v>3.6999999999999998E-2</v>
      </c>
      <c r="R1504">
        <v>1.43</v>
      </c>
      <c r="T1504" t="s">
        <v>15</v>
      </c>
    </row>
    <row r="1505" spans="2:20" x14ac:dyDescent="0.25">
      <c r="B1505" t="s">
        <v>1686</v>
      </c>
      <c r="G1505" t="s">
        <v>1814</v>
      </c>
      <c r="K1505" t="s">
        <v>139</v>
      </c>
      <c r="L1505" t="s">
        <v>1698</v>
      </c>
      <c r="N1505">
        <v>0</v>
      </c>
      <c r="O1505">
        <v>0</v>
      </c>
      <c r="P1505">
        <v>0</v>
      </c>
      <c r="T1505" t="s">
        <v>15</v>
      </c>
    </row>
    <row r="1506" spans="2:20" x14ac:dyDescent="0.25">
      <c r="B1506" t="s">
        <v>1686</v>
      </c>
      <c r="G1506" t="s">
        <v>1814</v>
      </c>
      <c r="K1506" t="s">
        <v>140</v>
      </c>
      <c r="L1506" t="s">
        <v>1698</v>
      </c>
      <c r="N1506">
        <v>25.63</v>
      </c>
      <c r="O1506">
        <v>406.35</v>
      </c>
      <c r="P1506">
        <v>21.28</v>
      </c>
      <c r="Q1506">
        <v>6.3E-2</v>
      </c>
      <c r="R1506">
        <v>0.83</v>
      </c>
      <c r="T1506" t="s">
        <v>15</v>
      </c>
    </row>
    <row r="1507" spans="2:20" x14ac:dyDescent="0.25">
      <c r="B1507" t="s">
        <v>1686</v>
      </c>
      <c r="G1507" t="s">
        <v>1814</v>
      </c>
      <c r="K1507" t="s">
        <v>141</v>
      </c>
      <c r="L1507" t="s">
        <v>1698</v>
      </c>
      <c r="N1507">
        <v>15.95</v>
      </c>
      <c r="O1507">
        <v>294.25</v>
      </c>
      <c r="P1507">
        <v>9.5399999999999991</v>
      </c>
      <c r="Q1507">
        <v>5.3999999999999999E-2</v>
      </c>
      <c r="R1507">
        <v>0.6</v>
      </c>
      <c r="T1507" t="s">
        <v>15</v>
      </c>
    </row>
    <row r="1508" spans="2:20" x14ac:dyDescent="0.25">
      <c r="B1508" t="s">
        <v>1686</v>
      </c>
      <c r="G1508" t="s">
        <v>1814</v>
      </c>
      <c r="K1508" t="s">
        <v>142</v>
      </c>
      <c r="L1508" t="s">
        <v>1698</v>
      </c>
      <c r="N1508">
        <v>0</v>
      </c>
      <c r="O1508">
        <v>0</v>
      </c>
      <c r="P1508">
        <v>0</v>
      </c>
      <c r="T1508" t="s">
        <v>15</v>
      </c>
    </row>
    <row r="1509" spans="2:20" x14ac:dyDescent="0.25">
      <c r="B1509" t="s">
        <v>1686</v>
      </c>
      <c r="G1509" t="s">
        <v>1814</v>
      </c>
      <c r="K1509" t="s">
        <v>143</v>
      </c>
      <c r="L1509" t="s">
        <v>1698</v>
      </c>
      <c r="N1509">
        <v>0.68</v>
      </c>
      <c r="O1509">
        <v>7.01</v>
      </c>
      <c r="P1509">
        <v>0.38</v>
      </c>
      <c r="Q1509">
        <v>9.7000000000000003E-2</v>
      </c>
      <c r="R1509">
        <v>0.56000000000000005</v>
      </c>
      <c r="T1509" t="s">
        <v>15</v>
      </c>
    </row>
    <row r="1510" spans="2:20" x14ac:dyDescent="0.25">
      <c r="B1510" t="s">
        <v>1686</v>
      </c>
      <c r="G1510" t="s">
        <v>1814</v>
      </c>
      <c r="K1510" t="s">
        <v>144</v>
      </c>
      <c r="L1510" t="s">
        <v>1698</v>
      </c>
      <c r="N1510">
        <v>0</v>
      </c>
      <c r="O1510">
        <v>0</v>
      </c>
      <c r="P1510">
        <v>0</v>
      </c>
      <c r="T1510" t="s">
        <v>15</v>
      </c>
    </row>
    <row r="1511" spans="2:20" x14ac:dyDescent="0.25">
      <c r="B1511" t="s">
        <v>1686</v>
      </c>
      <c r="G1511" t="s">
        <v>1814</v>
      </c>
      <c r="K1511" t="s">
        <v>145</v>
      </c>
      <c r="L1511" t="s">
        <v>1698</v>
      </c>
      <c r="N1511">
        <v>3.03</v>
      </c>
      <c r="O1511">
        <v>70.06</v>
      </c>
      <c r="P1511">
        <v>5.05</v>
      </c>
      <c r="Q1511">
        <v>4.2999999999999997E-2</v>
      </c>
      <c r="R1511">
        <v>1.67</v>
      </c>
      <c r="T1511" t="s">
        <v>15</v>
      </c>
    </row>
    <row r="1512" spans="2:20" x14ac:dyDescent="0.25">
      <c r="B1512" t="s">
        <v>1686</v>
      </c>
      <c r="G1512" t="s">
        <v>1814</v>
      </c>
      <c r="K1512" t="s">
        <v>146</v>
      </c>
      <c r="L1512" t="s">
        <v>1698</v>
      </c>
      <c r="N1512">
        <v>0</v>
      </c>
      <c r="O1512">
        <v>0</v>
      </c>
      <c r="P1512">
        <v>0</v>
      </c>
      <c r="T1512" t="s">
        <v>15</v>
      </c>
    </row>
    <row r="1513" spans="2:20" x14ac:dyDescent="0.25">
      <c r="B1513" t="s">
        <v>1686</v>
      </c>
      <c r="G1513" t="s">
        <v>1814</v>
      </c>
      <c r="K1513" t="s">
        <v>147</v>
      </c>
      <c r="L1513" t="s">
        <v>1698</v>
      </c>
      <c r="N1513">
        <v>0.64</v>
      </c>
      <c r="O1513">
        <v>7.01</v>
      </c>
      <c r="P1513">
        <v>0.43</v>
      </c>
      <c r="Q1513">
        <v>9.1999999999999998E-2</v>
      </c>
      <c r="R1513">
        <v>0.67</v>
      </c>
      <c r="T1513" t="s">
        <v>15</v>
      </c>
    </row>
    <row r="1514" spans="2:20" x14ac:dyDescent="0.25">
      <c r="B1514" t="s">
        <v>1686</v>
      </c>
      <c r="G1514" t="s">
        <v>1814</v>
      </c>
      <c r="K1514" t="s">
        <v>148</v>
      </c>
      <c r="L1514" t="s">
        <v>1698</v>
      </c>
      <c r="N1514">
        <v>20.87</v>
      </c>
      <c r="O1514">
        <v>350.3</v>
      </c>
      <c r="P1514">
        <v>28.43</v>
      </c>
      <c r="Q1514">
        <v>0.06</v>
      </c>
      <c r="R1514">
        <v>1.36</v>
      </c>
      <c r="T1514" t="s">
        <v>15</v>
      </c>
    </row>
    <row r="1515" spans="2:20" x14ac:dyDescent="0.25">
      <c r="B1515" t="s">
        <v>1686</v>
      </c>
      <c r="G1515" t="s">
        <v>1814</v>
      </c>
      <c r="K1515" t="s">
        <v>153</v>
      </c>
      <c r="L1515" t="s">
        <v>1698</v>
      </c>
      <c r="N1515">
        <v>282.64999999999998</v>
      </c>
      <c r="O1515">
        <v>6452.5</v>
      </c>
      <c r="P1515">
        <v>367.88</v>
      </c>
      <c r="Q1515">
        <v>4.3999999999999997E-2</v>
      </c>
      <c r="R1515">
        <v>1.3</v>
      </c>
      <c r="T1515" t="s">
        <v>15</v>
      </c>
    </row>
    <row r="1516" spans="2:20" x14ac:dyDescent="0.25">
      <c r="B1516" t="s">
        <v>1686</v>
      </c>
      <c r="G1516" t="s">
        <v>1814</v>
      </c>
      <c r="K1516" t="s">
        <v>154</v>
      </c>
      <c r="L1516" t="s">
        <v>1698</v>
      </c>
      <c r="N1516">
        <v>1.51</v>
      </c>
      <c r="O1516">
        <v>35.03</v>
      </c>
      <c r="P1516">
        <v>2.16</v>
      </c>
      <c r="Q1516">
        <v>4.2999999999999997E-2</v>
      </c>
      <c r="R1516">
        <v>1.43</v>
      </c>
      <c r="T1516" t="s">
        <v>15</v>
      </c>
    </row>
    <row r="1517" spans="2:20" x14ac:dyDescent="0.25">
      <c r="B1517" t="s">
        <v>1686</v>
      </c>
      <c r="G1517" t="s">
        <v>1814</v>
      </c>
      <c r="K1517" t="s">
        <v>151</v>
      </c>
      <c r="L1517" t="s">
        <v>1698</v>
      </c>
      <c r="N1517">
        <v>8.7200000000000006</v>
      </c>
      <c r="O1517">
        <v>203.17</v>
      </c>
      <c r="P1517">
        <v>13.43</v>
      </c>
      <c r="Q1517">
        <v>4.2999999999999997E-2</v>
      </c>
      <c r="R1517">
        <v>1.54</v>
      </c>
      <c r="T1517" t="s">
        <v>15</v>
      </c>
    </row>
    <row r="1518" spans="2:20" x14ac:dyDescent="0.25">
      <c r="B1518" t="s">
        <v>1686</v>
      </c>
      <c r="G1518" t="s">
        <v>1814</v>
      </c>
      <c r="K1518" t="s">
        <v>152</v>
      </c>
      <c r="L1518" t="s">
        <v>1698</v>
      </c>
      <c r="N1518">
        <v>510.15</v>
      </c>
      <c r="O1518">
        <v>15020.81</v>
      </c>
      <c r="P1518">
        <v>1015.29</v>
      </c>
      <c r="Q1518">
        <v>3.4000000000000002E-2</v>
      </c>
      <c r="R1518">
        <v>1.99</v>
      </c>
      <c r="T1518" t="s">
        <v>15</v>
      </c>
    </row>
    <row r="1519" spans="2:20" x14ac:dyDescent="0.25">
      <c r="B1519" t="s">
        <v>1686</v>
      </c>
      <c r="G1519" t="s">
        <v>1814</v>
      </c>
      <c r="K1519" t="s">
        <v>155</v>
      </c>
      <c r="L1519" t="s">
        <v>1698</v>
      </c>
      <c r="N1519">
        <v>0</v>
      </c>
      <c r="O1519">
        <v>0</v>
      </c>
      <c r="P1519">
        <v>0</v>
      </c>
      <c r="T1519" t="s">
        <v>15</v>
      </c>
    </row>
    <row r="1520" spans="2:20" x14ac:dyDescent="0.25">
      <c r="B1520" t="s">
        <v>1686</v>
      </c>
      <c r="G1520" t="s">
        <v>1814</v>
      </c>
      <c r="K1520" t="s">
        <v>176</v>
      </c>
      <c r="L1520" t="s">
        <v>1698</v>
      </c>
      <c r="N1520">
        <v>901.82</v>
      </c>
      <c r="O1520">
        <v>27274.25</v>
      </c>
      <c r="P1520">
        <v>1311.59</v>
      </c>
      <c r="Q1520">
        <v>3.3000000000000002E-2</v>
      </c>
      <c r="R1520">
        <v>1.45</v>
      </c>
      <c r="T1520" t="s">
        <v>15</v>
      </c>
    </row>
    <row r="1521" spans="2:20" x14ac:dyDescent="0.25">
      <c r="B1521" t="s">
        <v>1686</v>
      </c>
      <c r="G1521" t="s">
        <v>1814</v>
      </c>
      <c r="K1521" t="s">
        <v>177</v>
      </c>
      <c r="L1521" t="s">
        <v>1698</v>
      </c>
      <c r="N1521">
        <v>0</v>
      </c>
      <c r="O1521">
        <v>0</v>
      </c>
      <c r="P1521">
        <v>0</v>
      </c>
      <c r="T1521" t="s">
        <v>15</v>
      </c>
    </row>
    <row r="1522" spans="2:20" x14ac:dyDescent="0.25">
      <c r="B1522" t="s">
        <v>1686</v>
      </c>
      <c r="G1522" t="s">
        <v>1814</v>
      </c>
      <c r="K1522" t="s">
        <v>181</v>
      </c>
      <c r="L1522" t="s">
        <v>1698</v>
      </c>
      <c r="N1522">
        <v>0</v>
      </c>
      <c r="O1522">
        <v>0</v>
      </c>
      <c r="P1522">
        <v>0</v>
      </c>
      <c r="T1522" t="s">
        <v>15</v>
      </c>
    </row>
    <row r="1523" spans="2:20" x14ac:dyDescent="0.25">
      <c r="B1523" t="s">
        <v>1686</v>
      </c>
      <c r="G1523" t="s">
        <v>1814</v>
      </c>
      <c r="K1523" t="s">
        <v>196</v>
      </c>
      <c r="L1523" t="s">
        <v>1698</v>
      </c>
      <c r="N1523">
        <v>16.96</v>
      </c>
      <c r="O1523">
        <v>315.27</v>
      </c>
      <c r="P1523">
        <v>32.630000000000003</v>
      </c>
      <c r="Q1523">
        <v>5.3999999999999999E-2</v>
      </c>
      <c r="R1523">
        <v>1.92</v>
      </c>
      <c r="T1523" t="s">
        <v>15</v>
      </c>
    </row>
    <row r="1524" spans="2:20" x14ac:dyDescent="0.25">
      <c r="B1524" t="s">
        <v>1686</v>
      </c>
      <c r="G1524" t="s">
        <v>1814</v>
      </c>
      <c r="K1524" t="s">
        <v>231</v>
      </c>
      <c r="L1524" t="s">
        <v>1698</v>
      </c>
      <c r="N1524">
        <v>46.55</v>
      </c>
      <c r="O1524">
        <v>1078.92</v>
      </c>
      <c r="P1524">
        <v>33.86</v>
      </c>
      <c r="Q1524">
        <v>4.2999999999999997E-2</v>
      </c>
      <c r="R1524">
        <v>0.73</v>
      </c>
      <c r="T1524" t="s">
        <v>15</v>
      </c>
    </row>
    <row r="1525" spans="2:20" x14ac:dyDescent="0.25">
      <c r="B1525" t="s">
        <v>1686</v>
      </c>
      <c r="G1525" t="s">
        <v>1814</v>
      </c>
      <c r="K1525" t="s">
        <v>244</v>
      </c>
      <c r="L1525" t="s">
        <v>1698</v>
      </c>
      <c r="N1525">
        <v>29.4</v>
      </c>
      <c r="O1525">
        <v>609.52</v>
      </c>
      <c r="P1525">
        <v>22.29</v>
      </c>
      <c r="Q1525">
        <v>4.8000000000000001E-2</v>
      </c>
      <c r="R1525">
        <v>0.76</v>
      </c>
      <c r="T1525" t="s">
        <v>15</v>
      </c>
    </row>
    <row r="1526" spans="2:20" x14ac:dyDescent="0.25">
      <c r="B1526" t="s">
        <v>1686</v>
      </c>
      <c r="G1526" t="s">
        <v>1814</v>
      </c>
      <c r="K1526" t="s">
        <v>246</v>
      </c>
      <c r="L1526" t="s">
        <v>1698</v>
      </c>
      <c r="N1526">
        <v>0</v>
      </c>
      <c r="O1526">
        <v>0</v>
      </c>
      <c r="P1526">
        <v>0</v>
      </c>
      <c r="T1526" t="s">
        <v>15</v>
      </c>
    </row>
    <row r="1527" spans="2:20" x14ac:dyDescent="0.25">
      <c r="B1527" t="s">
        <v>1686</v>
      </c>
      <c r="G1527" t="s">
        <v>1814</v>
      </c>
      <c r="K1527" t="s">
        <v>269</v>
      </c>
      <c r="L1527" t="s">
        <v>1698</v>
      </c>
      <c r="N1527">
        <v>309.3</v>
      </c>
      <c r="O1527">
        <v>3439.93</v>
      </c>
      <c r="P1527">
        <v>176.39</v>
      </c>
      <c r="Q1527">
        <v>0.09</v>
      </c>
      <c r="R1527">
        <v>0.56999999999999995</v>
      </c>
      <c r="T1527" t="s">
        <v>15</v>
      </c>
    </row>
    <row r="1528" spans="2:20" x14ac:dyDescent="0.25">
      <c r="B1528" t="s">
        <v>1686</v>
      </c>
      <c r="G1528" t="s">
        <v>1814</v>
      </c>
      <c r="K1528" t="s">
        <v>277</v>
      </c>
      <c r="L1528" t="s">
        <v>1698</v>
      </c>
      <c r="N1528">
        <v>21.56</v>
      </c>
      <c r="O1528">
        <v>287.24</v>
      </c>
      <c r="P1528">
        <v>11.08</v>
      </c>
      <c r="Q1528">
        <v>7.4999999999999997E-2</v>
      </c>
      <c r="R1528">
        <v>0.51</v>
      </c>
      <c r="T1528" t="s">
        <v>15</v>
      </c>
    </row>
    <row r="1529" spans="2:20" x14ac:dyDescent="0.25">
      <c r="B1529" t="s">
        <v>1686</v>
      </c>
      <c r="G1529" t="s">
        <v>1814</v>
      </c>
      <c r="K1529" t="s">
        <v>314</v>
      </c>
      <c r="L1529" t="s">
        <v>1698</v>
      </c>
      <c r="N1529">
        <v>1.48</v>
      </c>
      <c r="O1529">
        <v>21.02</v>
      </c>
      <c r="P1529">
        <v>1.08</v>
      </c>
      <c r="Q1529">
        <v>7.0999999999999994E-2</v>
      </c>
      <c r="R1529">
        <v>0.73</v>
      </c>
      <c r="T1529" t="s">
        <v>15</v>
      </c>
    </row>
    <row r="1530" spans="2:20" x14ac:dyDescent="0.25">
      <c r="B1530" t="s">
        <v>1686</v>
      </c>
      <c r="G1530" t="s">
        <v>1814</v>
      </c>
      <c r="K1530" t="s">
        <v>315</v>
      </c>
      <c r="L1530" t="s">
        <v>1698</v>
      </c>
      <c r="N1530">
        <v>0</v>
      </c>
      <c r="O1530">
        <v>0</v>
      </c>
      <c r="P1530">
        <v>0</v>
      </c>
      <c r="T1530" t="s">
        <v>15</v>
      </c>
    </row>
    <row r="1531" spans="2:20" x14ac:dyDescent="0.25">
      <c r="B1531" t="s">
        <v>1686</v>
      </c>
      <c r="G1531" t="s">
        <v>1814</v>
      </c>
      <c r="K1531" t="s">
        <v>309</v>
      </c>
      <c r="L1531" t="s">
        <v>1698</v>
      </c>
      <c r="N1531">
        <v>344.51</v>
      </c>
      <c r="O1531">
        <v>10957.34</v>
      </c>
      <c r="P1531">
        <v>234.21</v>
      </c>
      <c r="Q1531">
        <v>3.1E-2</v>
      </c>
      <c r="R1531">
        <v>0.68</v>
      </c>
      <c r="T1531" t="s">
        <v>15</v>
      </c>
    </row>
    <row r="1532" spans="2:20" x14ac:dyDescent="0.25">
      <c r="B1532" t="s">
        <v>1686</v>
      </c>
      <c r="G1532" t="s">
        <v>1814</v>
      </c>
      <c r="K1532" t="s">
        <v>335</v>
      </c>
      <c r="L1532" t="s">
        <v>1698</v>
      </c>
      <c r="N1532">
        <v>17.13</v>
      </c>
      <c r="O1532">
        <v>518.44000000000005</v>
      </c>
      <c r="P1532">
        <v>22.74</v>
      </c>
      <c r="Q1532">
        <v>3.3000000000000002E-2</v>
      </c>
      <c r="R1532">
        <v>1.33</v>
      </c>
      <c r="T1532" t="s">
        <v>15</v>
      </c>
    </row>
    <row r="1533" spans="2:20" x14ac:dyDescent="0.25">
      <c r="B1533" t="s">
        <v>1686</v>
      </c>
      <c r="G1533" t="s">
        <v>1814</v>
      </c>
      <c r="K1533" t="s">
        <v>404</v>
      </c>
      <c r="L1533" t="s">
        <v>1698</v>
      </c>
      <c r="N1533">
        <v>1.99</v>
      </c>
      <c r="O1533">
        <v>49.04</v>
      </c>
      <c r="P1533">
        <v>1.83</v>
      </c>
      <c r="Q1533">
        <v>4.1000000000000002E-2</v>
      </c>
      <c r="R1533">
        <v>0.92</v>
      </c>
      <c r="T1533" t="s">
        <v>15</v>
      </c>
    </row>
    <row r="1534" spans="2:20" x14ac:dyDescent="0.25">
      <c r="B1534" t="s">
        <v>1686</v>
      </c>
      <c r="G1534" t="s">
        <v>1814</v>
      </c>
      <c r="K1534" t="s">
        <v>686</v>
      </c>
      <c r="L1534" t="s">
        <v>1698</v>
      </c>
      <c r="N1534">
        <v>71.37</v>
      </c>
      <c r="O1534">
        <v>3075.62</v>
      </c>
      <c r="P1534">
        <v>123.72</v>
      </c>
      <c r="Q1534">
        <v>2.3E-2</v>
      </c>
      <c r="R1534">
        <v>1.73</v>
      </c>
      <c r="T1534" t="s">
        <v>15</v>
      </c>
    </row>
    <row r="1535" spans="2:20" x14ac:dyDescent="0.25">
      <c r="B1535" t="s">
        <v>1686</v>
      </c>
      <c r="G1535" t="s">
        <v>1814</v>
      </c>
      <c r="K1535" t="s">
        <v>687</v>
      </c>
      <c r="L1535" t="s">
        <v>1698</v>
      </c>
      <c r="N1535">
        <v>2.11</v>
      </c>
      <c r="O1535">
        <v>70.06</v>
      </c>
      <c r="P1535">
        <v>2.31</v>
      </c>
      <c r="Q1535">
        <v>0.03</v>
      </c>
      <c r="R1535">
        <v>1.0900000000000001</v>
      </c>
      <c r="T1535" t="s">
        <v>15</v>
      </c>
    </row>
    <row r="1536" spans="2:20" x14ac:dyDescent="0.25">
      <c r="B1536" t="s">
        <v>1686</v>
      </c>
      <c r="G1536" t="s">
        <v>1814</v>
      </c>
      <c r="K1536" t="s">
        <v>688</v>
      </c>
      <c r="L1536" t="s">
        <v>1698</v>
      </c>
      <c r="N1536">
        <v>0</v>
      </c>
      <c r="O1536">
        <v>0</v>
      </c>
      <c r="P1536">
        <v>0</v>
      </c>
      <c r="T1536" t="s">
        <v>15</v>
      </c>
    </row>
    <row r="1537" spans="2:20" x14ac:dyDescent="0.25">
      <c r="B1537" t="s">
        <v>1686</v>
      </c>
      <c r="G1537" t="s">
        <v>1814</v>
      </c>
      <c r="K1537" t="s">
        <v>407</v>
      </c>
      <c r="L1537" t="s">
        <v>1698</v>
      </c>
      <c r="N1537">
        <v>0</v>
      </c>
      <c r="O1537">
        <v>0</v>
      </c>
      <c r="P1537">
        <v>0</v>
      </c>
      <c r="T1537" t="s">
        <v>15</v>
      </c>
    </row>
    <row r="1538" spans="2:20" x14ac:dyDescent="0.25">
      <c r="B1538" t="s">
        <v>1686</v>
      </c>
      <c r="G1538" t="s">
        <v>1814</v>
      </c>
      <c r="K1538" t="s">
        <v>414</v>
      </c>
      <c r="L1538" t="s">
        <v>1698</v>
      </c>
      <c r="N1538">
        <v>126.87</v>
      </c>
      <c r="O1538">
        <v>2550.17</v>
      </c>
      <c r="P1538">
        <v>132.22999999999999</v>
      </c>
      <c r="Q1538">
        <v>0.05</v>
      </c>
      <c r="R1538">
        <v>1.04</v>
      </c>
      <c r="T1538" t="s">
        <v>15</v>
      </c>
    </row>
    <row r="1539" spans="2:20" x14ac:dyDescent="0.25">
      <c r="B1539" t="s">
        <v>1686</v>
      </c>
      <c r="G1539" t="s">
        <v>1814</v>
      </c>
      <c r="K1539" t="s">
        <v>415</v>
      </c>
      <c r="L1539" t="s">
        <v>1698</v>
      </c>
      <c r="N1539">
        <v>9.24</v>
      </c>
      <c r="O1539">
        <v>133.11000000000001</v>
      </c>
      <c r="P1539">
        <v>9.9700000000000006</v>
      </c>
      <c r="Q1539">
        <v>6.9000000000000006E-2</v>
      </c>
      <c r="R1539">
        <v>1.08</v>
      </c>
      <c r="T1539" t="s">
        <v>15</v>
      </c>
    </row>
    <row r="1540" spans="2:20" x14ac:dyDescent="0.25">
      <c r="B1540" t="s">
        <v>1686</v>
      </c>
      <c r="G1540" t="s">
        <v>1814</v>
      </c>
      <c r="K1540" t="s">
        <v>693</v>
      </c>
      <c r="L1540" t="s">
        <v>1698</v>
      </c>
      <c r="N1540">
        <v>0</v>
      </c>
      <c r="O1540">
        <v>0</v>
      </c>
      <c r="P1540">
        <v>0</v>
      </c>
      <c r="T1540" t="s">
        <v>15</v>
      </c>
    </row>
    <row r="1541" spans="2:20" x14ac:dyDescent="0.25">
      <c r="B1541" t="s">
        <v>1686</v>
      </c>
      <c r="G1541" t="s">
        <v>1814</v>
      </c>
      <c r="K1541" t="s">
        <v>725</v>
      </c>
      <c r="L1541" t="s">
        <v>1698</v>
      </c>
      <c r="N1541">
        <v>0</v>
      </c>
      <c r="O1541">
        <v>0</v>
      </c>
      <c r="P1541">
        <v>0</v>
      </c>
      <c r="T1541" t="s">
        <v>15</v>
      </c>
    </row>
    <row r="1542" spans="2:20" x14ac:dyDescent="0.25">
      <c r="B1542" t="s">
        <v>1686</v>
      </c>
      <c r="G1542" t="s">
        <v>1814</v>
      </c>
      <c r="K1542" t="s">
        <v>758</v>
      </c>
      <c r="L1542" t="s">
        <v>1698</v>
      </c>
      <c r="N1542">
        <v>0</v>
      </c>
      <c r="O1542">
        <v>0</v>
      </c>
      <c r="P1542">
        <v>0</v>
      </c>
      <c r="T1542" t="s">
        <v>15</v>
      </c>
    </row>
    <row r="1543" spans="2:20" x14ac:dyDescent="0.25">
      <c r="B1543" t="s">
        <v>1686</v>
      </c>
      <c r="G1543" t="s">
        <v>1814</v>
      </c>
      <c r="K1543" t="s">
        <v>777</v>
      </c>
      <c r="L1543" t="s">
        <v>1698</v>
      </c>
      <c r="N1543">
        <v>0</v>
      </c>
      <c r="O1543">
        <v>0</v>
      </c>
      <c r="P1543">
        <v>0</v>
      </c>
      <c r="T1543" t="s">
        <v>15</v>
      </c>
    </row>
    <row r="1544" spans="2:20" x14ac:dyDescent="0.25">
      <c r="B1544" t="s">
        <v>1686</v>
      </c>
      <c r="G1544" t="s">
        <v>1814</v>
      </c>
      <c r="K1544" t="s">
        <v>801</v>
      </c>
      <c r="L1544" t="s">
        <v>1698</v>
      </c>
      <c r="N1544">
        <v>17.43</v>
      </c>
      <c r="O1544">
        <v>287.24</v>
      </c>
      <c r="P1544">
        <v>25.83</v>
      </c>
      <c r="Q1544">
        <v>6.0999999999999999E-2</v>
      </c>
      <c r="R1544">
        <v>1.48</v>
      </c>
      <c r="T1544" t="s">
        <v>15</v>
      </c>
    </row>
    <row r="1545" spans="2:20" x14ac:dyDescent="0.25">
      <c r="B1545" t="s">
        <v>1686</v>
      </c>
      <c r="G1545" t="s">
        <v>1814</v>
      </c>
      <c r="K1545" t="s">
        <v>805</v>
      </c>
      <c r="L1545" t="s">
        <v>1698</v>
      </c>
      <c r="N1545">
        <v>38.65</v>
      </c>
      <c r="O1545">
        <v>714.61</v>
      </c>
      <c r="P1545">
        <v>57.4</v>
      </c>
      <c r="Q1545">
        <v>5.3999999999999999E-2</v>
      </c>
      <c r="R1545">
        <v>1.48</v>
      </c>
      <c r="T1545" t="s">
        <v>15</v>
      </c>
    </row>
    <row r="1546" spans="2:20" x14ac:dyDescent="0.25">
      <c r="B1546" t="s">
        <v>1686</v>
      </c>
      <c r="G1546" t="s">
        <v>1814</v>
      </c>
      <c r="K1546" t="s">
        <v>825</v>
      </c>
      <c r="L1546" t="s">
        <v>1698</v>
      </c>
      <c r="N1546">
        <v>268.23</v>
      </c>
      <c r="O1546">
        <v>8098.9</v>
      </c>
      <c r="P1546">
        <v>403.75</v>
      </c>
      <c r="Q1546">
        <v>3.3000000000000002E-2</v>
      </c>
      <c r="R1546">
        <v>1.51</v>
      </c>
      <c r="T1546" t="s">
        <v>15</v>
      </c>
    </row>
    <row r="1547" spans="2:20" x14ac:dyDescent="0.25">
      <c r="B1547" t="s">
        <v>1686</v>
      </c>
      <c r="G1547" t="s">
        <v>1814</v>
      </c>
      <c r="K1547" t="s">
        <v>1315</v>
      </c>
      <c r="L1547" t="s">
        <v>1698</v>
      </c>
      <c r="N1547">
        <v>1988.86</v>
      </c>
      <c r="O1547">
        <v>65568.899999999994</v>
      </c>
      <c r="P1547">
        <v>2135.12</v>
      </c>
      <c r="Q1547">
        <v>0.03</v>
      </c>
      <c r="R1547">
        <v>1.07</v>
      </c>
      <c r="T1547" t="s">
        <v>15</v>
      </c>
    </row>
    <row r="1548" spans="2:20" x14ac:dyDescent="0.25">
      <c r="B1548" t="s">
        <v>1686</v>
      </c>
      <c r="G1548" t="s">
        <v>1814</v>
      </c>
      <c r="K1548" t="s">
        <v>922</v>
      </c>
      <c r="L1548" t="s">
        <v>1698</v>
      </c>
      <c r="N1548">
        <v>4193.79</v>
      </c>
      <c r="O1548">
        <v>118800.28</v>
      </c>
      <c r="P1548">
        <v>5491.02</v>
      </c>
      <c r="Q1548">
        <v>3.5000000000000003E-2</v>
      </c>
      <c r="R1548">
        <v>1.31</v>
      </c>
      <c r="T1548" t="s">
        <v>15</v>
      </c>
    </row>
    <row r="1549" spans="2:20" x14ac:dyDescent="0.25">
      <c r="B1549" t="s">
        <v>1686</v>
      </c>
      <c r="G1549" t="s">
        <v>1814</v>
      </c>
      <c r="K1549" t="s">
        <v>1553</v>
      </c>
      <c r="L1549" t="s">
        <v>1698</v>
      </c>
      <c r="N1549">
        <v>3148.79</v>
      </c>
      <c r="O1549">
        <v>57666.16</v>
      </c>
      <c r="P1549">
        <v>3016.36</v>
      </c>
      <c r="Q1549">
        <v>5.5E-2</v>
      </c>
      <c r="R1549">
        <v>0.96</v>
      </c>
      <c r="T1549" t="s">
        <v>15</v>
      </c>
    </row>
    <row r="1550" spans="2:20" x14ac:dyDescent="0.25">
      <c r="B1550" t="s">
        <v>1686</v>
      </c>
      <c r="G1550" t="s">
        <v>1814</v>
      </c>
      <c r="K1550" t="s">
        <v>1555</v>
      </c>
      <c r="L1550" t="s">
        <v>1698</v>
      </c>
      <c r="N1550">
        <v>1589.08</v>
      </c>
      <c r="O1550">
        <v>34763.64</v>
      </c>
      <c r="P1550">
        <v>1508.32</v>
      </c>
      <c r="Q1550">
        <v>4.5999999999999999E-2</v>
      </c>
      <c r="R1550">
        <v>0.95</v>
      </c>
      <c r="T1550" t="s">
        <v>15</v>
      </c>
    </row>
    <row r="1551" spans="2:20" x14ac:dyDescent="0.25">
      <c r="B1551" t="s">
        <v>1686</v>
      </c>
      <c r="G1551" t="s">
        <v>1814</v>
      </c>
      <c r="K1551" t="s">
        <v>1556</v>
      </c>
      <c r="L1551" t="s">
        <v>1698</v>
      </c>
      <c r="N1551">
        <v>0</v>
      </c>
      <c r="O1551">
        <v>0</v>
      </c>
      <c r="P1551">
        <v>0</v>
      </c>
      <c r="T1551" t="s">
        <v>15</v>
      </c>
    </row>
    <row r="1552" spans="2:20" x14ac:dyDescent="0.25">
      <c r="B1552" t="s">
        <v>1686</v>
      </c>
      <c r="G1552" t="s">
        <v>1814</v>
      </c>
      <c r="K1552" t="s">
        <v>1557</v>
      </c>
      <c r="L1552" t="s">
        <v>1698</v>
      </c>
      <c r="N1552">
        <v>0</v>
      </c>
      <c r="O1552">
        <v>0</v>
      </c>
      <c r="P1552">
        <v>0</v>
      </c>
      <c r="T1552" t="s">
        <v>15</v>
      </c>
    </row>
    <row r="1553" spans="2:20" x14ac:dyDescent="0.25">
      <c r="B1553" t="s">
        <v>1686</v>
      </c>
      <c r="G1553" t="s">
        <v>1814</v>
      </c>
      <c r="K1553" t="s">
        <v>1603</v>
      </c>
      <c r="L1553" t="s">
        <v>1698</v>
      </c>
      <c r="N1553">
        <v>0.49</v>
      </c>
      <c r="O1553">
        <v>7.01</v>
      </c>
      <c r="P1553">
        <v>0.55000000000000004</v>
      </c>
      <c r="Q1553">
        <v>7.0000000000000007E-2</v>
      </c>
      <c r="R1553">
        <v>1.1299999999999999</v>
      </c>
      <c r="T1553" t="s">
        <v>15</v>
      </c>
    </row>
    <row r="1554" spans="2:20" x14ac:dyDescent="0.25">
      <c r="B1554" t="s">
        <v>1686</v>
      </c>
      <c r="G1554" t="s">
        <v>1814</v>
      </c>
      <c r="K1554" t="s">
        <v>1619</v>
      </c>
      <c r="L1554" t="s">
        <v>1698</v>
      </c>
      <c r="N1554">
        <v>0</v>
      </c>
      <c r="O1554">
        <v>0</v>
      </c>
      <c r="P1554">
        <v>0</v>
      </c>
      <c r="T1554" t="s">
        <v>15</v>
      </c>
    </row>
    <row r="1555" spans="2:20" x14ac:dyDescent="0.25">
      <c r="B1555" t="s">
        <v>1686</v>
      </c>
      <c r="G1555" t="s">
        <v>1815</v>
      </c>
      <c r="H1555">
        <v>3</v>
      </c>
      <c r="M1555" t="s">
        <v>1697</v>
      </c>
      <c r="N1555">
        <v>41.1</v>
      </c>
      <c r="O1555">
        <v>462.39</v>
      </c>
      <c r="P1555">
        <v>62.29</v>
      </c>
      <c r="Q1555">
        <v>8.8999999999999996E-2</v>
      </c>
      <c r="R1555">
        <v>1.52</v>
      </c>
      <c r="T1555" t="s">
        <v>15</v>
      </c>
    </row>
    <row r="1556" spans="2:20" x14ac:dyDescent="0.25">
      <c r="B1556" t="s">
        <v>1686</v>
      </c>
      <c r="G1556" t="s">
        <v>1815</v>
      </c>
      <c r="K1556" t="s">
        <v>189</v>
      </c>
      <c r="L1556" t="s">
        <v>1698</v>
      </c>
      <c r="N1556">
        <v>41.1</v>
      </c>
      <c r="O1556">
        <v>462.39</v>
      </c>
      <c r="P1556">
        <v>62.29</v>
      </c>
      <c r="Q1556">
        <v>8.8999999999999996E-2</v>
      </c>
      <c r="R1556">
        <v>1.52</v>
      </c>
      <c r="T1556" t="s">
        <v>15</v>
      </c>
    </row>
    <row r="1557" spans="2:20" x14ac:dyDescent="0.25">
      <c r="B1557" t="s">
        <v>1686</v>
      </c>
      <c r="G1557" t="s">
        <v>1815</v>
      </c>
      <c r="K1557" t="s">
        <v>191</v>
      </c>
      <c r="L1557" t="s">
        <v>1698</v>
      </c>
      <c r="N1557">
        <v>0</v>
      </c>
      <c r="O1557">
        <v>0</v>
      </c>
      <c r="P1557">
        <v>0</v>
      </c>
      <c r="T1557" t="s">
        <v>15</v>
      </c>
    </row>
    <row r="1558" spans="2:20" x14ac:dyDescent="0.25">
      <c r="B1558" t="s">
        <v>1686</v>
      </c>
      <c r="G1558" t="s">
        <v>1815</v>
      </c>
      <c r="K1558" t="s">
        <v>192</v>
      </c>
      <c r="L1558" t="s">
        <v>1698</v>
      </c>
      <c r="N1558">
        <v>0</v>
      </c>
      <c r="O1558">
        <v>0</v>
      </c>
      <c r="P1558">
        <v>0</v>
      </c>
      <c r="T1558" t="s">
        <v>15</v>
      </c>
    </row>
    <row r="1559" spans="2:20" x14ac:dyDescent="0.25">
      <c r="B1559" t="s">
        <v>1686</v>
      </c>
      <c r="G1559" t="s">
        <v>1815</v>
      </c>
      <c r="K1559" t="s">
        <v>906</v>
      </c>
      <c r="L1559" t="s">
        <v>1698</v>
      </c>
      <c r="N1559">
        <v>0</v>
      </c>
      <c r="O1559">
        <v>0</v>
      </c>
      <c r="P1559">
        <v>0</v>
      </c>
      <c r="T1559" t="s">
        <v>15</v>
      </c>
    </row>
    <row r="1560" spans="2:20" x14ac:dyDescent="0.25">
      <c r="B1560" t="s">
        <v>1686</v>
      </c>
      <c r="G1560" t="s">
        <v>1815</v>
      </c>
      <c r="K1560" t="s">
        <v>961</v>
      </c>
      <c r="L1560" t="s">
        <v>1698</v>
      </c>
      <c r="N1560">
        <v>0</v>
      </c>
      <c r="O1560">
        <v>0</v>
      </c>
      <c r="P1560">
        <v>0</v>
      </c>
      <c r="T1560" t="s">
        <v>15</v>
      </c>
    </row>
    <row r="1561" spans="2:20" x14ac:dyDescent="0.25">
      <c r="B1561" t="s">
        <v>1686</v>
      </c>
      <c r="G1561" t="s">
        <v>1816</v>
      </c>
      <c r="H1561">
        <v>3</v>
      </c>
      <c r="M1561" t="s">
        <v>1697</v>
      </c>
      <c r="N1561">
        <v>0</v>
      </c>
      <c r="O1561">
        <v>0</v>
      </c>
      <c r="P1561">
        <v>0</v>
      </c>
      <c r="T1561" t="s">
        <v>15</v>
      </c>
    </row>
    <row r="1562" spans="2:20" x14ac:dyDescent="0.25">
      <c r="B1562" t="s">
        <v>1686</v>
      </c>
      <c r="G1562" t="s">
        <v>1816</v>
      </c>
      <c r="K1562" t="s">
        <v>371</v>
      </c>
      <c r="L1562" t="s">
        <v>1698</v>
      </c>
      <c r="N1562">
        <v>0</v>
      </c>
      <c r="O1562">
        <v>0</v>
      </c>
      <c r="P1562">
        <v>0</v>
      </c>
      <c r="T1562" t="s">
        <v>15</v>
      </c>
    </row>
    <row r="1563" spans="2:20" x14ac:dyDescent="0.25">
      <c r="B1563" t="s">
        <v>1686</v>
      </c>
      <c r="G1563" t="s">
        <v>1816</v>
      </c>
      <c r="K1563" t="s">
        <v>372</v>
      </c>
      <c r="L1563" t="s">
        <v>1698</v>
      </c>
      <c r="N1563">
        <v>0</v>
      </c>
      <c r="O1563">
        <v>0</v>
      </c>
      <c r="P1563">
        <v>0</v>
      </c>
      <c r="T1563" t="s">
        <v>15</v>
      </c>
    </row>
    <row r="1564" spans="2:20" x14ac:dyDescent="0.25">
      <c r="B1564" t="s">
        <v>1686</v>
      </c>
      <c r="G1564" t="s">
        <v>1816</v>
      </c>
      <c r="K1564" t="s">
        <v>373</v>
      </c>
      <c r="L1564" t="s">
        <v>1698</v>
      </c>
      <c r="N1564">
        <v>0</v>
      </c>
      <c r="O1564">
        <v>0</v>
      </c>
      <c r="P1564">
        <v>0</v>
      </c>
      <c r="T1564" t="s">
        <v>15</v>
      </c>
    </row>
    <row r="1565" spans="2:20" x14ac:dyDescent="0.25">
      <c r="B1565" t="s">
        <v>1686</v>
      </c>
      <c r="G1565" t="s">
        <v>1816</v>
      </c>
      <c r="K1565" t="s">
        <v>374</v>
      </c>
      <c r="L1565" t="s">
        <v>1698</v>
      </c>
      <c r="N1565">
        <v>0</v>
      </c>
      <c r="O1565">
        <v>0</v>
      </c>
      <c r="P1565">
        <v>0</v>
      </c>
      <c r="T1565" t="s">
        <v>15</v>
      </c>
    </row>
    <row r="1566" spans="2:20" x14ac:dyDescent="0.25">
      <c r="B1566" t="s">
        <v>1686</v>
      </c>
      <c r="G1566" t="s">
        <v>1816</v>
      </c>
      <c r="K1566" t="s">
        <v>897</v>
      </c>
      <c r="L1566" t="s">
        <v>1698</v>
      </c>
      <c r="N1566">
        <v>0</v>
      </c>
      <c r="O1566">
        <v>0</v>
      </c>
      <c r="P1566">
        <v>0</v>
      </c>
      <c r="T1566" t="s">
        <v>15</v>
      </c>
    </row>
    <row r="1567" spans="2:20" x14ac:dyDescent="0.25">
      <c r="B1567" t="s">
        <v>1686</v>
      </c>
      <c r="G1567" t="s">
        <v>1816</v>
      </c>
      <c r="K1567" t="s">
        <v>900</v>
      </c>
      <c r="L1567" t="s">
        <v>1698</v>
      </c>
      <c r="N1567">
        <v>0</v>
      </c>
      <c r="O1567">
        <v>0</v>
      </c>
      <c r="P1567">
        <v>0</v>
      </c>
      <c r="T1567" t="s">
        <v>15</v>
      </c>
    </row>
    <row r="1568" spans="2:20" x14ac:dyDescent="0.25">
      <c r="B1568" t="s">
        <v>1686</v>
      </c>
      <c r="G1568" t="s">
        <v>1816</v>
      </c>
      <c r="K1568" t="s">
        <v>1067</v>
      </c>
      <c r="L1568" t="s">
        <v>1698</v>
      </c>
      <c r="N1568">
        <v>0</v>
      </c>
      <c r="O1568">
        <v>0</v>
      </c>
      <c r="P1568">
        <v>0</v>
      </c>
      <c r="T1568" t="s">
        <v>15</v>
      </c>
    </row>
    <row r="1569" spans="2:20" x14ac:dyDescent="0.25">
      <c r="B1569" t="s">
        <v>1686</v>
      </c>
      <c r="G1569" t="s">
        <v>1817</v>
      </c>
      <c r="H1569">
        <v>3</v>
      </c>
      <c r="M1569" t="s">
        <v>1697</v>
      </c>
      <c r="N1569">
        <v>71.88</v>
      </c>
      <c r="O1569">
        <v>1989.7</v>
      </c>
      <c r="P1569">
        <v>107.74</v>
      </c>
      <c r="Q1569">
        <v>3.5999999999999997E-2</v>
      </c>
      <c r="R1569">
        <v>1.5</v>
      </c>
      <c r="T1569" t="s">
        <v>15</v>
      </c>
    </row>
    <row r="1570" spans="2:20" x14ac:dyDescent="0.25">
      <c r="B1570" t="s">
        <v>1686</v>
      </c>
      <c r="G1570" t="s">
        <v>1817</v>
      </c>
      <c r="K1570" t="s">
        <v>1566</v>
      </c>
      <c r="L1570" t="s">
        <v>1698</v>
      </c>
      <c r="N1570">
        <v>7.91</v>
      </c>
      <c r="O1570">
        <v>182.16</v>
      </c>
      <c r="P1570">
        <v>12.86</v>
      </c>
      <c r="Q1570">
        <v>4.2999999999999997E-2</v>
      </c>
      <c r="R1570">
        <v>1.63</v>
      </c>
      <c r="T1570" t="s">
        <v>15</v>
      </c>
    </row>
    <row r="1571" spans="2:20" x14ac:dyDescent="0.25">
      <c r="B1571" t="s">
        <v>1686</v>
      </c>
      <c r="G1571" t="s">
        <v>1817</v>
      </c>
      <c r="K1571" t="s">
        <v>1568</v>
      </c>
      <c r="L1571" t="s">
        <v>1698</v>
      </c>
      <c r="N1571">
        <v>63.97</v>
      </c>
      <c r="O1571">
        <v>1807.54</v>
      </c>
      <c r="P1571">
        <v>94.88</v>
      </c>
      <c r="Q1571">
        <v>3.5000000000000003E-2</v>
      </c>
      <c r="R1571">
        <v>1.48</v>
      </c>
      <c r="T1571" t="s">
        <v>15</v>
      </c>
    </row>
    <row r="1572" spans="2:20" x14ac:dyDescent="0.25">
      <c r="B1572" t="s">
        <v>1686</v>
      </c>
      <c r="G1572" t="s">
        <v>1818</v>
      </c>
      <c r="H1572">
        <v>3</v>
      </c>
      <c r="M1572" t="s">
        <v>1697</v>
      </c>
      <c r="N1572">
        <v>0</v>
      </c>
      <c r="O1572">
        <v>0</v>
      </c>
      <c r="P1572">
        <v>0</v>
      </c>
      <c r="T1572" t="s">
        <v>15</v>
      </c>
    </row>
    <row r="1573" spans="2:20" x14ac:dyDescent="0.25">
      <c r="B1573" t="s">
        <v>1686</v>
      </c>
      <c r="G1573" t="s">
        <v>1818</v>
      </c>
      <c r="K1573" t="s">
        <v>1293</v>
      </c>
      <c r="L1573" t="s">
        <v>1698</v>
      </c>
      <c r="N1573">
        <v>0</v>
      </c>
      <c r="O1573">
        <v>0</v>
      </c>
      <c r="P1573">
        <v>0</v>
      </c>
      <c r="T1573" t="s">
        <v>15</v>
      </c>
    </row>
    <row r="1574" spans="2:20" x14ac:dyDescent="0.25">
      <c r="B1574" t="s">
        <v>1686</v>
      </c>
      <c r="G1574" t="s">
        <v>1819</v>
      </c>
      <c r="H1574">
        <v>3</v>
      </c>
      <c r="M1574" t="s">
        <v>1697</v>
      </c>
      <c r="N1574">
        <v>0</v>
      </c>
      <c r="O1574">
        <v>0</v>
      </c>
      <c r="P1574">
        <v>0</v>
      </c>
      <c r="T1574" t="s">
        <v>15</v>
      </c>
    </row>
    <row r="1575" spans="2:20" x14ac:dyDescent="0.25">
      <c r="B1575" t="s">
        <v>1686</v>
      </c>
      <c r="G1575" t="s">
        <v>1819</v>
      </c>
      <c r="K1575" t="s">
        <v>173</v>
      </c>
      <c r="L1575" t="s">
        <v>1698</v>
      </c>
      <c r="N1575">
        <v>0</v>
      </c>
      <c r="O1575">
        <v>0</v>
      </c>
      <c r="P1575">
        <v>0</v>
      </c>
      <c r="T1575" t="s">
        <v>15</v>
      </c>
    </row>
    <row r="1576" spans="2:20" x14ac:dyDescent="0.25">
      <c r="B1576" t="s">
        <v>1686</v>
      </c>
      <c r="G1576" t="s">
        <v>1820</v>
      </c>
      <c r="H1576">
        <v>3</v>
      </c>
      <c r="M1576" t="s">
        <v>1697</v>
      </c>
      <c r="N1576">
        <v>5.26</v>
      </c>
      <c r="O1576">
        <v>154.13</v>
      </c>
      <c r="P1576">
        <v>4.1399999999999997</v>
      </c>
      <c r="Q1576">
        <v>3.4000000000000002E-2</v>
      </c>
      <c r="R1576">
        <v>0.79</v>
      </c>
      <c r="T1576" t="s">
        <v>15</v>
      </c>
    </row>
    <row r="1577" spans="2:20" x14ac:dyDescent="0.25">
      <c r="B1577" t="s">
        <v>1686</v>
      </c>
      <c r="G1577" t="s">
        <v>1820</v>
      </c>
      <c r="K1577" t="s">
        <v>1562</v>
      </c>
      <c r="L1577" t="s">
        <v>1698</v>
      </c>
      <c r="N1577">
        <v>5.26</v>
      </c>
      <c r="O1577">
        <v>154.13</v>
      </c>
      <c r="P1577">
        <v>4.1399999999999997</v>
      </c>
      <c r="Q1577">
        <v>3.4000000000000002E-2</v>
      </c>
      <c r="R1577">
        <v>0.79</v>
      </c>
      <c r="T1577" t="s">
        <v>15</v>
      </c>
    </row>
    <row r="1578" spans="2:20" x14ac:dyDescent="0.25">
      <c r="B1578" t="s">
        <v>1686</v>
      </c>
      <c r="G1578" t="s">
        <v>1821</v>
      </c>
      <c r="H1578">
        <v>3</v>
      </c>
      <c r="M1578" t="s">
        <v>1697</v>
      </c>
      <c r="N1578">
        <v>0</v>
      </c>
      <c r="O1578">
        <v>0</v>
      </c>
      <c r="P1578">
        <v>0</v>
      </c>
      <c r="T1578" t="s">
        <v>15</v>
      </c>
    </row>
    <row r="1579" spans="2:20" x14ac:dyDescent="0.25">
      <c r="B1579" t="s">
        <v>1686</v>
      </c>
      <c r="G1579" t="s">
        <v>1821</v>
      </c>
      <c r="K1579" t="s">
        <v>329</v>
      </c>
      <c r="L1579" t="s">
        <v>1698</v>
      </c>
      <c r="N1579">
        <v>0</v>
      </c>
      <c r="O1579">
        <v>0</v>
      </c>
      <c r="P1579">
        <v>0</v>
      </c>
      <c r="T1579" t="s">
        <v>15</v>
      </c>
    </row>
    <row r="1580" spans="2:20" x14ac:dyDescent="0.25">
      <c r="B1580" t="s">
        <v>1686</v>
      </c>
      <c r="G1580" t="s">
        <v>1821</v>
      </c>
      <c r="K1580" t="s">
        <v>330</v>
      </c>
      <c r="L1580" t="s">
        <v>1698</v>
      </c>
      <c r="N1580">
        <v>0</v>
      </c>
      <c r="O1580">
        <v>0</v>
      </c>
      <c r="P1580">
        <v>0</v>
      </c>
      <c r="T1580" t="s">
        <v>15</v>
      </c>
    </row>
    <row r="1581" spans="2:20" x14ac:dyDescent="0.25">
      <c r="B1581" t="s">
        <v>1686</v>
      </c>
      <c r="G1581" t="s">
        <v>1821</v>
      </c>
      <c r="K1581" t="s">
        <v>332</v>
      </c>
      <c r="L1581" t="s">
        <v>1698</v>
      </c>
      <c r="N1581">
        <v>0</v>
      </c>
      <c r="O1581">
        <v>0</v>
      </c>
      <c r="P1581">
        <v>0</v>
      </c>
      <c r="T1581" t="s">
        <v>15</v>
      </c>
    </row>
    <row r="1582" spans="2:20" x14ac:dyDescent="0.25">
      <c r="B1582" t="s">
        <v>1686</v>
      </c>
      <c r="G1582" t="s">
        <v>1821</v>
      </c>
      <c r="K1582" t="s">
        <v>565</v>
      </c>
      <c r="L1582" t="s">
        <v>1698</v>
      </c>
      <c r="N1582">
        <v>0</v>
      </c>
      <c r="O1582">
        <v>0</v>
      </c>
      <c r="P1582">
        <v>0</v>
      </c>
      <c r="T1582" t="s">
        <v>15</v>
      </c>
    </row>
    <row r="1583" spans="2:20" x14ac:dyDescent="0.25">
      <c r="B1583" t="s">
        <v>1686</v>
      </c>
      <c r="G1583" t="s">
        <v>1821</v>
      </c>
      <c r="K1583" t="s">
        <v>984</v>
      </c>
      <c r="L1583" t="s">
        <v>1698</v>
      </c>
      <c r="N1583">
        <v>0</v>
      </c>
      <c r="O1583">
        <v>0</v>
      </c>
      <c r="P1583">
        <v>0</v>
      </c>
      <c r="T1583" t="s">
        <v>15</v>
      </c>
    </row>
    <row r="1584" spans="2:20" x14ac:dyDescent="0.25">
      <c r="B1584" t="s">
        <v>1686</v>
      </c>
      <c r="G1584" t="s">
        <v>1821</v>
      </c>
      <c r="K1584" t="s">
        <v>1014</v>
      </c>
      <c r="L1584" t="s">
        <v>1698</v>
      </c>
      <c r="N1584">
        <v>0</v>
      </c>
      <c r="O1584">
        <v>0</v>
      </c>
      <c r="P1584">
        <v>0</v>
      </c>
      <c r="T1584" t="s">
        <v>15</v>
      </c>
    </row>
    <row r="1585" spans="2:20" x14ac:dyDescent="0.25">
      <c r="B1585" t="s">
        <v>1686</v>
      </c>
      <c r="G1585" t="s">
        <v>1821</v>
      </c>
      <c r="K1585" t="s">
        <v>1049</v>
      </c>
      <c r="L1585" t="s">
        <v>1698</v>
      </c>
      <c r="N1585">
        <v>0</v>
      </c>
      <c r="O1585">
        <v>0</v>
      </c>
      <c r="P1585">
        <v>0</v>
      </c>
      <c r="T1585" t="s">
        <v>15</v>
      </c>
    </row>
    <row r="1586" spans="2:20" x14ac:dyDescent="0.25">
      <c r="B1586" t="s">
        <v>1686</v>
      </c>
      <c r="G1586" t="s">
        <v>1822</v>
      </c>
      <c r="H1586">
        <v>3</v>
      </c>
      <c r="M1586" t="s">
        <v>1697</v>
      </c>
      <c r="N1586">
        <v>65.61</v>
      </c>
      <c r="O1586">
        <v>1828.56</v>
      </c>
      <c r="P1586">
        <v>81.83</v>
      </c>
      <c r="Q1586">
        <v>3.5999999999999997E-2</v>
      </c>
      <c r="R1586">
        <v>1.25</v>
      </c>
      <c r="T1586" t="s">
        <v>15</v>
      </c>
    </row>
    <row r="1587" spans="2:20" x14ac:dyDescent="0.25">
      <c r="B1587" t="s">
        <v>1686</v>
      </c>
      <c r="G1587" t="s">
        <v>1822</v>
      </c>
      <c r="K1587" t="s">
        <v>211</v>
      </c>
      <c r="L1587" t="s">
        <v>1698</v>
      </c>
      <c r="N1587">
        <v>0</v>
      </c>
      <c r="O1587">
        <v>0</v>
      </c>
      <c r="P1587">
        <v>0</v>
      </c>
      <c r="T1587" t="s">
        <v>15</v>
      </c>
    </row>
    <row r="1588" spans="2:20" x14ac:dyDescent="0.25">
      <c r="B1588" t="s">
        <v>1686</v>
      </c>
      <c r="G1588" t="s">
        <v>1822</v>
      </c>
      <c r="K1588" t="s">
        <v>841</v>
      </c>
      <c r="L1588" t="s">
        <v>1698</v>
      </c>
      <c r="N1588">
        <v>0.85</v>
      </c>
      <c r="O1588">
        <v>28.02</v>
      </c>
      <c r="P1588">
        <v>0.69</v>
      </c>
      <c r="Q1588">
        <v>0.03</v>
      </c>
      <c r="R1588">
        <v>0.81</v>
      </c>
      <c r="T1588" t="s">
        <v>15</v>
      </c>
    </row>
    <row r="1589" spans="2:20" x14ac:dyDescent="0.25">
      <c r="B1589" t="s">
        <v>1686</v>
      </c>
      <c r="G1589" t="s">
        <v>1822</v>
      </c>
      <c r="K1589" t="s">
        <v>843</v>
      </c>
      <c r="L1589" t="s">
        <v>1698</v>
      </c>
      <c r="N1589">
        <v>64.77</v>
      </c>
      <c r="O1589">
        <v>1800.54</v>
      </c>
      <c r="P1589">
        <v>81.150000000000006</v>
      </c>
      <c r="Q1589">
        <v>3.5999999999999997E-2</v>
      </c>
      <c r="R1589">
        <v>1.25</v>
      </c>
      <c r="T1589" t="s">
        <v>15</v>
      </c>
    </row>
    <row r="1590" spans="2:20" x14ac:dyDescent="0.25">
      <c r="B1590" t="s">
        <v>1686</v>
      </c>
      <c r="G1590" t="s">
        <v>1823</v>
      </c>
      <c r="H1590">
        <v>3</v>
      </c>
      <c r="M1590" t="s">
        <v>1697</v>
      </c>
      <c r="N1590">
        <v>0</v>
      </c>
      <c r="O1590">
        <v>0</v>
      </c>
      <c r="P1590">
        <v>0</v>
      </c>
      <c r="T1590" t="s">
        <v>15</v>
      </c>
    </row>
    <row r="1591" spans="2:20" x14ac:dyDescent="0.25">
      <c r="B1591" t="s">
        <v>1686</v>
      </c>
      <c r="G1591" t="s">
        <v>1823</v>
      </c>
      <c r="K1591" t="s">
        <v>341</v>
      </c>
      <c r="L1591" t="s">
        <v>1698</v>
      </c>
      <c r="N1591">
        <v>0</v>
      </c>
      <c r="O1591">
        <v>0</v>
      </c>
      <c r="P1591">
        <v>0</v>
      </c>
      <c r="T1591" t="s">
        <v>15</v>
      </c>
    </row>
    <row r="1592" spans="2:20" x14ac:dyDescent="0.25">
      <c r="B1592" t="s">
        <v>1686</v>
      </c>
      <c r="G1592" t="s">
        <v>1823</v>
      </c>
      <c r="K1592" t="s">
        <v>376</v>
      </c>
      <c r="L1592" t="s">
        <v>1698</v>
      </c>
      <c r="N1592">
        <v>0</v>
      </c>
      <c r="O1592">
        <v>0</v>
      </c>
      <c r="P1592">
        <v>0</v>
      </c>
      <c r="T1592" t="s">
        <v>15</v>
      </c>
    </row>
    <row r="1593" spans="2:20" x14ac:dyDescent="0.25">
      <c r="B1593" t="s">
        <v>1686</v>
      </c>
      <c r="G1593" t="s">
        <v>1823</v>
      </c>
      <c r="K1593" t="s">
        <v>494</v>
      </c>
      <c r="L1593" t="s">
        <v>1698</v>
      </c>
      <c r="N1593">
        <v>0</v>
      </c>
      <c r="O1593">
        <v>0</v>
      </c>
      <c r="P1593">
        <v>0</v>
      </c>
      <c r="T1593" t="s">
        <v>15</v>
      </c>
    </row>
    <row r="1594" spans="2:20" x14ac:dyDescent="0.25">
      <c r="B1594" t="s">
        <v>1686</v>
      </c>
      <c r="G1594" t="s">
        <v>1823</v>
      </c>
      <c r="K1594" t="s">
        <v>512</v>
      </c>
      <c r="L1594" t="s">
        <v>1698</v>
      </c>
      <c r="N1594">
        <v>0</v>
      </c>
      <c r="O1594">
        <v>0</v>
      </c>
      <c r="P1594">
        <v>0</v>
      </c>
      <c r="T1594" t="s">
        <v>15</v>
      </c>
    </row>
    <row r="1595" spans="2:20" x14ac:dyDescent="0.25">
      <c r="B1595" t="s">
        <v>1686</v>
      </c>
      <c r="G1595" t="s">
        <v>1823</v>
      </c>
      <c r="K1595" t="s">
        <v>1541</v>
      </c>
      <c r="L1595" t="s">
        <v>1698</v>
      </c>
      <c r="N1595">
        <v>0</v>
      </c>
      <c r="O1595">
        <v>0</v>
      </c>
      <c r="P1595">
        <v>0</v>
      </c>
      <c r="T1595" t="s">
        <v>15</v>
      </c>
    </row>
    <row r="1596" spans="2:20" x14ac:dyDescent="0.25">
      <c r="B1596" t="s">
        <v>1686</v>
      </c>
      <c r="G1596" t="s">
        <v>1824</v>
      </c>
      <c r="H1596">
        <v>3</v>
      </c>
      <c r="M1596" t="s">
        <v>1697</v>
      </c>
      <c r="N1596">
        <v>0</v>
      </c>
      <c r="O1596">
        <v>0</v>
      </c>
      <c r="P1596">
        <v>0</v>
      </c>
      <c r="T1596" t="s">
        <v>15</v>
      </c>
    </row>
    <row r="1597" spans="2:20" x14ac:dyDescent="0.25">
      <c r="B1597" t="s">
        <v>1686</v>
      </c>
      <c r="G1597" t="s">
        <v>1824</v>
      </c>
      <c r="K1597" t="s">
        <v>1338</v>
      </c>
      <c r="L1597" t="s">
        <v>1698</v>
      </c>
      <c r="N1597">
        <v>0</v>
      </c>
      <c r="O1597">
        <v>0</v>
      </c>
      <c r="P1597">
        <v>0</v>
      </c>
      <c r="T1597" t="s">
        <v>15</v>
      </c>
    </row>
    <row r="1598" spans="2:20" x14ac:dyDescent="0.25">
      <c r="B1598" t="s">
        <v>1686</v>
      </c>
      <c r="G1598" t="s">
        <v>1825</v>
      </c>
      <c r="H1598">
        <v>3</v>
      </c>
      <c r="M1598" t="s">
        <v>1697</v>
      </c>
      <c r="N1598">
        <v>0</v>
      </c>
      <c r="O1598">
        <v>0</v>
      </c>
      <c r="P1598">
        <v>0</v>
      </c>
      <c r="T1598" t="s">
        <v>15</v>
      </c>
    </row>
    <row r="1599" spans="2:20" x14ac:dyDescent="0.25">
      <c r="B1599" t="s">
        <v>1686</v>
      </c>
      <c r="G1599" t="s">
        <v>1825</v>
      </c>
      <c r="K1599" t="s">
        <v>1148</v>
      </c>
      <c r="L1599" t="s">
        <v>1698</v>
      </c>
      <c r="N1599">
        <v>0</v>
      </c>
      <c r="O1599">
        <v>0</v>
      </c>
      <c r="P1599">
        <v>0</v>
      </c>
      <c r="T1599" t="s">
        <v>15</v>
      </c>
    </row>
    <row r="1600" spans="2:20" x14ac:dyDescent="0.25">
      <c r="B1600" t="s">
        <v>1686</v>
      </c>
      <c r="G1600" t="s">
        <v>1826</v>
      </c>
      <c r="H1600">
        <v>3</v>
      </c>
      <c r="M1600" t="s">
        <v>1697</v>
      </c>
      <c r="N1600">
        <v>9.1999999999999993</v>
      </c>
      <c r="O1600">
        <v>224.19</v>
      </c>
      <c r="P1600">
        <v>11.23</v>
      </c>
      <c r="Q1600">
        <v>4.1000000000000002E-2</v>
      </c>
      <c r="R1600">
        <v>1.22</v>
      </c>
      <c r="T1600" t="s">
        <v>15</v>
      </c>
    </row>
    <row r="1601" spans="2:20" x14ac:dyDescent="0.25">
      <c r="B1601" t="s">
        <v>1686</v>
      </c>
      <c r="G1601" t="s">
        <v>1826</v>
      </c>
      <c r="K1601" t="s">
        <v>178</v>
      </c>
      <c r="L1601" t="s">
        <v>1698</v>
      </c>
      <c r="N1601">
        <v>4.8899999999999997</v>
      </c>
      <c r="O1601">
        <v>161.13999999999999</v>
      </c>
      <c r="P1601">
        <v>10.4</v>
      </c>
      <c r="Q1601">
        <v>0.03</v>
      </c>
      <c r="R1601">
        <v>2.13</v>
      </c>
      <c r="T1601" t="s">
        <v>15</v>
      </c>
    </row>
    <row r="1602" spans="2:20" x14ac:dyDescent="0.25">
      <c r="B1602" t="s">
        <v>1686</v>
      </c>
      <c r="G1602" t="s">
        <v>1826</v>
      </c>
      <c r="K1602" t="s">
        <v>179</v>
      </c>
      <c r="L1602" t="s">
        <v>1698</v>
      </c>
      <c r="N1602">
        <v>0</v>
      </c>
      <c r="O1602">
        <v>0</v>
      </c>
      <c r="P1602">
        <v>0</v>
      </c>
      <c r="T1602" t="s">
        <v>15</v>
      </c>
    </row>
    <row r="1603" spans="2:20" x14ac:dyDescent="0.25">
      <c r="B1603" t="s">
        <v>1686</v>
      </c>
      <c r="G1603" t="s">
        <v>1826</v>
      </c>
      <c r="K1603" t="s">
        <v>336</v>
      </c>
      <c r="L1603" t="s">
        <v>1698</v>
      </c>
      <c r="N1603">
        <v>4.3099999999999996</v>
      </c>
      <c r="O1603">
        <v>63.05</v>
      </c>
      <c r="P1603">
        <v>0.83</v>
      </c>
      <c r="Q1603">
        <v>6.8000000000000005E-2</v>
      </c>
      <c r="R1603">
        <v>0.19</v>
      </c>
      <c r="T1603" t="s">
        <v>15</v>
      </c>
    </row>
    <row r="1604" spans="2:20" x14ac:dyDescent="0.25">
      <c r="B1604" t="s">
        <v>1686</v>
      </c>
      <c r="G1604" t="s">
        <v>1827</v>
      </c>
      <c r="H1604">
        <v>3</v>
      </c>
      <c r="M1604" t="s">
        <v>1697</v>
      </c>
      <c r="N1604">
        <v>3.57</v>
      </c>
      <c r="O1604">
        <v>56.05</v>
      </c>
      <c r="P1604">
        <v>1.73</v>
      </c>
      <c r="Q1604">
        <v>6.4000000000000001E-2</v>
      </c>
      <c r="R1604">
        <v>0.48</v>
      </c>
      <c r="T1604" t="s">
        <v>15</v>
      </c>
    </row>
    <row r="1605" spans="2:20" x14ac:dyDescent="0.25">
      <c r="B1605" t="s">
        <v>1686</v>
      </c>
      <c r="G1605" t="s">
        <v>1827</v>
      </c>
      <c r="K1605" t="s">
        <v>337</v>
      </c>
      <c r="L1605" t="s">
        <v>1698</v>
      </c>
      <c r="N1605">
        <v>0</v>
      </c>
      <c r="O1605">
        <v>0</v>
      </c>
      <c r="P1605">
        <v>0</v>
      </c>
      <c r="T1605" t="s">
        <v>15</v>
      </c>
    </row>
    <row r="1606" spans="2:20" x14ac:dyDescent="0.25">
      <c r="B1606" t="s">
        <v>1686</v>
      </c>
      <c r="G1606" t="s">
        <v>1827</v>
      </c>
      <c r="K1606" t="s">
        <v>352</v>
      </c>
      <c r="L1606" t="s">
        <v>1698</v>
      </c>
      <c r="N1606">
        <v>0</v>
      </c>
      <c r="O1606">
        <v>0</v>
      </c>
      <c r="P1606">
        <v>0</v>
      </c>
      <c r="T1606" t="s">
        <v>15</v>
      </c>
    </row>
    <row r="1607" spans="2:20" x14ac:dyDescent="0.25">
      <c r="B1607" t="s">
        <v>1686</v>
      </c>
      <c r="G1607" t="s">
        <v>1827</v>
      </c>
      <c r="K1607" t="s">
        <v>361</v>
      </c>
      <c r="L1607" t="s">
        <v>1698</v>
      </c>
      <c r="N1607">
        <v>3.14</v>
      </c>
      <c r="O1607">
        <v>49.04</v>
      </c>
      <c r="P1607">
        <v>1.1499999999999999</v>
      </c>
      <c r="Q1607">
        <v>6.4000000000000001E-2</v>
      </c>
      <c r="R1607">
        <v>0.37</v>
      </c>
      <c r="T1607" t="s">
        <v>15</v>
      </c>
    </row>
    <row r="1608" spans="2:20" x14ac:dyDescent="0.25">
      <c r="B1608" t="s">
        <v>1686</v>
      </c>
      <c r="G1608" t="s">
        <v>1827</v>
      </c>
      <c r="K1608" t="s">
        <v>774</v>
      </c>
      <c r="L1608" t="s">
        <v>1698</v>
      </c>
      <c r="N1608">
        <v>0.43</v>
      </c>
      <c r="O1608">
        <v>7.01</v>
      </c>
      <c r="P1608">
        <v>0.57999999999999996</v>
      </c>
      <c r="Q1608">
        <v>6.2E-2</v>
      </c>
      <c r="R1608">
        <v>1.33</v>
      </c>
      <c r="T1608" t="s">
        <v>15</v>
      </c>
    </row>
    <row r="1609" spans="2:20" x14ac:dyDescent="0.25">
      <c r="B1609" t="s">
        <v>1686</v>
      </c>
      <c r="G1609" t="s">
        <v>1828</v>
      </c>
      <c r="H1609">
        <v>3</v>
      </c>
      <c r="M1609" t="s">
        <v>1697</v>
      </c>
      <c r="N1609">
        <v>27.7</v>
      </c>
      <c r="O1609">
        <v>560.48</v>
      </c>
      <c r="P1609">
        <v>48.29</v>
      </c>
      <c r="Q1609">
        <v>4.9000000000000002E-2</v>
      </c>
      <c r="R1609">
        <v>1.74</v>
      </c>
      <c r="T1609" t="s">
        <v>15</v>
      </c>
    </row>
    <row r="1610" spans="2:20" x14ac:dyDescent="0.25">
      <c r="B1610" t="s">
        <v>1686</v>
      </c>
      <c r="G1610" t="s">
        <v>1828</v>
      </c>
      <c r="K1610" t="s">
        <v>1186</v>
      </c>
      <c r="L1610" t="s">
        <v>1698</v>
      </c>
      <c r="N1610">
        <v>5.0599999999999996</v>
      </c>
      <c r="O1610">
        <v>126.11</v>
      </c>
      <c r="P1610">
        <v>7.26</v>
      </c>
      <c r="Q1610">
        <v>0.04</v>
      </c>
      <c r="R1610">
        <v>1.43</v>
      </c>
      <c r="T1610" t="s">
        <v>15</v>
      </c>
    </row>
    <row r="1611" spans="2:20" x14ac:dyDescent="0.25">
      <c r="B1611" t="s">
        <v>1686</v>
      </c>
      <c r="G1611" t="s">
        <v>1828</v>
      </c>
      <c r="K1611" t="s">
        <v>1187</v>
      </c>
      <c r="L1611" t="s">
        <v>1698</v>
      </c>
      <c r="N1611">
        <v>9.0399999999999991</v>
      </c>
      <c r="O1611">
        <v>168.14</v>
      </c>
      <c r="P1611">
        <v>16.22</v>
      </c>
      <c r="Q1611">
        <v>5.3999999999999999E-2</v>
      </c>
      <c r="R1611">
        <v>1.79</v>
      </c>
      <c r="T1611" t="s">
        <v>15</v>
      </c>
    </row>
    <row r="1612" spans="2:20" x14ac:dyDescent="0.25">
      <c r="B1612" t="s">
        <v>1686</v>
      </c>
      <c r="G1612" t="s">
        <v>1828</v>
      </c>
      <c r="K1612" t="s">
        <v>1188</v>
      </c>
      <c r="L1612" t="s">
        <v>1698</v>
      </c>
      <c r="N1612">
        <v>9.34</v>
      </c>
      <c r="O1612">
        <v>189.16</v>
      </c>
      <c r="P1612">
        <v>16.489999999999998</v>
      </c>
      <c r="Q1612">
        <v>4.9000000000000002E-2</v>
      </c>
      <c r="R1612">
        <v>1.77</v>
      </c>
      <c r="T1612" t="s">
        <v>15</v>
      </c>
    </row>
    <row r="1613" spans="2:20" x14ac:dyDescent="0.25">
      <c r="B1613" t="s">
        <v>1686</v>
      </c>
      <c r="G1613" t="s">
        <v>1828</v>
      </c>
      <c r="K1613" t="s">
        <v>1189</v>
      </c>
      <c r="L1613" t="s">
        <v>1698</v>
      </c>
      <c r="N1613">
        <v>4.26</v>
      </c>
      <c r="O1613">
        <v>77.069999999999993</v>
      </c>
      <c r="P1613">
        <v>8.33</v>
      </c>
      <c r="Q1613">
        <v>5.5E-2</v>
      </c>
      <c r="R1613">
        <v>1.95</v>
      </c>
      <c r="T1613" t="s">
        <v>15</v>
      </c>
    </row>
    <row r="1614" spans="2:20" x14ac:dyDescent="0.25">
      <c r="B1614" t="s">
        <v>1686</v>
      </c>
      <c r="G1614" t="s">
        <v>1829</v>
      </c>
      <c r="H1614">
        <v>3</v>
      </c>
      <c r="M1614" t="s">
        <v>1697</v>
      </c>
      <c r="N1614">
        <v>0</v>
      </c>
      <c r="O1614">
        <v>0</v>
      </c>
      <c r="P1614">
        <v>0</v>
      </c>
      <c r="T1614" t="s">
        <v>15</v>
      </c>
    </row>
    <row r="1615" spans="2:20" x14ac:dyDescent="0.25">
      <c r="B1615" t="s">
        <v>1686</v>
      </c>
      <c r="G1615" t="s">
        <v>1829</v>
      </c>
      <c r="K1615" t="s">
        <v>463</v>
      </c>
      <c r="L1615" t="s">
        <v>1698</v>
      </c>
      <c r="N1615">
        <v>0</v>
      </c>
      <c r="O1615">
        <v>0</v>
      </c>
      <c r="P1615">
        <v>0</v>
      </c>
      <c r="T1615" t="s">
        <v>15</v>
      </c>
    </row>
    <row r="1616" spans="2:20" x14ac:dyDescent="0.25">
      <c r="B1616" t="s">
        <v>1686</v>
      </c>
      <c r="G1616" t="s">
        <v>1829</v>
      </c>
      <c r="K1616" t="s">
        <v>1397</v>
      </c>
      <c r="L1616" t="s">
        <v>1698</v>
      </c>
      <c r="N1616">
        <v>0</v>
      </c>
      <c r="O1616">
        <v>0</v>
      </c>
      <c r="P1616">
        <v>0</v>
      </c>
      <c r="T1616" t="s">
        <v>15</v>
      </c>
    </row>
    <row r="1617" spans="2:20" x14ac:dyDescent="0.25">
      <c r="B1617" t="s">
        <v>1686</v>
      </c>
      <c r="G1617" t="s">
        <v>1829</v>
      </c>
      <c r="K1617" t="s">
        <v>1451</v>
      </c>
      <c r="L1617" t="s">
        <v>1698</v>
      </c>
      <c r="N1617">
        <v>0</v>
      </c>
      <c r="O1617">
        <v>0</v>
      </c>
      <c r="P1617">
        <v>0</v>
      </c>
      <c r="T1617" t="s">
        <v>15</v>
      </c>
    </row>
    <row r="1618" spans="2:20" x14ac:dyDescent="0.25">
      <c r="B1618" t="s">
        <v>1686</v>
      </c>
      <c r="G1618" t="s">
        <v>1829</v>
      </c>
      <c r="K1618" t="s">
        <v>1501</v>
      </c>
      <c r="L1618" t="s">
        <v>1698</v>
      </c>
      <c r="N1618">
        <v>0</v>
      </c>
      <c r="O1618">
        <v>0</v>
      </c>
      <c r="P1618">
        <v>0</v>
      </c>
      <c r="T1618" t="s">
        <v>15</v>
      </c>
    </row>
    <row r="1619" spans="2:20" x14ac:dyDescent="0.25">
      <c r="B1619" t="s">
        <v>1686</v>
      </c>
      <c r="G1619" t="s">
        <v>1829</v>
      </c>
      <c r="K1619" t="s">
        <v>1518</v>
      </c>
      <c r="L1619" t="s">
        <v>1698</v>
      </c>
      <c r="N1619">
        <v>0</v>
      </c>
      <c r="O1619">
        <v>0</v>
      </c>
      <c r="P1619">
        <v>0</v>
      </c>
      <c r="T1619" t="s">
        <v>15</v>
      </c>
    </row>
    <row r="1620" spans="2:20" x14ac:dyDescent="0.25">
      <c r="B1620" t="s">
        <v>1686</v>
      </c>
      <c r="G1620" t="s">
        <v>1830</v>
      </c>
      <c r="H1620">
        <v>3</v>
      </c>
      <c r="M1620" t="s">
        <v>1697</v>
      </c>
      <c r="N1620">
        <v>12.45</v>
      </c>
      <c r="O1620">
        <v>224.19</v>
      </c>
      <c r="P1620">
        <v>7.45</v>
      </c>
      <c r="Q1620">
        <v>5.6000000000000001E-2</v>
      </c>
      <c r="R1620">
        <v>0.6</v>
      </c>
      <c r="T1620" t="s">
        <v>15</v>
      </c>
    </row>
    <row r="1621" spans="2:20" x14ac:dyDescent="0.25">
      <c r="B1621" t="s">
        <v>1686</v>
      </c>
      <c r="G1621" t="s">
        <v>1830</v>
      </c>
      <c r="K1621" t="s">
        <v>356</v>
      </c>
      <c r="L1621" t="s">
        <v>1698</v>
      </c>
      <c r="N1621">
        <v>8.4</v>
      </c>
      <c r="O1621">
        <v>147.13</v>
      </c>
      <c r="P1621">
        <v>4.8899999999999997</v>
      </c>
      <c r="Q1621">
        <v>5.7000000000000002E-2</v>
      </c>
      <c r="R1621">
        <v>0.57999999999999996</v>
      </c>
      <c r="T1621" t="s">
        <v>15</v>
      </c>
    </row>
    <row r="1622" spans="2:20" x14ac:dyDescent="0.25">
      <c r="B1622" t="s">
        <v>1686</v>
      </c>
      <c r="G1622" t="s">
        <v>1830</v>
      </c>
      <c r="K1622" t="s">
        <v>357</v>
      </c>
      <c r="L1622" t="s">
        <v>1698</v>
      </c>
      <c r="N1622">
        <v>1.71</v>
      </c>
      <c r="O1622">
        <v>35.03</v>
      </c>
      <c r="P1622">
        <v>1.44</v>
      </c>
      <c r="Q1622">
        <v>4.9000000000000002E-2</v>
      </c>
      <c r="R1622">
        <v>0.84</v>
      </c>
      <c r="T1622" t="s">
        <v>15</v>
      </c>
    </row>
    <row r="1623" spans="2:20" x14ac:dyDescent="0.25">
      <c r="B1623" t="s">
        <v>1686</v>
      </c>
      <c r="G1623" t="s">
        <v>1830</v>
      </c>
      <c r="K1623" t="s">
        <v>681</v>
      </c>
      <c r="L1623" t="s">
        <v>1698</v>
      </c>
      <c r="N1623">
        <v>0</v>
      </c>
      <c r="O1623">
        <v>0</v>
      </c>
      <c r="P1623">
        <v>0</v>
      </c>
      <c r="T1623" t="s">
        <v>15</v>
      </c>
    </row>
    <row r="1624" spans="2:20" x14ac:dyDescent="0.25">
      <c r="B1624" t="s">
        <v>1686</v>
      </c>
      <c r="G1624" t="s">
        <v>1830</v>
      </c>
      <c r="K1624" t="s">
        <v>682</v>
      </c>
      <c r="L1624" t="s">
        <v>1698</v>
      </c>
      <c r="N1624">
        <v>2.35</v>
      </c>
      <c r="O1624">
        <v>42.04</v>
      </c>
      <c r="P1624">
        <v>1.1200000000000001</v>
      </c>
      <c r="Q1624">
        <v>5.6000000000000001E-2</v>
      </c>
      <c r="R1624">
        <v>0.48</v>
      </c>
      <c r="T1624" t="s">
        <v>15</v>
      </c>
    </row>
    <row r="1625" spans="2:20" x14ac:dyDescent="0.25">
      <c r="B1625" t="s">
        <v>1686</v>
      </c>
      <c r="G1625" t="s">
        <v>1830</v>
      </c>
      <c r="K1625" t="s">
        <v>683</v>
      </c>
      <c r="L1625" t="s">
        <v>1698</v>
      </c>
      <c r="N1625">
        <v>0</v>
      </c>
      <c r="O1625">
        <v>0</v>
      </c>
      <c r="P1625">
        <v>0</v>
      </c>
      <c r="T1625" t="s">
        <v>15</v>
      </c>
    </row>
    <row r="1626" spans="2:20" x14ac:dyDescent="0.25">
      <c r="B1626" t="s">
        <v>1686</v>
      </c>
      <c r="G1626" t="s">
        <v>1831</v>
      </c>
      <c r="H1626">
        <v>3</v>
      </c>
      <c r="M1626" t="s">
        <v>1697</v>
      </c>
      <c r="N1626">
        <v>2.91</v>
      </c>
      <c r="O1626">
        <v>56.05</v>
      </c>
      <c r="P1626">
        <v>1.72</v>
      </c>
      <c r="Q1626">
        <v>5.1999999999999998E-2</v>
      </c>
      <c r="R1626">
        <v>0.59</v>
      </c>
      <c r="T1626" t="s">
        <v>15</v>
      </c>
    </row>
    <row r="1627" spans="2:20" x14ac:dyDescent="0.25">
      <c r="B1627" t="s">
        <v>1686</v>
      </c>
      <c r="G1627" t="s">
        <v>1831</v>
      </c>
      <c r="K1627" t="s">
        <v>353</v>
      </c>
      <c r="L1627" t="s">
        <v>1698</v>
      </c>
      <c r="N1627">
        <v>2.91</v>
      </c>
      <c r="O1627">
        <v>56.05</v>
      </c>
      <c r="P1627">
        <v>1.72</v>
      </c>
      <c r="Q1627">
        <v>5.1999999999999998E-2</v>
      </c>
      <c r="R1627">
        <v>0.59</v>
      </c>
      <c r="T1627" t="s">
        <v>15</v>
      </c>
    </row>
    <row r="1628" spans="2:20" x14ac:dyDescent="0.25">
      <c r="B1628" t="s">
        <v>1686</v>
      </c>
      <c r="G1628" t="s">
        <v>1831</v>
      </c>
      <c r="K1628" t="s">
        <v>354</v>
      </c>
      <c r="L1628" t="s">
        <v>1698</v>
      </c>
      <c r="N1628">
        <v>0</v>
      </c>
      <c r="O1628">
        <v>0</v>
      </c>
      <c r="P1628">
        <v>0</v>
      </c>
      <c r="T1628" t="s">
        <v>15</v>
      </c>
    </row>
    <row r="1629" spans="2:20" x14ac:dyDescent="0.25">
      <c r="B1629" t="s">
        <v>1686</v>
      </c>
      <c r="G1629" t="s">
        <v>1831</v>
      </c>
      <c r="K1629" t="s">
        <v>674</v>
      </c>
      <c r="L1629" t="s">
        <v>1698</v>
      </c>
      <c r="N1629">
        <v>0</v>
      </c>
      <c r="O1629">
        <v>0</v>
      </c>
      <c r="P1629">
        <v>0</v>
      </c>
      <c r="T1629" t="s">
        <v>15</v>
      </c>
    </row>
    <row r="1630" spans="2:20" x14ac:dyDescent="0.25">
      <c r="B1630" t="s">
        <v>1686</v>
      </c>
      <c r="G1630" t="s">
        <v>1831</v>
      </c>
      <c r="K1630" t="s">
        <v>675</v>
      </c>
      <c r="L1630" t="s">
        <v>1698</v>
      </c>
      <c r="N1630">
        <v>0</v>
      </c>
      <c r="O1630">
        <v>0</v>
      </c>
      <c r="P1630">
        <v>0</v>
      </c>
      <c r="T1630" t="s">
        <v>15</v>
      </c>
    </row>
    <row r="1631" spans="2:20" x14ac:dyDescent="0.25">
      <c r="B1631" t="s">
        <v>1686</v>
      </c>
      <c r="G1631" t="s">
        <v>1831</v>
      </c>
      <c r="K1631" t="s">
        <v>676</v>
      </c>
      <c r="L1631" t="s">
        <v>1698</v>
      </c>
      <c r="N1631">
        <v>0</v>
      </c>
      <c r="O1631">
        <v>0</v>
      </c>
      <c r="P1631">
        <v>0</v>
      </c>
      <c r="T1631" t="s">
        <v>15</v>
      </c>
    </row>
    <row r="1632" spans="2:20" x14ac:dyDescent="0.25">
      <c r="B1632" t="s">
        <v>1686</v>
      </c>
      <c r="G1632" t="s">
        <v>1832</v>
      </c>
      <c r="H1632">
        <v>3</v>
      </c>
      <c r="M1632" t="s">
        <v>1697</v>
      </c>
      <c r="N1632">
        <v>990.95</v>
      </c>
      <c r="O1632">
        <v>12449.61</v>
      </c>
      <c r="P1632">
        <v>657.24</v>
      </c>
      <c r="Q1632">
        <v>0.08</v>
      </c>
      <c r="R1632">
        <v>0.66</v>
      </c>
      <c r="T1632" t="s">
        <v>15</v>
      </c>
    </row>
    <row r="1633" spans="2:20" x14ac:dyDescent="0.25">
      <c r="B1633" t="s">
        <v>1686</v>
      </c>
      <c r="G1633" t="s">
        <v>1832</v>
      </c>
      <c r="K1633" t="s">
        <v>369</v>
      </c>
      <c r="L1633" t="s">
        <v>1698</v>
      </c>
      <c r="N1633">
        <v>0</v>
      </c>
      <c r="O1633">
        <v>0</v>
      </c>
      <c r="P1633">
        <v>0</v>
      </c>
      <c r="T1633" t="s">
        <v>15</v>
      </c>
    </row>
    <row r="1634" spans="2:20" x14ac:dyDescent="0.25">
      <c r="B1634" t="s">
        <v>1686</v>
      </c>
      <c r="G1634" t="s">
        <v>1832</v>
      </c>
      <c r="K1634" t="s">
        <v>377</v>
      </c>
      <c r="L1634" t="s">
        <v>1698</v>
      </c>
      <c r="N1634">
        <v>987.48</v>
      </c>
      <c r="O1634">
        <v>12414.58</v>
      </c>
      <c r="P1634">
        <v>653.77</v>
      </c>
      <c r="Q1634">
        <v>0.08</v>
      </c>
      <c r="R1634">
        <v>0.66</v>
      </c>
      <c r="T1634" t="s">
        <v>15</v>
      </c>
    </row>
    <row r="1635" spans="2:20" x14ac:dyDescent="0.25">
      <c r="B1635" t="s">
        <v>1686</v>
      </c>
      <c r="G1635" t="s">
        <v>1832</v>
      </c>
      <c r="K1635" t="s">
        <v>378</v>
      </c>
      <c r="L1635" t="s">
        <v>1698</v>
      </c>
      <c r="N1635">
        <v>0</v>
      </c>
      <c r="O1635">
        <v>0</v>
      </c>
      <c r="P1635">
        <v>0</v>
      </c>
      <c r="T1635" t="s">
        <v>15</v>
      </c>
    </row>
    <row r="1636" spans="2:20" x14ac:dyDescent="0.25">
      <c r="B1636" t="s">
        <v>1686</v>
      </c>
      <c r="G1636" t="s">
        <v>1832</v>
      </c>
      <c r="K1636" t="s">
        <v>816</v>
      </c>
      <c r="L1636" t="s">
        <v>1698</v>
      </c>
      <c r="N1636">
        <v>3.48</v>
      </c>
      <c r="O1636">
        <v>35.03</v>
      </c>
      <c r="P1636">
        <v>3.47</v>
      </c>
      <c r="Q1636">
        <v>9.9000000000000005E-2</v>
      </c>
      <c r="R1636">
        <v>1</v>
      </c>
      <c r="T1636" t="s">
        <v>15</v>
      </c>
    </row>
    <row r="1637" spans="2:20" x14ac:dyDescent="0.25">
      <c r="B1637" t="s">
        <v>1686</v>
      </c>
      <c r="G1637" t="s">
        <v>1832</v>
      </c>
      <c r="K1637" t="s">
        <v>1554</v>
      </c>
      <c r="L1637" t="s">
        <v>1698</v>
      </c>
      <c r="N1637">
        <v>0</v>
      </c>
      <c r="O1637">
        <v>0</v>
      </c>
      <c r="P1637">
        <v>0</v>
      </c>
      <c r="T1637" t="s">
        <v>15</v>
      </c>
    </row>
    <row r="1638" spans="2:20" x14ac:dyDescent="0.25">
      <c r="B1638" t="s">
        <v>1686</v>
      </c>
      <c r="G1638" t="s">
        <v>1833</v>
      </c>
      <c r="H1638">
        <v>3</v>
      </c>
      <c r="M1638" t="s">
        <v>1697</v>
      </c>
      <c r="N1638">
        <v>122.66</v>
      </c>
      <c r="O1638">
        <v>3790.23</v>
      </c>
      <c r="P1638">
        <v>148.15</v>
      </c>
      <c r="Q1638">
        <v>3.2000000000000001E-2</v>
      </c>
      <c r="R1638">
        <v>1.21</v>
      </c>
      <c r="T1638" t="s">
        <v>15</v>
      </c>
    </row>
    <row r="1639" spans="2:20" x14ac:dyDescent="0.25">
      <c r="B1639" t="s">
        <v>1686</v>
      </c>
      <c r="G1639" t="s">
        <v>1833</v>
      </c>
      <c r="K1639" t="s">
        <v>163</v>
      </c>
      <c r="L1639" t="s">
        <v>1698</v>
      </c>
      <c r="N1639">
        <v>120.47</v>
      </c>
      <c r="O1639">
        <v>3720.17</v>
      </c>
      <c r="P1639">
        <v>146.13999999999999</v>
      </c>
      <c r="Q1639">
        <v>3.2000000000000001E-2</v>
      </c>
      <c r="R1639">
        <v>1.21</v>
      </c>
      <c r="T1639" t="s">
        <v>15</v>
      </c>
    </row>
    <row r="1640" spans="2:20" x14ac:dyDescent="0.25">
      <c r="B1640" t="s">
        <v>1686</v>
      </c>
      <c r="G1640" t="s">
        <v>1833</v>
      </c>
      <c r="K1640" t="s">
        <v>331</v>
      </c>
      <c r="L1640" t="s">
        <v>1698</v>
      </c>
      <c r="N1640">
        <v>0</v>
      </c>
      <c r="O1640">
        <v>0</v>
      </c>
      <c r="P1640">
        <v>0</v>
      </c>
      <c r="T1640" t="s">
        <v>15</v>
      </c>
    </row>
    <row r="1641" spans="2:20" x14ac:dyDescent="0.25">
      <c r="B1641" t="s">
        <v>1686</v>
      </c>
      <c r="G1641" t="s">
        <v>1833</v>
      </c>
      <c r="K1641" t="s">
        <v>795</v>
      </c>
      <c r="L1641" t="s">
        <v>1698</v>
      </c>
      <c r="N1641">
        <v>2.19</v>
      </c>
      <c r="O1641">
        <v>70.06</v>
      </c>
      <c r="P1641">
        <v>2.0099999999999998</v>
      </c>
      <c r="Q1641">
        <v>3.1E-2</v>
      </c>
      <c r="R1641">
        <v>0.92</v>
      </c>
      <c r="T1641" t="s">
        <v>15</v>
      </c>
    </row>
    <row r="1642" spans="2:20" x14ac:dyDescent="0.25">
      <c r="B1642" t="s">
        <v>1686</v>
      </c>
      <c r="G1642" t="s">
        <v>1834</v>
      </c>
      <c r="H1642">
        <v>3</v>
      </c>
      <c r="M1642" t="s">
        <v>1697</v>
      </c>
      <c r="N1642">
        <v>1.95</v>
      </c>
      <c r="O1642">
        <v>70.06</v>
      </c>
      <c r="P1642">
        <v>2.21</v>
      </c>
      <c r="Q1642">
        <v>2.8000000000000001E-2</v>
      </c>
      <c r="R1642">
        <v>1.1399999999999999</v>
      </c>
      <c r="T1642" t="s">
        <v>15</v>
      </c>
    </row>
    <row r="1643" spans="2:20" x14ac:dyDescent="0.25">
      <c r="B1643" t="s">
        <v>1686</v>
      </c>
      <c r="G1643" t="s">
        <v>1834</v>
      </c>
      <c r="K1643" t="s">
        <v>1569</v>
      </c>
      <c r="L1643" t="s">
        <v>1698</v>
      </c>
      <c r="N1643">
        <v>1.95</v>
      </c>
      <c r="O1643">
        <v>70.06</v>
      </c>
      <c r="P1643">
        <v>2.21</v>
      </c>
      <c r="Q1643">
        <v>2.8000000000000001E-2</v>
      </c>
      <c r="R1643">
        <v>1.1399999999999999</v>
      </c>
      <c r="T1643" t="s">
        <v>15</v>
      </c>
    </row>
    <row r="1644" spans="2:20" x14ac:dyDescent="0.25">
      <c r="B1644" t="s">
        <v>1686</v>
      </c>
      <c r="G1644" t="s">
        <v>1835</v>
      </c>
      <c r="H1644">
        <v>3</v>
      </c>
      <c r="M1644" t="s">
        <v>1697</v>
      </c>
      <c r="N1644">
        <v>154.54</v>
      </c>
      <c r="O1644">
        <v>2045.74</v>
      </c>
      <c r="P1644">
        <v>61.2</v>
      </c>
      <c r="Q1644">
        <v>7.5999999999999998E-2</v>
      </c>
      <c r="R1644">
        <v>0.4</v>
      </c>
      <c r="T1644" t="s">
        <v>15</v>
      </c>
    </row>
    <row r="1645" spans="2:20" x14ac:dyDescent="0.25">
      <c r="B1645" t="s">
        <v>1686</v>
      </c>
      <c r="G1645" t="s">
        <v>1835</v>
      </c>
      <c r="K1645" t="s">
        <v>180</v>
      </c>
      <c r="L1645" t="s">
        <v>1698</v>
      </c>
      <c r="N1645">
        <v>0</v>
      </c>
      <c r="O1645">
        <v>0</v>
      </c>
      <c r="P1645">
        <v>0</v>
      </c>
      <c r="T1645" t="s">
        <v>15</v>
      </c>
    </row>
    <row r="1646" spans="2:20" x14ac:dyDescent="0.25">
      <c r="B1646" t="s">
        <v>1686</v>
      </c>
      <c r="G1646" t="s">
        <v>1835</v>
      </c>
      <c r="K1646" t="s">
        <v>201</v>
      </c>
      <c r="L1646" t="s">
        <v>1698</v>
      </c>
      <c r="N1646">
        <v>0</v>
      </c>
      <c r="O1646">
        <v>0</v>
      </c>
      <c r="P1646">
        <v>0</v>
      </c>
      <c r="T1646" t="s">
        <v>15</v>
      </c>
    </row>
    <row r="1647" spans="2:20" x14ac:dyDescent="0.25">
      <c r="B1647" t="s">
        <v>1686</v>
      </c>
      <c r="G1647" t="s">
        <v>1835</v>
      </c>
      <c r="K1647" t="s">
        <v>338</v>
      </c>
      <c r="L1647" t="s">
        <v>1698</v>
      </c>
      <c r="N1647">
        <v>3.55</v>
      </c>
      <c r="O1647">
        <v>77.069999999999993</v>
      </c>
      <c r="P1647">
        <v>3.85</v>
      </c>
      <c r="Q1647">
        <v>4.5999999999999999E-2</v>
      </c>
      <c r="R1647">
        <v>1.08</v>
      </c>
      <c r="T1647" t="s">
        <v>15</v>
      </c>
    </row>
    <row r="1648" spans="2:20" x14ac:dyDescent="0.25">
      <c r="B1648" t="s">
        <v>1686</v>
      </c>
      <c r="G1648" t="s">
        <v>1835</v>
      </c>
      <c r="K1648" t="s">
        <v>340</v>
      </c>
      <c r="L1648" t="s">
        <v>1698</v>
      </c>
      <c r="N1648">
        <v>0</v>
      </c>
      <c r="O1648">
        <v>0</v>
      </c>
      <c r="P1648">
        <v>0</v>
      </c>
      <c r="T1648" t="s">
        <v>15</v>
      </c>
    </row>
    <row r="1649" spans="2:20" x14ac:dyDescent="0.25">
      <c r="B1649" t="s">
        <v>1686</v>
      </c>
      <c r="G1649" t="s">
        <v>1835</v>
      </c>
      <c r="K1649" t="s">
        <v>343</v>
      </c>
      <c r="L1649" t="s">
        <v>1698</v>
      </c>
      <c r="N1649">
        <v>0</v>
      </c>
      <c r="O1649">
        <v>0</v>
      </c>
      <c r="P1649">
        <v>0</v>
      </c>
      <c r="T1649" t="s">
        <v>15</v>
      </c>
    </row>
    <row r="1650" spans="2:20" x14ac:dyDescent="0.25">
      <c r="B1650" t="s">
        <v>1686</v>
      </c>
      <c r="G1650" t="s">
        <v>1835</v>
      </c>
      <c r="K1650" t="s">
        <v>344</v>
      </c>
      <c r="L1650" t="s">
        <v>1698</v>
      </c>
      <c r="N1650">
        <v>0</v>
      </c>
      <c r="O1650">
        <v>0</v>
      </c>
      <c r="P1650">
        <v>0</v>
      </c>
      <c r="T1650" t="s">
        <v>15</v>
      </c>
    </row>
    <row r="1651" spans="2:20" x14ac:dyDescent="0.25">
      <c r="B1651" t="s">
        <v>1686</v>
      </c>
      <c r="G1651" t="s">
        <v>1835</v>
      </c>
      <c r="K1651" t="s">
        <v>345</v>
      </c>
      <c r="L1651" t="s">
        <v>1698</v>
      </c>
      <c r="N1651">
        <v>0</v>
      </c>
      <c r="O1651">
        <v>0</v>
      </c>
      <c r="P1651">
        <v>0</v>
      </c>
      <c r="T1651" t="s">
        <v>15</v>
      </c>
    </row>
    <row r="1652" spans="2:20" x14ac:dyDescent="0.25">
      <c r="B1652" t="s">
        <v>1686</v>
      </c>
      <c r="G1652" t="s">
        <v>1835</v>
      </c>
      <c r="K1652" t="s">
        <v>346</v>
      </c>
      <c r="L1652" t="s">
        <v>1698</v>
      </c>
      <c r="N1652">
        <v>0</v>
      </c>
      <c r="O1652">
        <v>0</v>
      </c>
      <c r="P1652">
        <v>0</v>
      </c>
      <c r="T1652" t="s">
        <v>15</v>
      </c>
    </row>
    <row r="1653" spans="2:20" x14ac:dyDescent="0.25">
      <c r="B1653" t="s">
        <v>1686</v>
      </c>
      <c r="G1653" t="s">
        <v>1835</v>
      </c>
      <c r="K1653" t="s">
        <v>347</v>
      </c>
      <c r="L1653" t="s">
        <v>1698</v>
      </c>
      <c r="N1653">
        <v>2.35</v>
      </c>
      <c r="O1653">
        <v>14.01</v>
      </c>
      <c r="P1653">
        <v>1.07</v>
      </c>
      <c r="Q1653">
        <v>0.16800000000000001</v>
      </c>
      <c r="R1653">
        <v>0.46</v>
      </c>
      <c r="T1653" t="s">
        <v>15</v>
      </c>
    </row>
    <row r="1654" spans="2:20" x14ac:dyDescent="0.25">
      <c r="B1654" t="s">
        <v>1686</v>
      </c>
      <c r="G1654" t="s">
        <v>1835</v>
      </c>
      <c r="K1654" t="s">
        <v>348</v>
      </c>
      <c r="L1654" t="s">
        <v>1698</v>
      </c>
      <c r="N1654">
        <v>19.21</v>
      </c>
      <c r="O1654">
        <v>266.23</v>
      </c>
      <c r="P1654">
        <v>6.55</v>
      </c>
      <c r="Q1654">
        <v>7.1999999999999995E-2</v>
      </c>
      <c r="R1654">
        <v>0.34</v>
      </c>
      <c r="T1654" t="s">
        <v>15</v>
      </c>
    </row>
    <row r="1655" spans="2:20" x14ac:dyDescent="0.25">
      <c r="B1655" t="s">
        <v>1686</v>
      </c>
      <c r="G1655" t="s">
        <v>1835</v>
      </c>
      <c r="K1655" t="s">
        <v>350</v>
      </c>
      <c r="L1655" t="s">
        <v>1698</v>
      </c>
      <c r="N1655">
        <v>0</v>
      </c>
      <c r="O1655">
        <v>0</v>
      </c>
      <c r="P1655">
        <v>0</v>
      </c>
      <c r="T1655" t="s">
        <v>15</v>
      </c>
    </row>
    <row r="1656" spans="2:20" x14ac:dyDescent="0.25">
      <c r="B1656" t="s">
        <v>1686</v>
      </c>
      <c r="G1656" t="s">
        <v>1835</v>
      </c>
      <c r="K1656" t="s">
        <v>351</v>
      </c>
      <c r="L1656" t="s">
        <v>1698</v>
      </c>
      <c r="N1656">
        <v>0</v>
      </c>
      <c r="O1656">
        <v>0</v>
      </c>
      <c r="P1656">
        <v>0</v>
      </c>
      <c r="T1656" t="s">
        <v>15</v>
      </c>
    </row>
    <row r="1657" spans="2:20" x14ac:dyDescent="0.25">
      <c r="B1657" t="s">
        <v>1686</v>
      </c>
      <c r="G1657" t="s">
        <v>1835</v>
      </c>
      <c r="K1657" t="s">
        <v>355</v>
      </c>
      <c r="L1657" t="s">
        <v>1698</v>
      </c>
      <c r="N1657">
        <v>0</v>
      </c>
      <c r="O1657">
        <v>0</v>
      </c>
      <c r="P1657">
        <v>0</v>
      </c>
      <c r="T1657" t="s">
        <v>15</v>
      </c>
    </row>
    <row r="1658" spans="2:20" x14ac:dyDescent="0.25">
      <c r="B1658" t="s">
        <v>1686</v>
      </c>
      <c r="G1658" t="s">
        <v>1835</v>
      </c>
      <c r="K1658" t="s">
        <v>358</v>
      </c>
      <c r="L1658" t="s">
        <v>1698</v>
      </c>
      <c r="N1658">
        <v>0</v>
      </c>
      <c r="O1658">
        <v>0</v>
      </c>
      <c r="P1658">
        <v>0</v>
      </c>
      <c r="T1658" t="s">
        <v>15</v>
      </c>
    </row>
    <row r="1659" spans="2:20" x14ac:dyDescent="0.25">
      <c r="B1659" t="s">
        <v>1686</v>
      </c>
      <c r="G1659" t="s">
        <v>1835</v>
      </c>
      <c r="K1659" t="s">
        <v>360</v>
      </c>
      <c r="L1659" t="s">
        <v>1698</v>
      </c>
      <c r="N1659">
        <v>25.67</v>
      </c>
      <c r="O1659">
        <v>371.32</v>
      </c>
      <c r="P1659">
        <v>9.6199999999999992</v>
      </c>
      <c r="Q1659">
        <v>6.9000000000000006E-2</v>
      </c>
      <c r="R1659">
        <v>0.37</v>
      </c>
      <c r="T1659" t="s">
        <v>15</v>
      </c>
    </row>
    <row r="1660" spans="2:20" x14ac:dyDescent="0.25">
      <c r="B1660" t="s">
        <v>1686</v>
      </c>
      <c r="G1660" t="s">
        <v>1835</v>
      </c>
      <c r="K1660" t="s">
        <v>362</v>
      </c>
      <c r="L1660" t="s">
        <v>1698</v>
      </c>
      <c r="N1660">
        <v>2.64</v>
      </c>
      <c r="O1660">
        <v>21.02</v>
      </c>
      <c r="P1660">
        <v>0.56000000000000005</v>
      </c>
      <c r="Q1660">
        <v>0.126</v>
      </c>
      <c r="R1660">
        <v>0.21</v>
      </c>
      <c r="T1660" t="s">
        <v>15</v>
      </c>
    </row>
    <row r="1661" spans="2:20" x14ac:dyDescent="0.25">
      <c r="B1661" t="s">
        <v>1686</v>
      </c>
      <c r="G1661" t="s">
        <v>1835</v>
      </c>
      <c r="K1661" t="s">
        <v>363</v>
      </c>
      <c r="L1661" t="s">
        <v>1698</v>
      </c>
      <c r="N1661">
        <v>0</v>
      </c>
      <c r="O1661">
        <v>0</v>
      </c>
      <c r="P1661">
        <v>0</v>
      </c>
      <c r="T1661" t="s">
        <v>15</v>
      </c>
    </row>
    <row r="1662" spans="2:20" x14ac:dyDescent="0.25">
      <c r="B1662" t="s">
        <v>1686</v>
      </c>
      <c r="G1662" t="s">
        <v>1835</v>
      </c>
      <c r="K1662" t="s">
        <v>364</v>
      </c>
      <c r="L1662" t="s">
        <v>1698</v>
      </c>
      <c r="N1662">
        <v>4.21</v>
      </c>
      <c r="O1662">
        <v>70.06</v>
      </c>
      <c r="P1662">
        <v>2.19</v>
      </c>
      <c r="Q1662">
        <v>0.06</v>
      </c>
      <c r="R1662">
        <v>0.52</v>
      </c>
      <c r="T1662" t="s">
        <v>15</v>
      </c>
    </row>
    <row r="1663" spans="2:20" x14ac:dyDescent="0.25">
      <c r="B1663" t="s">
        <v>1686</v>
      </c>
      <c r="G1663" t="s">
        <v>1835</v>
      </c>
      <c r="K1663" t="s">
        <v>365</v>
      </c>
      <c r="L1663" t="s">
        <v>1698</v>
      </c>
      <c r="N1663">
        <v>0</v>
      </c>
      <c r="O1663">
        <v>0</v>
      </c>
      <c r="P1663">
        <v>0</v>
      </c>
      <c r="T1663" t="s">
        <v>15</v>
      </c>
    </row>
    <row r="1664" spans="2:20" x14ac:dyDescent="0.25">
      <c r="B1664" t="s">
        <v>1686</v>
      </c>
      <c r="G1664" t="s">
        <v>1835</v>
      </c>
      <c r="K1664" t="s">
        <v>366</v>
      </c>
      <c r="L1664" t="s">
        <v>1698</v>
      </c>
      <c r="N1664">
        <v>2.14</v>
      </c>
      <c r="O1664">
        <v>49.04</v>
      </c>
      <c r="P1664">
        <v>0.95</v>
      </c>
      <c r="Q1664">
        <v>4.3999999999999997E-2</v>
      </c>
      <c r="R1664">
        <v>0.44</v>
      </c>
      <c r="T1664" t="s">
        <v>15</v>
      </c>
    </row>
    <row r="1665" spans="2:20" x14ac:dyDescent="0.25">
      <c r="B1665" t="s">
        <v>1686</v>
      </c>
      <c r="G1665" t="s">
        <v>1835</v>
      </c>
      <c r="K1665" t="s">
        <v>367</v>
      </c>
      <c r="L1665" t="s">
        <v>1698</v>
      </c>
      <c r="N1665">
        <v>0</v>
      </c>
      <c r="O1665">
        <v>0</v>
      </c>
      <c r="P1665">
        <v>0</v>
      </c>
      <c r="T1665" t="s">
        <v>15</v>
      </c>
    </row>
    <row r="1666" spans="2:20" x14ac:dyDescent="0.25">
      <c r="B1666" t="s">
        <v>1686</v>
      </c>
      <c r="G1666" t="s">
        <v>1835</v>
      </c>
      <c r="K1666" t="s">
        <v>368</v>
      </c>
      <c r="L1666" t="s">
        <v>1698</v>
      </c>
      <c r="N1666">
        <v>0</v>
      </c>
      <c r="O1666">
        <v>0</v>
      </c>
      <c r="P1666">
        <v>0</v>
      </c>
      <c r="T1666" t="s">
        <v>15</v>
      </c>
    </row>
    <row r="1667" spans="2:20" x14ac:dyDescent="0.25">
      <c r="B1667" t="s">
        <v>1686</v>
      </c>
      <c r="G1667" t="s">
        <v>1835</v>
      </c>
      <c r="K1667" t="s">
        <v>370</v>
      </c>
      <c r="L1667" t="s">
        <v>1698</v>
      </c>
      <c r="N1667">
        <v>50.87</v>
      </c>
      <c r="O1667">
        <v>553.47</v>
      </c>
      <c r="P1667">
        <v>15.79</v>
      </c>
      <c r="Q1667">
        <v>9.1999999999999998E-2</v>
      </c>
      <c r="R1667">
        <v>0.31</v>
      </c>
      <c r="T1667" t="s">
        <v>15</v>
      </c>
    </row>
    <row r="1668" spans="2:20" x14ac:dyDescent="0.25">
      <c r="B1668" t="s">
        <v>1686</v>
      </c>
      <c r="G1668" t="s">
        <v>1835</v>
      </c>
      <c r="K1668" t="s">
        <v>379</v>
      </c>
      <c r="L1668" t="s">
        <v>1698</v>
      </c>
      <c r="N1668">
        <v>5.43</v>
      </c>
      <c r="O1668">
        <v>49.04</v>
      </c>
      <c r="P1668">
        <v>1.03</v>
      </c>
      <c r="Q1668">
        <v>0.111</v>
      </c>
      <c r="R1668">
        <v>0.19</v>
      </c>
      <c r="T1668" t="s">
        <v>15</v>
      </c>
    </row>
    <row r="1669" spans="2:20" x14ac:dyDescent="0.25">
      <c r="B1669" t="s">
        <v>1686</v>
      </c>
      <c r="G1669" t="s">
        <v>1835</v>
      </c>
      <c r="K1669" t="s">
        <v>380</v>
      </c>
      <c r="L1669" t="s">
        <v>1698</v>
      </c>
      <c r="N1669">
        <v>0</v>
      </c>
      <c r="O1669">
        <v>0</v>
      </c>
      <c r="P1669">
        <v>0</v>
      </c>
      <c r="T1669" t="s">
        <v>15</v>
      </c>
    </row>
    <row r="1670" spans="2:20" x14ac:dyDescent="0.25">
      <c r="B1670" t="s">
        <v>1686</v>
      </c>
      <c r="G1670" t="s">
        <v>1835</v>
      </c>
      <c r="K1670" t="s">
        <v>381</v>
      </c>
      <c r="L1670" t="s">
        <v>1698</v>
      </c>
      <c r="N1670">
        <v>38.47</v>
      </c>
      <c r="O1670">
        <v>574.49</v>
      </c>
      <c r="P1670">
        <v>19.600000000000001</v>
      </c>
      <c r="Q1670">
        <v>6.7000000000000004E-2</v>
      </c>
      <c r="R1670">
        <v>0.51</v>
      </c>
      <c r="T1670" t="s">
        <v>15</v>
      </c>
    </row>
    <row r="1671" spans="2:20" x14ac:dyDescent="0.25">
      <c r="B1671" t="s">
        <v>1686</v>
      </c>
      <c r="G1671" t="s">
        <v>1835</v>
      </c>
      <c r="K1671" t="s">
        <v>776</v>
      </c>
      <c r="L1671" t="s">
        <v>1698</v>
      </c>
      <c r="N1671">
        <v>0</v>
      </c>
      <c r="O1671">
        <v>0</v>
      </c>
      <c r="P1671">
        <v>0</v>
      </c>
      <c r="T1671" t="s">
        <v>15</v>
      </c>
    </row>
    <row r="1672" spans="2:20" x14ac:dyDescent="0.25">
      <c r="B1672" t="s">
        <v>1686</v>
      </c>
      <c r="G1672" t="s">
        <v>1835</v>
      </c>
      <c r="K1672" t="s">
        <v>785</v>
      </c>
      <c r="L1672" t="s">
        <v>1698</v>
      </c>
      <c r="N1672">
        <v>0</v>
      </c>
      <c r="O1672">
        <v>0</v>
      </c>
      <c r="P1672">
        <v>0</v>
      </c>
      <c r="T1672" t="s">
        <v>15</v>
      </c>
    </row>
    <row r="1673" spans="2:20" x14ac:dyDescent="0.25">
      <c r="B1673" t="s">
        <v>1686</v>
      </c>
      <c r="G1673" t="s">
        <v>1835</v>
      </c>
      <c r="K1673" t="s">
        <v>845</v>
      </c>
      <c r="L1673" t="s">
        <v>1698</v>
      </c>
      <c r="N1673">
        <v>0</v>
      </c>
      <c r="O1673">
        <v>0</v>
      </c>
      <c r="P1673">
        <v>0</v>
      </c>
      <c r="T1673" t="s">
        <v>15</v>
      </c>
    </row>
    <row r="1674" spans="2:20" x14ac:dyDescent="0.25">
      <c r="B1674" t="s">
        <v>1686</v>
      </c>
      <c r="G1674" t="s">
        <v>1836</v>
      </c>
      <c r="H1674">
        <v>3</v>
      </c>
      <c r="M1674" t="s">
        <v>1697</v>
      </c>
      <c r="N1674">
        <v>658.69</v>
      </c>
      <c r="O1674">
        <v>16982.48</v>
      </c>
      <c r="P1674">
        <v>1386.55</v>
      </c>
      <c r="Q1674">
        <v>3.9E-2</v>
      </c>
      <c r="R1674">
        <v>2.11</v>
      </c>
      <c r="T1674" t="s">
        <v>15</v>
      </c>
    </row>
    <row r="1675" spans="2:20" x14ac:dyDescent="0.25">
      <c r="B1675" t="s">
        <v>1686</v>
      </c>
      <c r="G1675" t="s">
        <v>1836</v>
      </c>
      <c r="K1675" t="s">
        <v>295</v>
      </c>
      <c r="L1675" t="s">
        <v>1698</v>
      </c>
      <c r="N1675">
        <v>6.86</v>
      </c>
      <c r="O1675">
        <v>119.1</v>
      </c>
      <c r="P1675">
        <v>3.47</v>
      </c>
      <c r="Q1675">
        <v>5.8000000000000003E-2</v>
      </c>
      <c r="R1675">
        <v>0.51</v>
      </c>
      <c r="T1675" t="s">
        <v>15</v>
      </c>
    </row>
    <row r="1676" spans="2:20" x14ac:dyDescent="0.25">
      <c r="B1676" t="s">
        <v>1686</v>
      </c>
      <c r="G1676" t="s">
        <v>1836</v>
      </c>
      <c r="K1676" t="s">
        <v>324</v>
      </c>
      <c r="L1676" t="s">
        <v>1698</v>
      </c>
      <c r="N1676">
        <v>629.16999999999996</v>
      </c>
      <c r="O1676">
        <v>16611.16</v>
      </c>
      <c r="P1676">
        <v>1361.18</v>
      </c>
      <c r="Q1676">
        <v>3.7999999999999999E-2</v>
      </c>
      <c r="R1676">
        <v>2.16</v>
      </c>
      <c r="T1676" t="s">
        <v>15</v>
      </c>
    </row>
    <row r="1677" spans="2:20" x14ac:dyDescent="0.25">
      <c r="B1677" t="s">
        <v>1686</v>
      </c>
      <c r="G1677" t="s">
        <v>1836</v>
      </c>
      <c r="K1677" t="s">
        <v>325</v>
      </c>
      <c r="L1677" t="s">
        <v>1698</v>
      </c>
      <c r="N1677">
        <v>0</v>
      </c>
      <c r="O1677">
        <v>0</v>
      </c>
      <c r="P1677">
        <v>0</v>
      </c>
      <c r="T1677" t="s">
        <v>15</v>
      </c>
    </row>
    <row r="1678" spans="2:20" x14ac:dyDescent="0.25">
      <c r="B1678" t="s">
        <v>1686</v>
      </c>
      <c r="G1678" t="s">
        <v>1836</v>
      </c>
      <c r="K1678" t="s">
        <v>326</v>
      </c>
      <c r="L1678" t="s">
        <v>1698</v>
      </c>
      <c r="N1678">
        <v>0</v>
      </c>
      <c r="O1678">
        <v>0</v>
      </c>
      <c r="P1678">
        <v>0</v>
      </c>
      <c r="T1678" t="s">
        <v>15</v>
      </c>
    </row>
    <row r="1679" spans="2:20" x14ac:dyDescent="0.25">
      <c r="B1679" t="s">
        <v>1686</v>
      </c>
      <c r="G1679" t="s">
        <v>1836</v>
      </c>
      <c r="K1679" t="s">
        <v>327</v>
      </c>
      <c r="L1679" t="s">
        <v>1698</v>
      </c>
      <c r="N1679">
        <v>0</v>
      </c>
      <c r="O1679">
        <v>0</v>
      </c>
      <c r="P1679">
        <v>0</v>
      </c>
      <c r="T1679" t="s">
        <v>15</v>
      </c>
    </row>
    <row r="1680" spans="2:20" x14ac:dyDescent="0.25">
      <c r="B1680" t="s">
        <v>1686</v>
      </c>
      <c r="G1680" t="s">
        <v>1836</v>
      </c>
      <c r="K1680" t="s">
        <v>328</v>
      </c>
      <c r="L1680" t="s">
        <v>1698</v>
      </c>
      <c r="N1680">
        <v>0</v>
      </c>
      <c r="O1680">
        <v>0</v>
      </c>
      <c r="P1680">
        <v>0</v>
      </c>
      <c r="T1680" t="s">
        <v>15</v>
      </c>
    </row>
    <row r="1681" spans="2:20" x14ac:dyDescent="0.25">
      <c r="B1681" t="s">
        <v>1686</v>
      </c>
      <c r="G1681" t="s">
        <v>1836</v>
      </c>
      <c r="K1681" t="s">
        <v>333</v>
      </c>
      <c r="L1681" t="s">
        <v>1698</v>
      </c>
      <c r="N1681">
        <v>0</v>
      </c>
      <c r="O1681">
        <v>0</v>
      </c>
      <c r="P1681">
        <v>0</v>
      </c>
      <c r="T1681" t="s">
        <v>15</v>
      </c>
    </row>
    <row r="1682" spans="2:20" x14ac:dyDescent="0.25">
      <c r="B1682" t="s">
        <v>1686</v>
      </c>
      <c r="G1682" t="s">
        <v>1836</v>
      </c>
      <c r="K1682" t="s">
        <v>334</v>
      </c>
      <c r="L1682" t="s">
        <v>1698</v>
      </c>
      <c r="N1682">
        <v>0</v>
      </c>
      <c r="O1682">
        <v>0</v>
      </c>
      <c r="P1682">
        <v>0</v>
      </c>
      <c r="T1682" t="s">
        <v>15</v>
      </c>
    </row>
    <row r="1683" spans="2:20" x14ac:dyDescent="0.25">
      <c r="B1683" t="s">
        <v>1686</v>
      </c>
      <c r="G1683" t="s">
        <v>1836</v>
      </c>
      <c r="K1683" t="s">
        <v>755</v>
      </c>
      <c r="L1683" t="s">
        <v>1698</v>
      </c>
      <c r="N1683">
        <v>0</v>
      </c>
      <c r="O1683">
        <v>0</v>
      </c>
      <c r="P1683">
        <v>0</v>
      </c>
      <c r="T1683" t="s">
        <v>15</v>
      </c>
    </row>
    <row r="1684" spans="2:20" x14ac:dyDescent="0.25">
      <c r="B1684" t="s">
        <v>1686</v>
      </c>
      <c r="G1684" t="s">
        <v>1836</v>
      </c>
      <c r="K1684" t="s">
        <v>814</v>
      </c>
      <c r="L1684" t="s">
        <v>1698</v>
      </c>
      <c r="N1684">
        <v>11.64</v>
      </c>
      <c r="O1684">
        <v>147.13</v>
      </c>
      <c r="P1684">
        <v>6.49</v>
      </c>
      <c r="Q1684">
        <v>7.9000000000000001E-2</v>
      </c>
      <c r="R1684">
        <v>0.56000000000000005</v>
      </c>
      <c r="T1684" t="s">
        <v>15</v>
      </c>
    </row>
    <row r="1685" spans="2:20" x14ac:dyDescent="0.25">
      <c r="B1685" t="s">
        <v>1686</v>
      </c>
      <c r="G1685" t="s">
        <v>1836</v>
      </c>
      <c r="K1685" t="s">
        <v>1546</v>
      </c>
      <c r="L1685" t="s">
        <v>1698</v>
      </c>
      <c r="N1685">
        <v>9.02</v>
      </c>
      <c r="O1685">
        <v>84.07</v>
      </c>
      <c r="P1685">
        <v>14.23</v>
      </c>
      <c r="Q1685">
        <v>0.107</v>
      </c>
      <c r="R1685">
        <v>1.58</v>
      </c>
      <c r="T1685" t="s">
        <v>15</v>
      </c>
    </row>
    <row r="1686" spans="2:20" x14ac:dyDescent="0.25">
      <c r="B1686" t="s">
        <v>1686</v>
      </c>
      <c r="G1686" t="s">
        <v>1836</v>
      </c>
      <c r="K1686" t="s">
        <v>1558</v>
      </c>
      <c r="L1686" t="s">
        <v>1698</v>
      </c>
      <c r="N1686">
        <v>1.34</v>
      </c>
      <c r="O1686">
        <v>14.01</v>
      </c>
      <c r="P1686">
        <v>0.72</v>
      </c>
      <c r="Q1686">
        <v>9.6000000000000002E-2</v>
      </c>
      <c r="R1686">
        <v>0.53</v>
      </c>
      <c r="T1686" t="s">
        <v>15</v>
      </c>
    </row>
    <row r="1687" spans="2:20" x14ac:dyDescent="0.25">
      <c r="B1687" t="s">
        <v>1686</v>
      </c>
      <c r="G1687" t="s">
        <v>1836</v>
      </c>
      <c r="K1687" t="s">
        <v>1559</v>
      </c>
      <c r="L1687" t="s">
        <v>1698</v>
      </c>
      <c r="N1687">
        <v>0.66</v>
      </c>
      <c r="O1687">
        <v>7.01</v>
      </c>
      <c r="P1687">
        <v>0.47</v>
      </c>
      <c r="Q1687">
        <v>9.4E-2</v>
      </c>
      <c r="R1687">
        <v>0.72</v>
      </c>
      <c r="T1687" t="s">
        <v>15</v>
      </c>
    </row>
    <row r="1688" spans="2:20" x14ac:dyDescent="0.25">
      <c r="B1688" t="s">
        <v>1686</v>
      </c>
      <c r="G1688" t="s">
        <v>1837</v>
      </c>
      <c r="H1688">
        <v>3</v>
      </c>
      <c r="M1688" t="s">
        <v>1697</v>
      </c>
      <c r="N1688">
        <v>11.18</v>
      </c>
      <c r="O1688">
        <v>147.13</v>
      </c>
      <c r="P1688">
        <v>4.6900000000000004</v>
      </c>
      <c r="Q1688">
        <v>7.5999999999999998E-2</v>
      </c>
      <c r="R1688">
        <v>0.42</v>
      </c>
      <c r="T1688" t="s">
        <v>15</v>
      </c>
    </row>
    <row r="1689" spans="2:20" x14ac:dyDescent="0.25">
      <c r="B1689" t="s">
        <v>1686</v>
      </c>
      <c r="G1689" t="s">
        <v>1837</v>
      </c>
      <c r="K1689" t="s">
        <v>182</v>
      </c>
      <c r="L1689" t="s">
        <v>1698</v>
      </c>
      <c r="N1689">
        <v>9.5</v>
      </c>
      <c r="O1689">
        <v>119.1</v>
      </c>
      <c r="P1689">
        <v>4.08</v>
      </c>
      <c r="Q1689">
        <v>0.08</v>
      </c>
      <c r="R1689">
        <v>0.43</v>
      </c>
      <c r="T1689" t="s">
        <v>15</v>
      </c>
    </row>
    <row r="1690" spans="2:20" x14ac:dyDescent="0.25">
      <c r="B1690" t="s">
        <v>1686</v>
      </c>
      <c r="G1690" t="s">
        <v>1837</v>
      </c>
      <c r="K1690" t="s">
        <v>339</v>
      </c>
      <c r="L1690" t="s">
        <v>1698</v>
      </c>
      <c r="N1690">
        <v>1.68</v>
      </c>
      <c r="O1690">
        <v>28.02</v>
      </c>
      <c r="P1690">
        <v>0.6</v>
      </c>
      <c r="Q1690">
        <v>0.06</v>
      </c>
      <c r="R1690">
        <v>0.36</v>
      </c>
      <c r="T1690" t="s">
        <v>15</v>
      </c>
    </row>
    <row r="1691" spans="2:20" x14ac:dyDescent="0.25">
      <c r="B1691" t="s">
        <v>1686</v>
      </c>
      <c r="G1691" t="s">
        <v>1837</v>
      </c>
      <c r="K1691" t="s">
        <v>342</v>
      </c>
      <c r="L1691" t="s">
        <v>1698</v>
      </c>
      <c r="N1691">
        <v>0</v>
      </c>
      <c r="O1691">
        <v>0</v>
      </c>
      <c r="P1691">
        <v>0</v>
      </c>
      <c r="T1691" t="s">
        <v>15</v>
      </c>
    </row>
    <row r="1692" spans="2:20" x14ac:dyDescent="0.25">
      <c r="B1692" t="s">
        <v>1686</v>
      </c>
      <c r="G1692" t="s">
        <v>1837</v>
      </c>
      <c r="K1692" t="s">
        <v>359</v>
      </c>
      <c r="L1692" t="s">
        <v>1698</v>
      </c>
      <c r="N1692">
        <v>0</v>
      </c>
      <c r="O1692">
        <v>0</v>
      </c>
      <c r="P1692">
        <v>0</v>
      </c>
      <c r="T1692" t="s">
        <v>15</v>
      </c>
    </row>
    <row r="1693" spans="2:20" x14ac:dyDescent="0.25">
      <c r="B1693" t="s">
        <v>1686</v>
      </c>
      <c r="G1693" t="s">
        <v>1837</v>
      </c>
      <c r="K1693" t="s">
        <v>1564</v>
      </c>
      <c r="L1693" t="s">
        <v>1698</v>
      </c>
      <c r="N1693">
        <v>0</v>
      </c>
      <c r="O1693">
        <v>0</v>
      </c>
      <c r="P1693">
        <v>0</v>
      </c>
      <c r="T1693" t="s">
        <v>15</v>
      </c>
    </row>
    <row r="1694" spans="2:20" x14ac:dyDescent="0.25">
      <c r="B1694" t="s">
        <v>1686</v>
      </c>
      <c r="G1694" t="s">
        <v>1837</v>
      </c>
      <c r="K1694" t="s">
        <v>1614</v>
      </c>
      <c r="L1694" t="s">
        <v>1698</v>
      </c>
      <c r="N1694">
        <v>0</v>
      </c>
      <c r="O1694">
        <v>0</v>
      </c>
      <c r="P1694">
        <v>0</v>
      </c>
      <c r="T1694" t="s">
        <v>15</v>
      </c>
    </row>
    <row r="1696" spans="2:20" x14ac:dyDescent="0.25">
      <c r="B1696" t="s">
        <v>1686</v>
      </c>
      <c r="K1696" t="s">
        <v>324</v>
      </c>
      <c r="L1696" t="s">
        <v>1838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workbookViewId="0"/>
  </sheetViews>
  <sheetFormatPr defaultRowHeight="15" x14ac:dyDescent="0.25"/>
  <cols>
    <col min="5" max="6" width="10.85546875" customWidth="1"/>
    <col min="7" max="8" width="10" bestFit="1" customWidth="1"/>
    <col min="9" max="9" width="13.5703125" style="10" bestFit="1" customWidth="1"/>
    <col min="10" max="10" width="14.7109375" style="10" bestFit="1" customWidth="1"/>
    <col min="11" max="11" width="13.140625" bestFit="1" customWidth="1"/>
    <col min="12" max="12" width="18" bestFit="1" customWidth="1"/>
    <col min="13" max="13" width="11" bestFit="1" customWidth="1"/>
  </cols>
  <sheetData>
    <row r="1" spans="1:14" ht="15.75" thickBot="1" x14ac:dyDescent="0.3">
      <c r="A1" t="s">
        <v>1847</v>
      </c>
      <c r="B1" t="s">
        <v>1</v>
      </c>
      <c r="C1" t="s">
        <v>0</v>
      </c>
      <c r="D1" t="s">
        <v>2</v>
      </c>
      <c r="E1" s="3" t="s">
        <v>3</v>
      </c>
      <c r="F1" t="s">
        <v>1853</v>
      </c>
      <c r="G1" t="s">
        <v>1851</v>
      </c>
      <c r="H1" t="s">
        <v>1852</v>
      </c>
      <c r="I1" s="10" t="s">
        <v>1857</v>
      </c>
      <c r="J1" s="10" t="s">
        <v>1858</v>
      </c>
      <c r="L1" s="4" t="s">
        <v>1854</v>
      </c>
      <c r="M1" s="9">
        <f>SUM(G2:G57)</f>
        <v>757215</v>
      </c>
      <c r="N1" s="11">
        <f>M1/M2-1</f>
        <v>-9.7253186137173819E-2</v>
      </c>
    </row>
    <row r="2" spans="1:14" ht="15.75" thickBot="1" x14ac:dyDescent="0.3">
      <c r="A2" s="1">
        <v>0</v>
      </c>
      <c r="B2">
        <v>0</v>
      </c>
      <c r="C2">
        <f>A2</f>
        <v>0</v>
      </c>
      <c r="D2">
        <f>B3</f>
        <v>5</v>
      </c>
      <c r="E2" s="3">
        <f>COUNTIF('keyword-stats'!D:D,A2)</f>
        <v>4</v>
      </c>
      <c r="F2">
        <f>Table6[[#This Row],[min]]*Table6[[#This Row],[ilość fraz]]</f>
        <v>0</v>
      </c>
      <c r="G2">
        <f>E2*B2</f>
        <v>0</v>
      </c>
      <c r="H2">
        <f>E2*D2</f>
        <v>20</v>
      </c>
      <c r="I2" s="10" t="e">
        <f>Table6[[#This Row],[minz]]/Table6[[#This Row],[deklarowane-wyszukiwania]]-1</f>
        <v>#DIV/0!</v>
      </c>
      <c r="J2" s="10">
        <f t="shared" ref="J2:J33" si="0">H3/F3-1</f>
        <v>0.5</v>
      </c>
      <c r="L2" t="s">
        <v>1856</v>
      </c>
      <c r="M2">
        <f>SUM(Table6[deklarowane-wyszukiwania])</f>
        <v>838790</v>
      </c>
    </row>
    <row r="3" spans="1:14" ht="15.75" thickBot="1" x14ac:dyDescent="0.3">
      <c r="A3" s="2">
        <v>10</v>
      </c>
      <c r="B3">
        <f>(A3-A2)/2+A2</f>
        <v>5</v>
      </c>
      <c r="C3">
        <f t="shared" ref="C3:C11" si="1">A3</f>
        <v>10</v>
      </c>
      <c r="D3">
        <f t="shared" ref="D3:D11" si="2">B4</f>
        <v>15</v>
      </c>
      <c r="E3" s="3">
        <f>COUNTIF('keyword-stats'!D:D,A3)</f>
        <v>361</v>
      </c>
      <c r="F3">
        <f>Table6[[#This Row],[min]]*Table6[[#This Row],[ilość fraz]]</f>
        <v>3610</v>
      </c>
      <c r="G3">
        <f>E3*B3</f>
        <v>1805</v>
      </c>
      <c r="H3">
        <f t="shared" ref="H3:H57" si="3">E3*D3</f>
        <v>5415</v>
      </c>
      <c r="I3" s="10">
        <f>Table6[[#This Row],[minz]]/Table6[[#This Row],[deklarowane-wyszukiwania]]-1</f>
        <v>-0.5</v>
      </c>
      <c r="J3" s="10">
        <f t="shared" si="0"/>
        <v>0.25</v>
      </c>
      <c r="L3" t="s">
        <v>1855</v>
      </c>
      <c r="M3" s="9">
        <f>SUM(H2:H57)</f>
        <v>943510</v>
      </c>
      <c r="N3" s="11">
        <f>M3/M2-1</f>
        <v>0.12484650508470541</v>
      </c>
    </row>
    <row r="4" spans="1:14" ht="15.75" thickBot="1" x14ac:dyDescent="0.3">
      <c r="A4" s="2">
        <v>20</v>
      </c>
      <c r="B4">
        <f>(A4-A3)/2+A3</f>
        <v>15</v>
      </c>
      <c r="C4">
        <f t="shared" si="1"/>
        <v>20</v>
      </c>
      <c r="D4">
        <f t="shared" si="2"/>
        <v>25</v>
      </c>
      <c r="E4" s="3">
        <f>COUNTIF('keyword-stats'!D:D,A4)</f>
        <v>159</v>
      </c>
      <c r="F4">
        <f>Table6[[#This Row],[min]]*Table6[[#This Row],[ilość fraz]]</f>
        <v>3180</v>
      </c>
      <c r="G4">
        <f t="shared" ref="G4:G57" si="4">E4*B4</f>
        <v>2385</v>
      </c>
      <c r="H4">
        <f t="shared" si="3"/>
        <v>3975</v>
      </c>
      <c r="I4" s="10">
        <f>Table6[[#This Row],[minz]]/Table6[[#This Row],[deklarowane-wyszukiwania]]-1</f>
        <v>-0.25</v>
      </c>
      <c r="J4" s="10">
        <f t="shared" si="0"/>
        <v>0.16666666666666674</v>
      </c>
    </row>
    <row r="5" spans="1:14" ht="15.75" thickBot="1" x14ac:dyDescent="0.3">
      <c r="A5" s="2">
        <v>30</v>
      </c>
      <c r="B5">
        <f t="shared" ref="B5:B58" si="5">(A5-A4)/2+A4</f>
        <v>25</v>
      </c>
      <c r="C5">
        <f t="shared" si="1"/>
        <v>30</v>
      </c>
      <c r="D5">
        <f t="shared" si="2"/>
        <v>35</v>
      </c>
      <c r="E5" s="3">
        <f>COUNTIF('keyword-stats'!D:D,A5)</f>
        <v>146</v>
      </c>
      <c r="F5">
        <f>Table6[[#This Row],[min]]*Table6[[#This Row],[ilość fraz]]</f>
        <v>4380</v>
      </c>
      <c r="G5">
        <f t="shared" si="4"/>
        <v>3650</v>
      </c>
      <c r="H5">
        <f t="shared" si="3"/>
        <v>5110</v>
      </c>
      <c r="I5" s="10">
        <f>Table6[[#This Row],[minz]]/Table6[[#This Row],[deklarowane-wyszukiwania]]-1</f>
        <v>-0.16666666666666663</v>
      </c>
      <c r="J5" s="10">
        <f t="shared" si="0"/>
        <v>0.125</v>
      </c>
    </row>
    <row r="6" spans="1:14" ht="15.75" thickBot="1" x14ac:dyDescent="0.3">
      <c r="A6" s="2">
        <v>40</v>
      </c>
      <c r="B6">
        <f t="shared" si="5"/>
        <v>35</v>
      </c>
      <c r="C6">
        <f t="shared" si="1"/>
        <v>40</v>
      </c>
      <c r="D6">
        <f t="shared" si="2"/>
        <v>45</v>
      </c>
      <c r="E6" s="3">
        <f>COUNTIF('keyword-stats'!D:D,A6)</f>
        <v>102</v>
      </c>
      <c r="F6">
        <f>Table6[[#This Row],[min]]*Table6[[#This Row],[ilość fraz]]</f>
        <v>4080</v>
      </c>
      <c r="G6">
        <f t="shared" si="4"/>
        <v>3570</v>
      </c>
      <c r="H6">
        <f t="shared" si="3"/>
        <v>4590</v>
      </c>
      <c r="I6" s="10">
        <f>Table6[[#This Row],[minz]]/Table6[[#This Row],[deklarowane-wyszukiwania]]-1</f>
        <v>-0.125</v>
      </c>
      <c r="J6" s="10">
        <f t="shared" si="0"/>
        <v>0.19999999999999996</v>
      </c>
    </row>
    <row r="7" spans="1:14" ht="15.75" thickBot="1" x14ac:dyDescent="0.3">
      <c r="A7" s="2">
        <v>50</v>
      </c>
      <c r="B7">
        <f t="shared" si="5"/>
        <v>45</v>
      </c>
      <c r="C7">
        <f t="shared" si="1"/>
        <v>50</v>
      </c>
      <c r="D7">
        <f t="shared" si="2"/>
        <v>60</v>
      </c>
      <c r="E7" s="3">
        <f>COUNTIF('keyword-stats'!D:D,A7)</f>
        <v>93</v>
      </c>
      <c r="F7">
        <f>Table6[[#This Row],[min]]*Table6[[#This Row],[ilość fraz]]</f>
        <v>4650</v>
      </c>
      <c r="G7">
        <f t="shared" si="4"/>
        <v>4185</v>
      </c>
      <c r="H7">
        <f t="shared" si="3"/>
        <v>5580</v>
      </c>
      <c r="I7" s="10">
        <f>Table6[[#This Row],[minz]]/Table6[[#This Row],[deklarowane-wyszukiwania]]-1</f>
        <v>-9.9999999999999978E-2</v>
      </c>
      <c r="J7" s="10">
        <f t="shared" si="0"/>
        <v>0.14285714285714279</v>
      </c>
    </row>
    <row r="8" spans="1:14" ht="15.75" thickBot="1" x14ac:dyDescent="0.3">
      <c r="A8" s="2">
        <v>70</v>
      </c>
      <c r="B8">
        <f t="shared" si="5"/>
        <v>60</v>
      </c>
      <c r="C8">
        <f t="shared" si="1"/>
        <v>70</v>
      </c>
      <c r="D8">
        <f t="shared" si="2"/>
        <v>80</v>
      </c>
      <c r="E8" s="3">
        <f>COUNTIF('keyword-stats'!D:D,A8)</f>
        <v>83</v>
      </c>
      <c r="F8">
        <f>Table6[[#This Row],[min]]*Table6[[#This Row],[ilość fraz]]</f>
        <v>5810</v>
      </c>
      <c r="G8">
        <f t="shared" si="4"/>
        <v>4980</v>
      </c>
      <c r="H8">
        <f t="shared" si="3"/>
        <v>6640</v>
      </c>
      <c r="I8" s="10">
        <f>Table6[[#This Row],[minz]]/Table6[[#This Row],[deklarowane-wyszukiwania]]-1</f>
        <v>-0.1428571428571429</v>
      </c>
      <c r="J8" s="10">
        <f t="shared" si="0"/>
        <v>0.11111111111111116</v>
      </c>
    </row>
    <row r="9" spans="1:14" ht="15.75" thickBot="1" x14ac:dyDescent="0.3">
      <c r="A9" s="2">
        <v>90</v>
      </c>
      <c r="B9">
        <f t="shared" si="5"/>
        <v>80</v>
      </c>
      <c r="C9">
        <f t="shared" si="1"/>
        <v>90</v>
      </c>
      <c r="D9">
        <f t="shared" si="2"/>
        <v>100</v>
      </c>
      <c r="E9" s="3">
        <f>COUNTIF('keyword-stats'!D:D,A9)</f>
        <v>74</v>
      </c>
      <c r="F9">
        <f>Table6[[#This Row],[min]]*Table6[[#This Row],[ilość fraz]]</f>
        <v>6660</v>
      </c>
      <c r="G9">
        <f t="shared" si="4"/>
        <v>5920</v>
      </c>
      <c r="H9">
        <f t="shared" si="3"/>
        <v>7400</v>
      </c>
      <c r="I9" s="10">
        <f>Table6[[#This Row],[minz]]/Table6[[#This Row],[deklarowane-wyszukiwania]]-1</f>
        <v>-0.11111111111111116</v>
      </c>
      <c r="J9" s="10">
        <f t="shared" si="0"/>
        <v>0.13636363636363646</v>
      </c>
    </row>
    <row r="10" spans="1:14" ht="15.75" thickBot="1" x14ac:dyDescent="0.3">
      <c r="A10" s="2">
        <v>110</v>
      </c>
      <c r="B10">
        <f t="shared" si="5"/>
        <v>100</v>
      </c>
      <c r="C10">
        <f t="shared" si="1"/>
        <v>110</v>
      </c>
      <c r="D10">
        <f t="shared" si="2"/>
        <v>125</v>
      </c>
      <c r="E10" s="3">
        <f>COUNTIF('keyword-stats'!D:D,A10)</f>
        <v>69</v>
      </c>
      <c r="F10">
        <f>Table6[[#This Row],[min]]*Table6[[#This Row],[ilość fraz]]</f>
        <v>7590</v>
      </c>
      <c r="G10">
        <f t="shared" si="4"/>
        <v>6900</v>
      </c>
      <c r="H10">
        <f t="shared" si="3"/>
        <v>8625</v>
      </c>
      <c r="I10" s="10">
        <f>Table6[[#This Row],[minz]]/Table6[[#This Row],[deklarowane-wyszukiwania]]-1</f>
        <v>-9.0909090909090939E-2</v>
      </c>
      <c r="J10" s="10">
        <f t="shared" si="0"/>
        <v>0.10714285714285721</v>
      </c>
    </row>
    <row r="11" spans="1:14" ht="15.75" thickBot="1" x14ac:dyDescent="0.3">
      <c r="A11" s="2">
        <v>140</v>
      </c>
      <c r="B11">
        <f t="shared" si="5"/>
        <v>125</v>
      </c>
      <c r="C11">
        <f t="shared" si="1"/>
        <v>140</v>
      </c>
      <c r="D11">
        <f t="shared" si="2"/>
        <v>155</v>
      </c>
      <c r="E11" s="3">
        <f>COUNTIF('keyword-stats'!D:D,A11)</f>
        <v>60</v>
      </c>
      <c r="F11">
        <f>Table6[[#This Row],[min]]*Table6[[#This Row],[ilość fraz]]</f>
        <v>8400</v>
      </c>
      <c r="G11">
        <f t="shared" si="4"/>
        <v>7500</v>
      </c>
      <c r="H11">
        <f t="shared" si="3"/>
        <v>9300</v>
      </c>
      <c r="I11" s="10">
        <f>Table6[[#This Row],[minz]]/Table6[[#This Row],[deklarowane-wyszukiwania]]-1</f>
        <v>-0.1071428571428571</v>
      </c>
      <c r="J11" s="10">
        <f t="shared" si="0"/>
        <v>0.11764705882352944</v>
      </c>
    </row>
    <row r="12" spans="1:14" ht="15.75" thickBot="1" x14ac:dyDescent="0.3">
      <c r="A12" s="2">
        <v>170</v>
      </c>
      <c r="B12">
        <f t="shared" si="5"/>
        <v>155</v>
      </c>
      <c r="C12">
        <f t="shared" ref="C12:C57" si="6">A12</f>
        <v>170</v>
      </c>
      <c r="D12">
        <f t="shared" ref="D12:D56" si="7">B13</f>
        <v>190</v>
      </c>
      <c r="E12" s="3">
        <f>COUNTIF('keyword-stats'!D:D,A12)</f>
        <v>71</v>
      </c>
      <c r="F12">
        <f>Table6[[#This Row],[min]]*Table6[[#This Row],[ilość fraz]]</f>
        <v>12070</v>
      </c>
      <c r="G12">
        <f t="shared" si="4"/>
        <v>11005</v>
      </c>
      <c r="H12">
        <f t="shared" si="3"/>
        <v>13490</v>
      </c>
      <c r="I12" s="10">
        <f>Table6[[#This Row],[minz]]/Table6[[#This Row],[deklarowane-wyszukiwania]]-1</f>
        <v>-8.8235294117647078E-2</v>
      </c>
      <c r="J12" s="10">
        <f t="shared" si="0"/>
        <v>0.11904761904761907</v>
      </c>
    </row>
    <row r="13" spans="1:14" ht="15.75" thickBot="1" x14ac:dyDescent="0.3">
      <c r="A13" s="2">
        <v>210</v>
      </c>
      <c r="B13">
        <f t="shared" si="5"/>
        <v>190</v>
      </c>
      <c r="C13">
        <f t="shared" si="6"/>
        <v>210</v>
      </c>
      <c r="D13">
        <f t="shared" si="7"/>
        <v>235</v>
      </c>
      <c r="E13" s="3">
        <f>COUNTIF('keyword-stats'!D:D,A13)</f>
        <v>44</v>
      </c>
      <c r="F13">
        <f>Table6[[#This Row],[min]]*Table6[[#This Row],[ilość fraz]]</f>
        <v>9240</v>
      </c>
      <c r="G13">
        <f t="shared" si="4"/>
        <v>8360</v>
      </c>
      <c r="H13">
        <f t="shared" si="3"/>
        <v>10340</v>
      </c>
      <c r="I13" s="10">
        <f>Table6[[#This Row],[minz]]/Table6[[#This Row],[deklarowane-wyszukiwania]]-1</f>
        <v>-9.5238095238095233E-2</v>
      </c>
      <c r="J13" s="10">
        <f t="shared" si="0"/>
        <v>0.11538461538461542</v>
      </c>
    </row>
    <row r="14" spans="1:14" ht="15.75" thickBot="1" x14ac:dyDescent="0.3">
      <c r="A14" s="2">
        <v>260</v>
      </c>
      <c r="B14">
        <f t="shared" si="5"/>
        <v>235</v>
      </c>
      <c r="C14">
        <f t="shared" si="6"/>
        <v>260</v>
      </c>
      <c r="D14">
        <f t="shared" si="7"/>
        <v>290</v>
      </c>
      <c r="E14" s="3">
        <f>COUNTIF('keyword-stats'!D:D,A14)</f>
        <v>49</v>
      </c>
      <c r="F14">
        <f>Table6[[#This Row],[min]]*Table6[[#This Row],[ilość fraz]]</f>
        <v>12740</v>
      </c>
      <c r="G14">
        <f t="shared" si="4"/>
        <v>11515</v>
      </c>
      <c r="H14">
        <f t="shared" si="3"/>
        <v>14210</v>
      </c>
      <c r="I14" s="10">
        <f>Table6[[#This Row],[minz]]/Table6[[#This Row],[deklarowane-wyszukiwania]]-1</f>
        <v>-9.6153846153846145E-2</v>
      </c>
      <c r="J14" s="10">
        <f t="shared" si="0"/>
        <v>0.109375</v>
      </c>
    </row>
    <row r="15" spans="1:14" ht="15.75" thickBot="1" x14ac:dyDescent="0.3">
      <c r="A15" s="2">
        <v>320</v>
      </c>
      <c r="B15">
        <f t="shared" si="5"/>
        <v>290</v>
      </c>
      <c r="C15">
        <f t="shared" si="6"/>
        <v>320</v>
      </c>
      <c r="D15">
        <f t="shared" si="7"/>
        <v>355</v>
      </c>
      <c r="E15" s="3">
        <f>COUNTIF('keyword-stats'!D:D,A15)</f>
        <v>39</v>
      </c>
      <c r="F15">
        <f>Table6[[#This Row],[min]]*Table6[[#This Row],[ilość fraz]]</f>
        <v>12480</v>
      </c>
      <c r="G15">
        <f t="shared" si="4"/>
        <v>11310</v>
      </c>
      <c r="H15">
        <f t="shared" si="3"/>
        <v>13845</v>
      </c>
      <c r="I15" s="10">
        <f>Table6[[#This Row],[minz]]/Table6[[#This Row],[deklarowane-wyszukiwania]]-1</f>
        <v>-9.375E-2</v>
      </c>
      <c r="J15" s="10">
        <f t="shared" si="0"/>
        <v>0.11538461538461542</v>
      </c>
    </row>
    <row r="16" spans="1:14" ht="15.75" thickBot="1" x14ac:dyDescent="0.3">
      <c r="A16" s="2">
        <v>390</v>
      </c>
      <c r="B16">
        <f t="shared" si="5"/>
        <v>355</v>
      </c>
      <c r="C16">
        <f t="shared" si="6"/>
        <v>390</v>
      </c>
      <c r="D16">
        <f t="shared" si="7"/>
        <v>435</v>
      </c>
      <c r="E16" s="3">
        <f>COUNTIF('keyword-stats'!D:D,A16)</f>
        <v>21</v>
      </c>
      <c r="F16">
        <f>Table6[[#This Row],[min]]*Table6[[#This Row],[ilość fraz]]</f>
        <v>8190</v>
      </c>
      <c r="G16">
        <f t="shared" si="4"/>
        <v>7455</v>
      </c>
      <c r="H16">
        <f t="shared" si="3"/>
        <v>9135</v>
      </c>
      <c r="I16" s="10">
        <f>Table6[[#This Row],[minz]]/Table6[[#This Row],[deklarowane-wyszukiwania]]-1</f>
        <v>-8.9743589743589758E-2</v>
      </c>
      <c r="J16" s="10">
        <f t="shared" si="0"/>
        <v>0.11458333333333326</v>
      </c>
    </row>
    <row r="17" spans="1:10" ht="15.75" thickBot="1" x14ac:dyDescent="0.3">
      <c r="A17" s="2">
        <v>480</v>
      </c>
      <c r="B17">
        <f t="shared" si="5"/>
        <v>435</v>
      </c>
      <c r="C17">
        <f t="shared" si="6"/>
        <v>480</v>
      </c>
      <c r="D17">
        <f t="shared" si="7"/>
        <v>535</v>
      </c>
      <c r="E17" s="3">
        <f>COUNTIF('keyword-stats'!D:D,A17)</f>
        <v>22</v>
      </c>
      <c r="F17">
        <f>Table6[[#This Row],[min]]*Table6[[#This Row],[ilość fraz]]</f>
        <v>10560</v>
      </c>
      <c r="G17">
        <f t="shared" si="4"/>
        <v>9570</v>
      </c>
      <c r="H17">
        <f t="shared" si="3"/>
        <v>11770</v>
      </c>
      <c r="I17" s="10">
        <f>Table6[[#This Row],[minz]]/Table6[[#This Row],[deklarowane-wyszukiwania]]-1</f>
        <v>-9.375E-2</v>
      </c>
      <c r="J17" s="10">
        <f t="shared" si="0"/>
        <v>0.11016949152542366</v>
      </c>
    </row>
    <row r="18" spans="1:10" ht="15.75" thickBot="1" x14ac:dyDescent="0.3">
      <c r="A18" s="2">
        <v>590</v>
      </c>
      <c r="B18">
        <f t="shared" si="5"/>
        <v>535</v>
      </c>
      <c r="C18">
        <f t="shared" si="6"/>
        <v>590</v>
      </c>
      <c r="D18">
        <f t="shared" si="7"/>
        <v>655</v>
      </c>
      <c r="E18" s="3">
        <f>COUNTIF('keyword-stats'!D:D,A18)</f>
        <v>13</v>
      </c>
      <c r="F18">
        <f>Table6[[#This Row],[min]]*Table6[[#This Row],[ilość fraz]]</f>
        <v>7670</v>
      </c>
      <c r="G18">
        <f t="shared" si="4"/>
        <v>6955</v>
      </c>
      <c r="H18">
        <f t="shared" si="3"/>
        <v>8515</v>
      </c>
      <c r="I18" s="10">
        <f>Table6[[#This Row],[minz]]/Table6[[#This Row],[deklarowane-wyszukiwania]]-1</f>
        <v>-9.3220338983050821E-2</v>
      </c>
      <c r="J18" s="10">
        <f t="shared" si="0"/>
        <v>0.11111111111111116</v>
      </c>
    </row>
    <row r="19" spans="1:10" ht="15.75" thickBot="1" x14ac:dyDescent="0.3">
      <c r="A19" s="2">
        <v>720</v>
      </c>
      <c r="B19">
        <f t="shared" si="5"/>
        <v>655</v>
      </c>
      <c r="C19">
        <f t="shared" si="6"/>
        <v>720</v>
      </c>
      <c r="D19">
        <f t="shared" si="7"/>
        <v>800</v>
      </c>
      <c r="E19" s="3">
        <f>COUNTIF('keyword-stats'!D:D,A19)</f>
        <v>24</v>
      </c>
      <c r="F19">
        <f>Table6[[#This Row],[min]]*Table6[[#This Row],[ilość fraz]]</f>
        <v>17280</v>
      </c>
      <c r="G19">
        <f t="shared" si="4"/>
        <v>15720</v>
      </c>
      <c r="H19">
        <f t="shared" si="3"/>
        <v>19200</v>
      </c>
      <c r="I19" s="10">
        <f>Table6[[#This Row],[minz]]/Table6[[#This Row],[deklarowane-wyszukiwania]]-1</f>
        <v>-9.027777777777779E-2</v>
      </c>
      <c r="J19" s="10">
        <f t="shared" si="0"/>
        <v>6.8181818181818121E-2</v>
      </c>
    </row>
    <row r="20" spans="1:10" ht="15.75" thickBot="1" x14ac:dyDescent="0.3">
      <c r="A20" s="2">
        <v>880</v>
      </c>
      <c r="B20">
        <f t="shared" si="5"/>
        <v>800</v>
      </c>
      <c r="C20">
        <f t="shared" si="6"/>
        <v>880</v>
      </c>
      <c r="D20">
        <f t="shared" si="7"/>
        <v>940</v>
      </c>
      <c r="E20" s="3">
        <f>COUNTIF('keyword-stats'!D:D,A20)</f>
        <v>10</v>
      </c>
      <c r="F20">
        <f>Table6[[#This Row],[min]]*Table6[[#This Row],[ilość fraz]]</f>
        <v>8800</v>
      </c>
      <c r="G20">
        <f t="shared" si="4"/>
        <v>8000</v>
      </c>
      <c r="H20">
        <f t="shared" si="3"/>
        <v>9400</v>
      </c>
      <c r="I20" s="10">
        <f>Table6[[#This Row],[minz]]/Table6[[#This Row],[deklarowane-wyszukiwania]]-1</f>
        <v>-9.0909090909090939E-2</v>
      </c>
      <c r="J20" s="10">
        <f t="shared" si="0"/>
        <v>0.14999999999999991</v>
      </c>
    </row>
    <row r="21" spans="1:10" ht="15.75" thickBot="1" x14ac:dyDescent="0.3">
      <c r="A21" s="2">
        <v>1000</v>
      </c>
      <c r="B21">
        <f t="shared" si="5"/>
        <v>940</v>
      </c>
      <c r="C21">
        <f t="shared" si="6"/>
        <v>1000</v>
      </c>
      <c r="D21">
        <f t="shared" si="7"/>
        <v>1150</v>
      </c>
      <c r="E21" s="3">
        <f>COUNTIF('keyword-stats'!D:D,A21)</f>
        <v>17</v>
      </c>
      <c r="F21">
        <f>Table6[[#This Row],[min]]*Table6[[#This Row],[ilość fraz]]</f>
        <v>17000</v>
      </c>
      <c r="G21">
        <f t="shared" si="4"/>
        <v>15980</v>
      </c>
      <c r="H21">
        <f t="shared" si="3"/>
        <v>19550</v>
      </c>
      <c r="I21" s="10">
        <f>Table6[[#This Row],[minz]]/Table6[[#This Row],[deklarowane-wyszukiwania]]-1</f>
        <v>-6.0000000000000053E-2</v>
      </c>
      <c r="J21" s="10">
        <f t="shared" si="0"/>
        <v>0.11538461538461542</v>
      </c>
    </row>
    <row r="22" spans="1:10" ht="15.75" thickBot="1" x14ac:dyDescent="0.3">
      <c r="A22" s="2">
        <v>1300</v>
      </c>
      <c r="B22">
        <f t="shared" si="5"/>
        <v>1150</v>
      </c>
      <c r="C22">
        <f t="shared" si="6"/>
        <v>1300</v>
      </c>
      <c r="D22">
        <f t="shared" si="7"/>
        <v>1450</v>
      </c>
      <c r="E22" s="3">
        <f>COUNTIF('keyword-stats'!D:D,A22)</f>
        <v>13</v>
      </c>
      <c r="F22">
        <f>Table6[[#This Row],[min]]*Table6[[#This Row],[ilość fraz]]</f>
        <v>16900</v>
      </c>
      <c r="G22">
        <f t="shared" si="4"/>
        <v>14950</v>
      </c>
      <c r="H22">
        <f t="shared" si="3"/>
        <v>18850</v>
      </c>
      <c r="I22" s="10">
        <f>Table6[[#This Row],[minz]]/Table6[[#This Row],[deklarowane-wyszukiwania]]-1</f>
        <v>-0.11538461538461542</v>
      </c>
      <c r="J22" s="10">
        <f t="shared" si="0"/>
        <v>9.375E-2</v>
      </c>
    </row>
    <row r="23" spans="1:10" ht="15.75" thickBot="1" x14ac:dyDescent="0.3">
      <c r="A23" s="2">
        <v>1600</v>
      </c>
      <c r="B23">
        <f t="shared" si="5"/>
        <v>1450</v>
      </c>
      <c r="C23">
        <f t="shared" si="6"/>
        <v>1600</v>
      </c>
      <c r="D23">
        <f t="shared" si="7"/>
        <v>1750</v>
      </c>
      <c r="E23" s="3">
        <f>COUNTIF('keyword-stats'!D:D,A23)</f>
        <v>6</v>
      </c>
      <c r="F23">
        <f>Table6[[#This Row],[min]]*Table6[[#This Row],[ilość fraz]]</f>
        <v>9600</v>
      </c>
      <c r="G23">
        <f t="shared" si="4"/>
        <v>8700</v>
      </c>
      <c r="H23">
        <f t="shared" si="3"/>
        <v>10500</v>
      </c>
      <c r="I23" s="10">
        <f>Table6[[#This Row],[minz]]/Table6[[#This Row],[deklarowane-wyszukiwania]]-1</f>
        <v>-9.375E-2</v>
      </c>
      <c r="J23" s="10">
        <f t="shared" si="0"/>
        <v>0.13157894736842102</v>
      </c>
    </row>
    <row r="24" spans="1:10" ht="15.75" thickBot="1" x14ac:dyDescent="0.3">
      <c r="A24" s="2">
        <v>1900</v>
      </c>
      <c r="B24">
        <f t="shared" si="5"/>
        <v>1750</v>
      </c>
      <c r="C24">
        <f t="shared" si="6"/>
        <v>1900</v>
      </c>
      <c r="D24">
        <f t="shared" si="7"/>
        <v>2150</v>
      </c>
      <c r="E24" s="3">
        <f>COUNTIF('keyword-stats'!D:D,A24)</f>
        <v>8</v>
      </c>
      <c r="F24">
        <f>Table6[[#This Row],[min]]*Table6[[#This Row],[ilość fraz]]</f>
        <v>15200</v>
      </c>
      <c r="G24">
        <f t="shared" si="4"/>
        <v>14000</v>
      </c>
      <c r="H24">
        <f t="shared" si="3"/>
        <v>17200</v>
      </c>
      <c r="I24" s="10">
        <f>Table6[[#This Row],[minz]]/Table6[[#This Row],[deklarowane-wyszukiwania]]-1</f>
        <v>-7.8947368421052655E-2</v>
      </c>
      <c r="J24" s="10">
        <f t="shared" si="0"/>
        <v>0.10416666666666674</v>
      </c>
    </row>
    <row r="25" spans="1:10" ht="15.75" thickBot="1" x14ac:dyDescent="0.3">
      <c r="A25" s="2">
        <v>2400</v>
      </c>
      <c r="B25">
        <f t="shared" si="5"/>
        <v>2150</v>
      </c>
      <c r="C25">
        <f t="shared" si="6"/>
        <v>2400</v>
      </c>
      <c r="D25">
        <f t="shared" si="7"/>
        <v>2650</v>
      </c>
      <c r="E25" s="3">
        <f>COUNTIF('keyword-stats'!D:D,A25)</f>
        <v>7</v>
      </c>
      <c r="F25">
        <f>Table6[[#This Row],[min]]*Table6[[#This Row],[ilość fraz]]</f>
        <v>16800</v>
      </c>
      <c r="G25">
        <f t="shared" si="4"/>
        <v>15050</v>
      </c>
      <c r="H25">
        <f t="shared" si="3"/>
        <v>18550</v>
      </c>
      <c r="I25" s="10">
        <f>Table6[[#This Row],[minz]]/Table6[[#This Row],[deklarowane-wyszukiwania]]-1</f>
        <v>-0.10416666666666663</v>
      </c>
      <c r="J25" s="10">
        <f t="shared" si="0"/>
        <v>0.1206896551724137</v>
      </c>
    </row>
    <row r="26" spans="1:10" ht="15.75" thickBot="1" x14ac:dyDescent="0.3">
      <c r="A26" s="2">
        <v>2900</v>
      </c>
      <c r="B26">
        <f t="shared" si="5"/>
        <v>2650</v>
      </c>
      <c r="C26">
        <f t="shared" si="6"/>
        <v>2900</v>
      </c>
      <c r="D26">
        <f t="shared" si="7"/>
        <v>3250</v>
      </c>
      <c r="E26" s="3">
        <f>COUNTIF('keyword-stats'!D:D,A26)</f>
        <v>11</v>
      </c>
      <c r="F26">
        <f>Table6[[#This Row],[min]]*Table6[[#This Row],[ilość fraz]]</f>
        <v>31900</v>
      </c>
      <c r="G26">
        <f t="shared" si="4"/>
        <v>29150</v>
      </c>
      <c r="H26">
        <f t="shared" si="3"/>
        <v>35750</v>
      </c>
      <c r="I26" s="10">
        <f>Table6[[#This Row],[minz]]/Table6[[#This Row],[deklarowane-wyszukiwania]]-1</f>
        <v>-8.6206896551724088E-2</v>
      </c>
      <c r="J26" s="10">
        <f t="shared" si="0"/>
        <v>0.11111111111111116</v>
      </c>
    </row>
    <row r="27" spans="1:10" ht="15.75" thickBot="1" x14ac:dyDescent="0.3">
      <c r="A27" s="2">
        <v>3600</v>
      </c>
      <c r="B27">
        <f t="shared" si="5"/>
        <v>3250</v>
      </c>
      <c r="C27">
        <f t="shared" si="6"/>
        <v>3600</v>
      </c>
      <c r="D27">
        <f t="shared" si="7"/>
        <v>4000</v>
      </c>
      <c r="E27" s="3">
        <f>COUNTIF('keyword-stats'!D:D,A27)</f>
        <v>4</v>
      </c>
      <c r="F27">
        <f>Table6[[#This Row],[min]]*Table6[[#This Row],[ilość fraz]]</f>
        <v>14400</v>
      </c>
      <c r="G27">
        <f t="shared" si="4"/>
        <v>13000</v>
      </c>
      <c r="H27">
        <f t="shared" si="3"/>
        <v>16000</v>
      </c>
      <c r="I27" s="10">
        <f>Table6[[#This Row],[minz]]/Table6[[#This Row],[deklarowane-wyszukiwania]]-1</f>
        <v>-9.722222222222221E-2</v>
      </c>
      <c r="J27" s="10">
        <f t="shared" si="0"/>
        <v>0.11363636363636354</v>
      </c>
    </row>
    <row r="28" spans="1:10" ht="15.75" thickBot="1" x14ac:dyDescent="0.3">
      <c r="A28" s="2">
        <v>4400</v>
      </c>
      <c r="B28">
        <f t="shared" si="5"/>
        <v>4000</v>
      </c>
      <c r="C28">
        <f t="shared" si="6"/>
        <v>4400</v>
      </c>
      <c r="D28">
        <f t="shared" si="7"/>
        <v>4900</v>
      </c>
      <c r="E28" s="3">
        <f>COUNTIF('keyword-stats'!D:D,A28)</f>
        <v>3</v>
      </c>
      <c r="F28">
        <f>Table6[[#This Row],[min]]*Table6[[#This Row],[ilość fraz]]</f>
        <v>13200</v>
      </c>
      <c r="G28">
        <f t="shared" si="4"/>
        <v>12000</v>
      </c>
      <c r="H28">
        <f t="shared" si="3"/>
        <v>14700</v>
      </c>
      <c r="I28" s="10">
        <f>Table6[[#This Row],[minz]]/Table6[[#This Row],[deklarowane-wyszukiwania]]-1</f>
        <v>-9.0909090909090939E-2</v>
      </c>
      <c r="J28" s="10">
        <f t="shared" si="0"/>
        <v>0.11111111111111116</v>
      </c>
    </row>
    <row r="29" spans="1:10" ht="15.75" thickBot="1" x14ac:dyDescent="0.3">
      <c r="A29" s="2">
        <v>5400</v>
      </c>
      <c r="B29">
        <f t="shared" si="5"/>
        <v>4900</v>
      </c>
      <c r="C29">
        <f t="shared" si="6"/>
        <v>5400</v>
      </c>
      <c r="D29">
        <f t="shared" si="7"/>
        <v>6000</v>
      </c>
      <c r="E29" s="3">
        <f>COUNTIF('keyword-stats'!D:D,A29)</f>
        <v>4</v>
      </c>
      <c r="F29">
        <f>Table6[[#This Row],[min]]*Table6[[#This Row],[ilość fraz]]</f>
        <v>21600</v>
      </c>
      <c r="G29">
        <f t="shared" si="4"/>
        <v>19600</v>
      </c>
      <c r="H29">
        <f t="shared" si="3"/>
        <v>24000</v>
      </c>
      <c r="I29" s="10">
        <f>Table6[[#This Row],[minz]]/Table6[[#This Row],[deklarowane-wyszukiwania]]-1</f>
        <v>-9.259259259259256E-2</v>
      </c>
      <c r="J29" s="10">
        <f t="shared" si="0"/>
        <v>0.11363636363636354</v>
      </c>
    </row>
    <row r="30" spans="1:10" ht="15.75" thickBot="1" x14ac:dyDescent="0.3">
      <c r="A30" s="2">
        <v>6600</v>
      </c>
      <c r="B30">
        <f t="shared" si="5"/>
        <v>6000</v>
      </c>
      <c r="C30">
        <f t="shared" si="6"/>
        <v>6600</v>
      </c>
      <c r="D30">
        <f t="shared" si="7"/>
        <v>7350</v>
      </c>
      <c r="E30" s="3">
        <f>COUNTIF('keyword-stats'!D:D,A30)</f>
        <v>4</v>
      </c>
      <c r="F30">
        <f>Table6[[#This Row],[min]]*Table6[[#This Row],[ilość fraz]]</f>
        <v>26400</v>
      </c>
      <c r="G30">
        <f t="shared" si="4"/>
        <v>24000</v>
      </c>
      <c r="H30">
        <f t="shared" si="3"/>
        <v>29400</v>
      </c>
      <c r="I30" s="10">
        <f>Table6[[#This Row],[minz]]/Table6[[#This Row],[deklarowane-wyszukiwania]]-1</f>
        <v>-9.0909090909090939E-2</v>
      </c>
      <c r="J30" s="10">
        <f t="shared" si="0"/>
        <v>0.11111111111111116</v>
      </c>
    </row>
    <row r="31" spans="1:10" ht="15.75" thickBot="1" x14ac:dyDescent="0.3">
      <c r="A31" s="2">
        <v>8100</v>
      </c>
      <c r="B31">
        <f t="shared" si="5"/>
        <v>7350</v>
      </c>
      <c r="C31">
        <f t="shared" si="6"/>
        <v>8100</v>
      </c>
      <c r="D31">
        <f t="shared" si="7"/>
        <v>9000</v>
      </c>
      <c r="E31" s="3">
        <f>COUNTIF('keyword-stats'!D:D,A31)</f>
        <v>3</v>
      </c>
      <c r="F31">
        <f>Table6[[#This Row],[min]]*Table6[[#This Row],[ilość fraz]]</f>
        <v>24300</v>
      </c>
      <c r="G31">
        <f t="shared" si="4"/>
        <v>22050</v>
      </c>
      <c r="H31">
        <f t="shared" si="3"/>
        <v>27000</v>
      </c>
      <c r="I31" s="10">
        <f>Table6[[#This Row],[minz]]/Table6[[#This Row],[deklarowane-wyszukiwania]]-1</f>
        <v>-9.259259259259256E-2</v>
      </c>
      <c r="J31" s="10">
        <f t="shared" si="0"/>
        <v>0.11111111111111116</v>
      </c>
    </row>
    <row r="32" spans="1:10" ht="15.75" thickBot="1" x14ac:dyDescent="0.3">
      <c r="A32" s="2">
        <v>9900</v>
      </c>
      <c r="B32">
        <f t="shared" si="5"/>
        <v>9000</v>
      </c>
      <c r="C32">
        <f t="shared" si="6"/>
        <v>9900</v>
      </c>
      <c r="D32">
        <f t="shared" si="7"/>
        <v>11000</v>
      </c>
      <c r="E32" s="3">
        <f>COUNTIF('keyword-stats'!D:D,A32)</f>
        <v>2</v>
      </c>
      <c r="F32">
        <f>Table6[[#This Row],[min]]*Table6[[#This Row],[ilość fraz]]</f>
        <v>19800</v>
      </c>
      <c r="G32">
        <f t="shared" si="4"/>
        <v>18000</v>
      </c>
      <c r="H32">
        <f t="shared" si="3"/>
        <v>22000</v>
      </c>
      <c r="I32" s="10">
        <f>Table6[[#This Row],[minz]]/Table6[[#This Row],[deklarowane-wyszukiwania]]-1</f>
        <v>-9.0909090909090939E-2</v>
      </c>
      <c r="J32" s="10">
        <f t="shared" si="0"/>
        <v>0.11157024793388426</v>
      </c>
    </row>
    <row r="33" spans="1:11" ht="15.75" thickBot="1" x14ac:dyDescent="0.3">
      <c r="A33" s="2">
        <v>12100</v>
      </c>
      <c r="B33">
        <f t="shared" si="5"/>
        <v>11000</v>
      </c>
      <c r="C33">
        <f t="shared" si="6"/>
        <v>12100</v>
      </c>
      <c r="D33">
        <f t="shared" si="7"/>
        <v>13450</v>
      </c>
      <c r="E33" s="3">
        <f>COUNTIF('keyword-stats'!D:D,A33)</f>
        <v>1</v>
      </c>
      <c r="F33">
        <f>Table6[[#This Row],[min]]*Table6[[#This Row],[ilość fraz]]</f>
        <v>12100</v>
      </c>
      <c r="G33">
        <f t="shared" si="4"/>
        <v>11000</v>
      </c>
      <c r="H33">
        <f t="shared" si="3"/>
        <v>13450</v>
      </c>
      <c r="I33" s="10">
        <f>Table6[[#This Row],[minz]]/Table6[[#This Row],[deklarowane-wyszukiwania]]-1</f>
        <v>-9.0909090909090939E-2</v>
      </c>
      <c r="J33" s="10">
        <f t="shared" si="0"/>
        <v>0.1114864864864864</v>
      </c>
    </row>
    <row r="34" spans="1:11" ht="15.75" thickBot="1" x14ac:dyDescent="0.3">
      <c r="A34" s="2">
        <v>14800</v>
      </c>
      <c r="B34">
        <f t="shared" si="5"/>
        <v>13450</v>
      </c>
      <c r="C34">
        <f t="shared" si="6"/>
        <v>14800</v>
      </c>
      <c r="D34">
        <f t="shared" si="7"/>
        <v>16450</v>
      </c>
      <c r="E34" s="3">
        <f>COUNTIF('keyword-stats'!D:D,A34)</f>
        <v>4</v>
      </c>
      <c r="F34">
        <f>Table6[[#This Row],[min]]*Table6[[#This Row],[ilość fraz]]</f>
        <v>59200</v>
      </c>
      <c r="G34">
        <f t="shared" si="4"/>
        <v>53800</v>
      </c>
      <c r="H34">
        <f t="shared" si="3"/>
        <v>65800</v>
      </c>
      <c r="I34" s="10">
        <f>Table6[[#This Row],[minz]]/Table6[[#This Row],[deklarowane-wyszukiwania]]-1</f>
        <v>-9.1216216216216228E-2</v>
      </c>
      <c r="J34" s="10">
        <f t="shared" ref="J34:J58" si="8">H35/F35-1</f>
        <v>0.24861878453038666</v>
      </c>
    </row>
    <row r="35" spans="1:11" ht="15.75" thickBot="1" x14ac:dyDescent="0.3">
      <c r="A35" s="2">
        <v>18100</v>
      </c>
      <c r="B35">
        <f t="shared" si="5"/>
        <v>16450</v>
      </c>
      <c r="C35">
        <f t="shared" si="6"/>
        <v>18100</v>
      </c>
      <c r="D35">
        <f t="shared" si="7"/>
        <v>22600</v>
      </c>
      <c r="E35" s="3">
        <f>COUNTIF('keyword-stats'!D:D,A35)</f>
        <v>3</v>
      </c>
      <c r="F35">
        <f>Table6[[#This Row],[min]]*Table6[[#This Row],[ilość fraz]]</f>
        <v>54300</v>
      </c>
      <c r="G35">
        <f t="shared" si="4"/>
        <v>49350</v>
      </c>
      <c r="H35">
        <f t="shared" si="3"/>
        <v>67800</v>
      </c>
      <c r="I35" s="10">
        <f>Table6[[#This Row],[minz]]/Table6[[#This Row],[deklarowane-wyszukiwania]]-1</f>
        <v>-9.1160220994475183E-2</v>
      </c>
      <c r="J35" s="10">
        <f t="shared" si="8"/>
        <v>0.11070110701107017</v>
      </c>
    </row>
    <row r="36" spans="1:11" ht="15.75" thickBot="1" x14ac:dyDescent="0.3">
      <c r="A36" s="2">
        <v>27100</v>
      </c>
      <c r="B36">
        <f t="shared" si="5"/>
        <v>22600</v>
      </c>
      <c r="C36">
        <f t="shared" si="6"/>
        <v>27100</v>
      </c>
      <c r="D36">
        <f t="shared" si="7"/>
        <v>30100</v>
      </c>
      <c r="E36" s="3">
        <f>COUNTIF('keyword-stats'!D:D,A36)</f>
        <v>1</v>
      </c>
      <c r="F36">
        <f>Table6[[#This Row],[min]]*Table6[[#This Row],[ilość fraz]]</f>
        <v>27100</v>
      </c>
      <c r="G36">
        <f t="shared" si="4"/>
        <v>22600</v>
      </c>
      <c r="H36">
        <f t="shared" si="3"/>
        <v>30100</v>
      </c>
      <c r="I36" s="10">
        <f>Table6[[#This Row],[minz]]/Table6[[#This Row],[deklarowane-wyszukiwania]]-1</f>
        <v>-0.16605166051660514</v>
      </c>
      <c r="J36" s="10">
        <f t="shared" si="8"/>
        <v>0.1117824773413898</v>
      </c>
    </row>
    <row r="37" spans="1:11" ht="15.75" thickBot="1" x14ac:dyDescent="0.3">
      <c r="A37" s="2">
        <v>33100</v>
      </c>
      <c r="B37">
        <f t="shared" si="5"/>
        <v>30100</v>
      </c>
      <c r="C37">
        <f t="shared" si="6"/>
        <v>33100</v>
      </c>
      <c r="D37">
        <f t="shared" si="7"/>
        <v>36800</v>
      </c>
      <c r="E37" s="3">
        <f>COUNTIF('keyword-stats'!D:D,A37)</f>
        <v>1</v>
      </c>
      <c r="F37">
        <f>Table6[[#This Row],[min]]*Table6[[#This Row],[ilość fraz]]</f>
        <v>33100</v>
      </c>
      <c r="G37">
        <f t="shared" si="4"/>
        <v>30100</v>
      </c>
      <c r="H37">
        <f t="shared" si="3"/>
        <v>36800</v>
      </c>
      <c r="I37" s="10">
        <f>Table6[[#This Row],[minz]]/Table6[[#This Row],[deklarowane-wyszukiwania]]-1</f>
        <v>-9.0634441087613316E-2</v>
      </c>
      <c r="J37" s="10">
        <f t="shared" si="8"/>
        <v>0.11111111111111116</v>
      </c>
    </row>
    <row r="38" spans="1:11" ht="15.75" thickBot="1" x14ac:dyDescent="0.3">
      <c r="A38" s="2">
        <v>40500</v>
      </c>
      <c r="B38">
        <f t="shared" si="5"/>
        <v>36800</v>
      </c>
      <c r="C38">
        <f t="shared" si="6"/>
        <v>40500</v>
      </c>
      <c r="D38">
        <f t="shared" si="7"/>
        <v>45000</v>
      </c>
      <c r="E38" s="3">
        <f>COUNTIF('keyword-stats'!D:D,A38)</f>
        <v>2</v>
      </c>
      <c r="F38">
        <f>Table6[[#This Row],[min]]*Table6[[#This Row],[ilość fraz]]</f>
        <v>81000</v>
      </c>
      <c r="G38">
        <f t="shared" si="4"/>
        <v>73600</v>
      </c>
      <c r="H38">
        <f t="shared" si="3"/>
        <v>90000</v>
      </c>
      <c r="I38" s="10">
        <f>Table6[[#This Row],[minz]]/Table6[[#This Row],[deklarowane-wyszukiwania]]-1</f>
        <v>-9.1358024691358009E-2</v>
      </c>
      <c r="J38" s="10">
        <f t="shared" si="8"/>
        <v>0.11111111111111116</v>
      </c>
    </row>
    <row r="39" spans="1:11" ht="15.75" thickBot="1" x14ac:dyDescent="0.3">
      <c r="A39" s="2">
        <v>49500</v>
      </c>
      <c r="B39">
        <f t="shared" si="5"/>
        <v>45000</v>
      </c>
      <c r="C39">
        <f t="shared" si="6"/>
        <v>49500</v>
      </c>
      <c r="D39">
        <f t="shared" si="7"/>
        <v>55000</v>
      </c>
      <c r="E39" s="3">
        <f>COUNTIF('keyword-stats'!D:D,A39)</f>
        <v>1</v>
      </c>
      <c r="F39">
        <f>Table6[[#This Row],[min]]*Table6[[#This Row],[ilość fraz]]</f>
        <v>49500</v>
      </c>
      <c r="G39">
        <f t="shared" si="4"/>
        <v>45000</v>
      </c>
      <c r="H39">
        <f t="shared" si="3"/>
        <v>55000</v>
      </c>
      <c r="I39" s="10">
        <f>Table6[[#This Row],[minz]]/Table6[[#This Row],[deklarowane-wyszukiwania]]-1</f>
        <v>-9.0909090909090939E-2</v>
      </c>
      <c r="J39" s="10" t="e">
        <f t="shared" si="8"/>
        <v>#DIV/0!</v>
      </c>
    </row>
    <row r="40" spans="1:11" ht="15.75" thickBot="1" x14ac:dyDescent="0.3">
      <c r="A40" s="2">
        <v>60500</v>
      </c>
      <c r="B40">
        <f t="shared" si="5"/>
        <v>55000</v>
      </c>
      <c r="C40">
        <f t="shared" si="6"/>
        <v>60500</v>
      </c>
      <c r="D40">
        <f t="shared" si="7"/>
        <v>67250</v>
      </c>
      <c r="E40" s="3">
        <f>COUNTIF('keyword-stats'!D:D,A40)</f>
        <v>0</v>
      </c>
      <c r="F40">
        <f>Table6[[#This Row],[min]]*Table6[[#This Row],[ilość fraz]]</f>
        <v>0</v>
      </c>
      <c r="G40">
        <f t="shared" si="4"/>
        <v>0</v>
      </c>
      <c r="H40">
        <f t="shared" si="3"/>
        <v>0</v>
      </c>
      <c r="I40" s="10" t="e">
        <f>Table6[[#This Row],[minz]]/Table6[[#This Row],[deklarowane-wyszukiwania]]-1</f>
        <v>#DIV/0!</v>
      </c>
      <c r="J40" s="10">
        <f t="shared" si="8"/>
        <v>0.1114864864864864</v>
      </c>
    </row>
    <row r="41" spans="1:11" ht="15.75" thickBot="1" x14ac:dyDescent="0.3">
      <c r="A41" s="2">
        <v>74000</v>
      </c>
      <c r="B41">
        <f t="shared" si="5"/>
        <v>67250</v>
      </c>
      <c r="C41">
        <f t="shared" si="6"/>
        <v>74000</v>
      </c>
      <c r="D41">
        <f t="shared" si="7"/>
        <v>82250</v>
      </c>
      <c r="E41" s="3">
        <f>COUNTIF('keyword-stats'!D:D,A41)</f>
        <v>2</v>
      </c>
      <c r="F41">
        <f>Table6[[#This Row],[min]]*Table6[[#This Row],[ilość fraz]]</f>
        <v>148000</v>
      </c>
      <c r="G41">
        <f t="shared" si="4"/>
        <v>134500</v>
      </c>
      <c r="H41">
        <f t="shared" si="3"/>
        <v>164500</v>
      </c>
      <c r="I41" s="10">
        <f>Table6[[#This Row],[minz]]/Table6[[#This Row],[deklarowane-wyszukiwania]]-1</f>
        <v>-9.1216216216216228E-2</v>
      </c>
      <c r="J41" s="10" t="e">
        <f t="shared" si="8"/>
        <v>#DIV/0!</v>
      </c>
    </row>
    <row r="42" spans="1:11" ht="15.75" thickBot="1" x14ac:dyDescent="0.3">
      <c r="A42" s="2">
        <v>90500</v>
      </c>
      <c r="B42">
        <f t="shared" si="5"/>
        <v>82250</v>
      </c>
      <c r="C42">
        <f t="shared" si="6"/>
        <v>90500</v>
      </c>
      <c r="D42">
        <f t="shared" si="7"/>
        <v>100250</v>
      </c>
      <c r="E42" s="3">
        <f>COUNTIF('keyword-stats'!D:D,A42)</f>
        <v>0</v>
      </c>
      <c r="F42">
        <f>Table6[[#This Row],[min]]*Table6[[#This Row],[ilość fraz]]</f>
        <v>0</v>
      </c>
      <c r="G42">
        <f t="shared" si="4"/>
        <v>0</v>
      </c>
      <c r="H42">
        <f t="shared" si="3"/>
        <v>0</v>
      </c>
      <c r="I42" s="10" t="e">
        <f>Table6[[#This Row],[minz]]/Table6[[#This Row],[deklarowane-wyszukiwania]]-1</f>
        <v>#DIV/0!</v>
      </c>
      <c r="J42" s="10" t="e">
        <f t="shared" si="8"/>
        <v>#DIV/0!</v>
      </c>
      <c r="K42" s="5"/>
    </row>
    <row r="43" spans="1:11" ht="15.75" thickBot="1" x14ac:dyDescent="0.3">
      <c r="A43" s="2">
        <v>110000</v>
      </c>
      <c r="B43">
        <f t="shared" si="5"/>
        <v>100250</v>
      </c>
      <c r="C43">
        <f t="shared" si="6"/>
        <v>110000</v>
      </c>
      <c r="D43">
        <f t="shared" si="7"/>
        <v>122500</v>
      </c>
      <c r="E43" s="3">
        <f>COUNTIF('keyword-stats'!D:D,A43)</f>
        <v>0</v>
      </c>
      <c r="F43">
        <f>Table6[[#This Row],[min]]*Table6[[#This Row],[ilość fraz]]</f>
        <v>0</v>
      </c>
      <c r="G43">
        <f t="shared" si="4"/>
        <v>0</v>
      </c>
      <c r="H43">
        <f t="shared" si="3"/>
        <v>0</v>
      </c>
      <c r="I43" s="10" t="e">
        <f>Table6[[#This Row],[minz]]/Table6[[#This Row],[deklarowane-wyszukiwania]]-1</f>
        <v>#DIV/0!</v>
      </c>
      <c r="J43" s="10" t="e">
        <f t="shared" si="8"/>
        <v>#DIV/0!</v>
      </c>
    </row>
    <row r="44" spans="1:11" ht="15.75" thickBot="1" x14ac:dyDescent="0.3">
      <c r="A44" s="2">
        <v>135000</v>
      </c>
      <c r="B44">
        <f t="shared" si="5"/>
        <v>122500</v>
      </c>
      <c r="C44">
        <f t="shared" si="6"/>
        <v>135000</v>
      </c>
      <c r="D44">
        <f t="shared" si="7"/>
        <v>150000</v>
      </c>
      <c r="E44" s="3">
        <f>COUNTIF('keyword-stats'!D:D,A44)</f>
        <v>0</v>
      </c>
      <c r="F44">
        <f>Table6[[#This Row],[min]]*Table6[[#This Row],[ilość fraz]]</f>
        <v>0</v>
      </c>
      <c r="G44">
        <f t="shared" si="4"/>
        <v>0</v>
      </c>
      <c r="H44">
        <f t="shared" si="3"/>
        <v>0</v>
      </c>
      <c r="I44" s="10" t="e">
        <f>Table6[[#This Row],[minz]]/Table6[[#This Row],[deklarowane-wyszukiwania]]-1</f>
        <v>#DIV/0!</v>
      </c>
      <c r="J44" s="10" t="e">
        <f t="shared" si="8"/>
        <v>#DIV/0!</v>
      </c>
    </row>
    <row r="45" spans="1:11" ht="15.75" thickBot="1" x14ac:dyDescent="0.3">
      <c r="A45" s="2">
        <v>165000</v>
      </c>
      <c r="B45">
        <f t="shared" si="5"/>
        <v>150000</v>
      </c>
      <c r="C45">
        <f t="shared" si="6"/>
        <v>165000</v>
      </c>
      <c r="D45">
        <f t="shared" si="7"/>
        <v>183000</v>
      </c>
      <c r="E45" s="3">
        <f>COUNTIF('keyword-stats'!D:D,A45)</f>
        <v>0</v>
      </c>
      <c r="F45">
        <f>Table6[[#This Row],[min]]*Table6[[#This Row],[ilość fraz]]</f>
        <v>0</v>
      </c>
      <c r="G45">
        <f t="shared" si="4"/>
        <v>0</v>
      </c>
      <c r="H45">
        <f t="shared" si="3"/>
        <v>0</v>
      </c>
      <c r="I45" s="10" t="e">
        <f>Table6[[#This Row],[minz]]/Table6[[#This Row],[deklarowane-wyszukiwania]]-1</f>
        <v>#DIV/0!</v>
      </c>
      <c r="J45" s="10" t="e">
        <f t="shared" si="8"/>
        <v>#DIV/0!</v>
      </c>
    </row>
    <row r="46" spans="1:11" ht="15.75" thickBot="1" x14ac:dyDescent="0.3">
      <c r="A46" s="2">
        <v>201000</v>
      </c>
      <c r="B46">
        <f t="shared" si="5"/>
        <v>183000</v>
      </c>
      <c r="C46">
        <f t="shared" si="6"/>
        <v>201000</v>
      </c>
      <c r="D46">
        <f t="shared" si="7"/>
        <v>223500</v>
      </c>
      <c r="E46" s="3">
        <f>COUNTIF('keyword-stats'!D:D,A46)</f>
        <v>0</v>
      </c>
      <c r="F46">
        <f>Table6[[#This Row],[min]]*Table6[[#This Row],[ilość fraz]]</f>
        <v>0</v>
      </c>
      <c r="G46">
        <f t="shared" si="4"/>
        <v>0</v>
      </c>
      <c r="H46">
        <f t="shared" si="3"/>
        <v>0</v>
      </c>
      <c r="I46" s="10" t="e">
        <f>Table6[[#This Row],[minz]]/Table6[[#This Row],[deklarowane-wyszukiwania]]-1</f>
        <v>#DIV/0!</v>
      </c>
      <c r="J46" s="10" t="e">
        <f t="shared" si="8"/>
        <v>#DIV/0!</v>
      </c>
    </row>
    <row r="47" spans="1:11" ht="15.75" thickBot="1" x14ac:dyDescent="0.3">
      <c r="A47" s="2">
        <v>246000</v>
      </c>
      <c r="B47">
        <f t="shared" si="5"/>
        <v>223500</v>
      </c>
      <c r="C47">
        <f t="shared" si="6"/>
        <v>246000</v>
      </c>
      <c r="D47">
        <f t="shared" si="7"/>
        <v>273500</v>
      </c>
      <c r="E47" s="3">
        <f>COUNTIF('keyword-stats'!D:D,A47)</f>
        <v>0</v>
      </c>
      <c r="F47">
        <f>Table6[[#This Row],[min]]*Table6[[#This Row],[ilość fraz]]</f>
        <v>0</v>
      </c>
      <c r="G47">
        <f t="shared" si="4"/>
        <v>0</v>
      </c>
      <c r="H47">
        <f t="shared" si="3"/>
        <v>0</v>
      </c>
      <c r="I47" s="10" t="e">
        <f>Table6[[#This Row],[minz]]/Table6[[#This Row],[deklarowane-wyszukiwania]]-1</f>
        <v>#DIV/0!</v>
      </c>
      <c r="J47" s="10" t="e">
        <f t="shared" si="8"/>
        <v>#DIV/0!</v>
      </c>
    </row>
    <row r="48" spans="1:11" ht="15.75" thickBot="1" x14ac:dyDescent="0.3">
      <c r="A48" s="2">
        <v>301000</v>
      </c>
      <c r="B48">
        <f t="shared" si="5"/>
        <v>273500</v>
      </c>
      <c r="C48">
        <f t="shared" si="6"/>
        <v>301000</v>
      </c>
      <c r="D48">
        <f t="shared" si="7"/>
        <v>334500</v>
      </c>
      <c r="E48" s="3">
        <f>COUNTIF('keyword-stats'!D:D,A48)</f>
        <v>0</v>
      </c>
      <c r="F48">
        <f>Table6[[#This Row],[min]]*Table6[[#This Row],[ilość fraz]]</f>
        <v>0</v>
      </c>
      <c r="G48">
        <f t="shared" si="4"/>
        <v>0</v>
      </c>
      <c r="H48">
        <f t="shared" si="3"/>
        <v>0</v>
      </c>
      <c r="I48" s="10" t="e">
        <f>Table6[[#This Row],[minz]]/Table6[[#This Row],[deklarowane-wyszukiwania]]-1</f>
        <v>#DIV/0!</v>
      </c>
      <c r="J48" s="10" t="e">
        <f t="shared" si="8"/>
        <v>#DIV/0!</v>
      </c>
    </row>
    <row r="49" spans="1:10" ht="15.75" thickBot="1" x14ac:dyDescent="0.3">
      <c r="A49" s="2">
        <v>368000</v>
      </c>
      <c r="B49">
        <f t="shared" si="5"/>
        <v>334500</v>
      </c>
      <c r="C49">
        <f t="shared" si="6"/>
        <v>368000</v>
      </c>
      <c r="D49">
        <f t="shared" si="7"/>
        <v>409000</v>
      </c>
      <c r="E49" s="3">
        <f>COUNTIF('keyword-stats'!D:D,A49)</f>
        <v>0</v>
      </c>
      <c r="F49">
        <f>Table6[[#This Row],[min]]*Table6[[#This Row],[ilość fraz]]</f>
        <v>0</v>
      </c>
      <c r="G49">
        <f t="shared" si="4"/>
        <v>0</v>
      </c>
      <c r="H49">
        <f t="shared" si="3"/>
        <v>0</v>
      </c>
      <c r="I49" s="10" t="e">
        <f>Table6[[#This Row],[minz]]/Table6[[#This Row],[deklarowane-wyszukiwania]]-1</f>
        <v>#DIV/0!</v>
      </c>
      <c r="J49" s="10" t="e">
        <f t="shared" si="8"/>
        <v>#DIV/0!</v>
      </c>
    </row>
    <row r="50" spans="1:10" ht="15.75" thickBot="1" x14ac:dyDescent="0.3">
      <c r="A50" s="2">
        <v>450000</v>
      </c>
      <c r="B50">
        <f t="shared" si="5"/>
        <v>409000</v>
      </c>
      <c r="C50">
        <f t="shared" si="6"/>
        <v>450000</v>
      </c>
      <c r="D50">
        <f t="shared" si="7"/>
        <v>500000</v>
      </c>
      <c r="E50" s="3">
        <f>COUNTIF('keyword-stats'!D:D,A50)</f>
        <v>0</v>
      </c>
      <c r="F50">
        <f>Table6[[#This Row],[min]]*Table6[[#This Row],[ilość fraz]]</f>
        <v>0</v>
      </c>
      <c r="G50">
        <f t="shared" si="4"/>
        <v>0</v>
      </c>
      <c r="H50">
        <f t="shared" si="3"/>
        <v>0</v>
      </c>
      <c r="I50" s="10" t="e">
        <f>Table6[[#This Row],[minz]]/Table6[[#This Row],[deklarowane-wyszukiwania]]-1</f>
        <v>#DIV/0!</v>
      </c>
      <c r="J50" s="10" t="e">
        <f t="shared" si="8"/>
        <v>#DIV/0!</v>
      </c>
    </row>
    <row r="51" spans="1:10" ht="15.75" thickBot="1" x14ac:dyDescent="0.3">
      <c r="A51" s="2">
        <v>550000</v>
      </c>
      <c r="B51">
        <f t="shared" si="5"/>
        <v>500000</v>
      </c>
      <c r="C51">
        <f t="shared" si="6"/>
        <v>550000</v>
      </c>
      <c r="D51">
        <f t="shared" si="7"/>
        <v>611500</v>
      </c>
      <c r="E51" s="3">
        <f>COUNTIF('keyword-stats'!D:D,A51)</f>
        <v>0</v>
      </c>
      <c r="F51">
        <f>Table6[[#This Row],[min]]*Table6[[#This Row],[ilość fraz]]</f>
        <v>0</v>
      </c>
      <c r="G51">
        <f t="shared" si="4"/>
        <v>0</v>
      </c>
      <c r="H51">
        <f t="shared" si="3"/>
        <v>0</v>
      </c>
      <c r="I51" s="10" t="e">
        <f>Table6[[#This Row],[minz]]/Table6[[#This Row],[deklarowane-wyszukiwania]]-1</f>
        <v>#DIV/0!</v>
      </c>
      <c r="J51" s="10" t="e">
        <f t="shared" si="8"/>
        <v>#DIV/0!</v>
      </c>
    </row>
    <row r="52" spans="1:10" ht="15.75" thickBot="1" x14ac:dyDescent="0.3">
      <c r="A52" s="2">
        <v>673000</v>
      </c>
      <c r="B52">
        <f t="shared" si="5"/>
        <v>611500</v>
      </c>
      <c r="C52">
        <f t="shared" si="6"/>
        <v>673000</v>
      </c>
      <c r="D52">
        <f t="shared" si="7"/>
        <v>748000</v>
      </c>
      <c r="E52" s="3">
        <f>COUNTIF('keyword-stats'!D:D,A52)</f>
        <v>0</v>
      </c>
      <c r="F52">
        <f>Table6[[#This Row],[min]]*Table6[[#This Row],[ilość fraz]]</f>
        <v>0</v>
      </c>
      <c r="G52">
        <f t="shared" si="4"/>
        <v>0</v>
      </c>
      <c r="H52">
        <f t="shared" si="3"/>
        <v>0</v>
      </c>
      <c r="I52" s="10" t="e">
        <f>Table6[[#This Row],[minz]]/Table6[[#This Row],[deklarowane-wyszukiwania]]-1</f>
        <v>#DIV/0!</v>
      </c>
      <c r="J52" s="10" t="e">
        <f t="shared" si="8"/>
        <v>#DIV/0!</v>
      </c>
    </row>
    <row r="53" spans="1:10" ht="15.75" thickBot="1" x14ac:dyDescent="0.3">
      <c r="A53" s="2">
        <v>823000</v>
      </c>
      <c r="B53">
        <f t="shared" si="5"/>
        <v>748000</v>
      </c>
      <c r="C53">
        <f t="shared" si="6"/>
        <v>823000</v>
      </c>
      <c r="D53">
        <f t="shared" si="7"/>
        <v>911500</v>
      </c>
      <c r="E53" s="3">
        <f>COUNTIF('keyword-stats'!D:D,A53)</f>
        <v>0</v>
      </c>
      <c r="F53">
        <f>Table6[[#This Row],[min]]*Table6[[#This Row],[ilość fraz]]</f>
        <v>0</v>
      </c>
      <c r="G53">
        <f t="shared" si="4"/>
        <v>0</v>
      </c>
      <c r="H53">
        <f t="shared" si="3"/>
        <v>0</v>
      </c>
      <c r="I53" s="10" t="e">
        <f>Table6[[#This Row],[minz]]/Table6[[#This Row],[deklarowane-wyszukiwania]]-1</f>
        <v>#DIV/0!</v>
      </c>
      <c r="J53" s="10" t="e">
        <f t="shared" si="8"/>
        <v>#DIV/0!</v>
      </c>
    </row>
    <row r="54" spans="1:10" ht="15.75" thickBot="1" x14ac:dyDescent="0.3">
      <c r="A54" s="2">
        <v>1000000</v>
      </c>
      <c r="B54">
        <f t="shared" si="5"/>
        <v>911500</v>
      </c>
      <c r="C54">
        <f t="shared" si="6"/>
        <v>1000000</v>
      </c>
      <c r="D54">
        <f t="shared" si="7"/>
        <v>1110000</v>
      </c>
      <c r="E54" s="3">
        <f>COUNTIF('keyword-stats'!D:D,A54)</f>
        <v>0</v>
      </c>
      <c r="F54">
        <f>Table6[[#This Row],[min]]*Table6[[#This Row],[ilość fraz]]</f>
        <v>0</v>
      </c>
      <c r="G54">
        <f t="shared" si="4"/>
        <v>0</v>
      </c>
      <c r="H54">
        <f t="shared" si="3"/>
        <v>0</v>
      </c>
      <c r="I54" s="10" t="e">
        <f>Table6[[#This Row],[minz]]/Table6[[#This Row],[deklarowane-wyszukiwania]]-1</f>
        <v>#DIV/0!</v>
      </c>
      <c r="J54" s="10" t="e">
        <f t="shared" si="8"/>
        <v>#DIV/0!</v>
      </c>
    </row>
    <row r="55" spans="1:10" ht="15.75" thickBot="1" x14ac:dyDescent="0.3">
      <c r="A55" s="2">
        <v>1220000</v>
      </c>
      <c r="B55">
        <f t="shared" si="5"/>
        <v>1110000</v>
      </c>
      <c r="C55">
        <f t="shared" si="6"/>
        <v>1220000</v>
      </c>
      <c r="D55">
        <f t="shared" si="7"/>
        <v>1360000</v>
      </c>
      <c r="E55" s="3">
        <f>COUNTIF('keyword-stats'!D:D,A55)</f>
        <v>0</v>
      </c>
      <c r="F55">
        <f>Table6[[#This Row],[min]]*Table6[[#This Row],[ilość fraz]]</f>
        <v>0</v>
      </c>
      <c r="G55">
        <f t="shared" si="4"/>
        <v>0</v>
      </c>
      <c r="H55">
        <f t="shared" si="3"/>
        <v>0</v>
      </c>
      <c r="I55" s="10" t="e">
        <f>Table6[[#This Row],[minz]]/Table6[[#This Row],[deklarowane-wyszukiwania]]-1</f>
        <v>#DIV/0!</v>
      </c>
      <c r="J55" s="10" t="e">
        <f t="shared" si="8"/>
        <v>#DIV/0!</v>
      </c>
    </row>
    <row r="56" spans="1:10" ht="15.75" thickBot="1" x14ac:dyDescent="0.3">
      <c r="A56" s="2">
        <v>1500000</v>
      </c>
      <c r="B56">
        <f t="shared" si="5"/>
        <v>1360000</v>
      </c>
      <c r="C56">
        <f t="shared" si="6"/>
        <v>1500000</v>
      </c>
      <c r="D56">
        <f t="shared" si="7"/>
        <v>1665000</v>
      </c>
      <c r="E56" s="3">
        <f>COUNTIF('keyword-stats'!D:D,A56)</f>
        <v>0</v>
      </c>
      <c r="F56">
        <f>Table6[[#This Row],[min]]*Table6[[#This Row],[ilość fraz]]</f>
        <v>0</v>
      </c>
      <c r="G56">
        <f t="shared" si="4"/>
        <v>0</v>
      </c>
      <c r="H56">
        <f t="shared" si="3"/>
        <v>0</v>
      </c>
      <c r="I56" s="10" t="e">
        <f>Table6[[#This Row],[minz]]/Table6[[#This Row],[deklarowane-wyszukiwania]]-1</f>
        <v>#DIV/0!</v>
      </c>
      <c r="J56" s="10" t="e">
        <f t="shared" si="8"/>
        <v>#DIV/0!</v>
      </c>
    </row>
    <row r="57" spans="1:10" ht="15.75" thickBot="1" x14ac:dyDescent="0.3">
      <c r="A57" s="2">
        <v>1830000</v>
      </c>
      <c r="B57">
        <f t="shared" si="5"/>
        <v>1665000</v>
      </c>
      <c r="C57">
        <f t="shared" si="6"/>
        <v>1830000</v>
      </c>
      <c r="D57">
        <f>B58</f>
        <v>2035000</v>
      </c>
      <c r="E57" s="3">
        <f>COUNTIF('keyword-stats'!D:D,A57)</f>
        <v>0</v>
      </c>
      <c r="F57">
        <f>Table6[[#This Row],[min]]*Table6[[#This Row],[ilość fraz]]</f>
        <v>0</v>
      </c>
      <c r="G57">
        <f t="shared" si="4"/>
        <v>0</v>
      </c>
      <c r="H57">
        <f t="shared" si="3"/>
        <v>0</v>
      </c>
      <c r="I57" s="10" t="e">
        <f>Table6[[#This Row],[minz]]/Table6[[#This Row],[deklarowane-wyszukiwania]]-1</f>
        <v>#DIV/0!</v>
      </c>
      <c r="J57" s="10" t="e">
        <f t="shared" si="8"/>
        <v>#DIV/0!</v>
      </c>
    </row>
    <row r="58" spans="1:10" ht="15.75" thickBot="1" x14ac:dyDescent="0.3">
      <c r="A58" s="2">
        <v>2240000</v>
      </c>
      <c r="B58">
        <f t="shared" si="5"/>
        <v>2035000</v>
      </c>
      <c r="E58" s="3">
        <f>COUNTIF('keyword-stats'!D:D,A58)</f>
        <v>0</v>
      </c>
      <c r="F58">
        <f>Table6[[#This Row],[min]]*Table6[[#This Row],[ilość fraz]]</f>
        <v>0</v>
      </c>
      <c r="I58" s="10" t="e">
        <f>Table6[[#This Row],[minz]]/Table6[[#This Row],[deklarowane-wyszukiwania]]-1</f>
        <v>#DIV/0!</v>
      </c>
      <c r="J58" s="10" t="e">
        <f t="shared" si="8"/>
        <v>#DIV/0!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5"/>
  <sheetData>
    <row r="1" spans="1:2" x14ac:dyDescent="0.25">
      <c r="A1" s="6" t="s">
        <v>19</v>
      </c>
      <c r="B1" s="6" t="s">
        <v>40</v>
      </c>
    </row>
    <row r="2" spans="1:2" x14ac:dyDescent="0.25">
      <c r="A2" s="6" t="s">
        <v>20</v>
      </c>
      <c r="B2" s="6" t="s">
        <v>41</v>
      </c>
    </row>
    <row r="3" spans="1:2" x14ac:dyDescent="0.25">
      <c r="A3" s="6" t="s">
        <v>21</v>
      </c>
      <c r="B3" s="6" t="s">
        <v>42</v>
      </c>
    </row>
    <row r="4" spans="1:2" x14ac:dyDescent="0.25">
      <c r="A4" s="6" t="s">
        <v>22</v>
      </c>
      <c r="B4" s="6" t="s">
        <v>43</v>
      </c>
    </row>
    <row r="5" spans="1:2" x14ac:dyDescent="0.25">
      <c r="A5" s="6" t="s">
        <v>23</v>
      </c>
      <c r="B5" s="6" t="s">
        <v>44</v>
      </c>
    </row>
    <row r="6" spans="1:2" x14ac:dyDescent="0.25">
      <c r="A6" s="6" t="s">
        <v>24</v>
      </c>
      <c r="B6" s="6" t="s">
        <v>45</v>
      </c>
    </row>
    <row r="7" spans="1:2" x14ac:dyDescent="0.25">
      <c r="A7" s="6" t="s">
        <v>25</v>
      </c>
      <c r="B7" s="6" t="s">
        <v>46</v>
      </c>
    </row>
    <row r="8" spans="1:2" x14ac:dyDescent="0.25">
      <c r="A8" s="6" t="s">
        <v>26</v>
      </c>
      <c r="B8" s="6" t="s">
        <v>47</v>
      </c>
    </row>
    <row r="9" spans="1:2" x14ac:dyDescent="0.25">
      <c r="A9" s="6" t="s">
        <v>27</v>
      </c>
      <c r="B9" s="6" t="s">
        <v>48</v>
      </c>
    </row>
    <row r="10" spans="1:2" x14ac:dyDescent="0.25">
      <c r="A10" s="6" t="s">
        <v>28</v>
      </c>
      <c r="B10" s="6" t="s">
        <v>49</v>
      </c>
    </row>
    <row r="11" spans="1:2" x14ac:dyDescent="0.25">
      <c r="A11" s="6" t="s">
        <v>29</v>
      </c>
      <c r="B11" s="6" t="s">
        <v>50</v>
      </c>
    </row>
    <row r="12" spans="1:2" x14ac:dyDescent="0.25">
      <c r="A12" s="6" t="s">
        <v>30</v>
      </c>
      <c r="B12" s="6" t="s">
        <v>51</v>
      </c>
    </row>
    <row r="13" spans="1:2" x14ac:dyDescent="0.25">
      <c r="A13" s="6" t="s">
        <v>31</v>
      </c>
      <c r="B13" s="6" t="s">
        <v>52</v>
      </c>
    </row>
    <row r="14" spans="1:2" x14ac:dyDescent="0.25">
      <c r="A14" s="6" t="s">
        <v>32</v>
      </c>
      <c r="B14" s="6" t="s">
        <v>53</v>
      </c>
    </row>
    <row r="15" spans="1:2" x14ac:dyDescent="0.25">
      <c r="A15" s="6" t="s">
        <v>33</v>
      </c>
      <c r="B15" s="6" t="s">
        <v>54</v>
      </c>
    </row>
    <row r="16" spans="1:2" x14ac:dyDescent="0.25">
      <c r="A16" s="6" t="s">
        <v>34</v>
      </c>
      <c r="B16" s="6" t="s">
        <v>60</v>
      </c>
    </row>
    <row r="17" spans="1:2" x14ac:dyDescent="0.25">
      <c r="A17" s="6" t="s">
        <v>35</v>
      </c>
      <c r="B17" s="6" t="s">
        <v>61</v>
      </c>
    </row>
    <row r="18" spans="1:2" x14ac:dyDescent="0.25">
      <c r="A18" s="6" t="s">
        <v>34</v>
      </c>
      <c r="B18" s="6" t="s">
        <v>62</v>
      </c>
    </row>
    <row r="19" spans="1:2" x14ac:dyDescent="0.25">
      <c r="A19" s="6" t="s">
        <v>34</v>
      </c>
      <c r="B19" s="6" t="s">
        <v>63</v>
      </c>
    </row>
    <row r="20" spans="1:2" x14ac:dyDescent="0.25">
      <c r="A20" s="6" t="s">
        <v>34</v>
      </c>
      <c r="B20" s="6" t="s">
        <v>64</v>
      </c>
    </row>
    <row r="21" spans="1:2" x14ac:dyDescent="0.25">
      <c r="A21" s="6" t="s">
        <v>34</v>
      </c>
      <c r="B21" s="6" t="s">
        <v>58</v>
      </c>
    </row>
    <row r="22" spans="1:2" x14ac:dyDescent="0.25">
      <c r="A22" s="6" t="s">
        <v>34</v>
      </c>
      <c r="B22" s="6" t="s">
        <v>58</v>
      </c>
    </row>
    <row r="23" spans="1:2" x14ac:dyDescent="0.25">
      <c r="A23" s="6" t="s">
        <v>34</v>
      </c>
      <c r="B23" s="6" t="s">
        <v>58</v>
      </c>
    </row>
    <row r="24" spans="1:2" x14ac:dyDescent="0.25">
      <c r="A24" s="6" t="s">
        <v>34</v>
      </c>
      <c r="B24" s="6" t="s">
        <v>58</v>
      </c>
    </row>
    <row r="25" spans="1:2" x14ac:dyDescent="0.25">
      <c r="A25" s="6" t="s">
        <v>36</v>
      </c>
      <c r="B25" s="6" t="s">
        <v>66</v>
      </c>
    </row>
    <row r="26" spans="1:2" x14ac:dyDescent="0.25">
      <c r="A26" s="6" t="s">
        <v>37</v>
      </c>
      <c r="B26" s="6" t="s">
        <v>55</v>
      </c>
    </row>
    <row r="27" spans="1:2" x14ac:dyDescent="0.25">
      <c r="A27" s="6" t="s">
        <v>38</v>
      </c>
      <c r="B27" s="6" t="s">
        <v>56</v>
      </c>
    </row>
    <row r="28" spans="1:2" x14ac:dyDescent="0.25">
      <c r="A28" s="6" t="s">
        <v>57</v>
      </c>
      <c r="B28" s="6" t="s">
        <v>59</v>
      </c>
    </row>
    <row r="29" spans="1:2" x14ac:dyDescent="0.25">
      <c r="A29" s="6" t="s">
        <v>39</v>
      </c>
      <c r="B29" s="6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1545"/>
  <sheetViews>
    <sheetView workbookViewId="0"/>
  </sheetViews>
  <sheetFormatPr defaultRowHeight="15" x14ac:dyDescent="0.25"/>
  <cols>
    <col min="1" max="1" width="49.140625" bestFit="1" customWidth="1"/>
    <col min="2" max="2" width="35" bestFit="1" customWidth="1"/>
    <col min="3" max="4" width="19.85546875" bestFit="1" customWidth="1"/>
    <col min="5" max="5" width="9.140625" style="12" bestFit="1" customWidth="1"/>
  </cols>
  <sheetData>
    <row r="1" spans="1:7" x14ac:dyDescent="0.25">
      <c r="A1" s="7" t="s">
        <v>4</v>
      </c>
      <c r="B1" s="7" t="s">
        <v>1844</v>
      </c>
      <c r="C1" s="7" t="s">
        <v>107</v>
      </c>
      <c r="D1" t="s">
        <v>1859</v>
      </c>
      <c r="E1" s="12" t="s">
        <v>1860</v>
      </c>
    </row>
    <row r="2" spans="1:7" x14ac:dyDescent="0.25">
      <c r="A2" s="7" t="s">
        <v>324</v>
      </c>
      <c r="B2" s="7" t="s">
        <v>1836</v>
      </c>
      <c r="C2" s="7">
        <v>2740000</v>
      </c>
      <c r="D2">
        <f>VLOOKUP(keyword_stats_2[[#This Row],[Keyword]],'keyword-forecasts'!K:O,5,FALSE)</f>
        <v>16611.16</v>
      </c>
      <c r="E2" s="12">
        <f>keyword_stats_2[[#This Row],[Searches: Jun 2019]]/keyword_stats_2[[#This Row],[Searches: Jun 2018]]</f>
        <v>6.0624671532846716E-3</v>
      </c>
      <c r="G2" s="10"/>
    </row>
    <row r="3" spans="1:7" x14ac:dyDescent="0.25">
      <c r="A3" s="7" t="s">
        <v>922</v>
      </c>
      <c r="B3" s="7" t="s">
        <v>1814</v>
      </c>
      <c r="C3" s="7">
        <v>135000</v>
      </c>
      <c r="D3">
        <f>VLOOKUP(keyword_stats_2[[#This Row],[Keyword]],'keyword-forecasts'!K:O,5,FALSE)</f>
        <v>118800.28</v>
      </c>
      <c r="E3" s="12">
        <f>keyword_stats_2[[#This Row],[Searches: Jun 2019]]/keyword_stats_2[[#This Row],[Searches: Jun 2018]]</f>
        <v>0.88000207407407405</v>
      </c>
      <c r="G3" s="10"/>
    </row>
    <row r="4" spans="1:7" x14ac:dyDescent="0.25">
      <c r="A4" s="7" t="s">
        <v>1553</v>
      </c>
      <c r="B4" s="7" t="s">
        <v>1814</v>
      </c>
      <c r="C4" s="7">
        <v>110000</v>
      </c>
      <c r="D4">
        <f>VLOOKUP(keyword_stats_2[[#This Row],[Keyword]],'keyword-forecasts'!K:O,5,FALSE)</f>
        <v>57666.16</v>
      </c>
      <c r="E4" s="12">
        <f>keyword_stats_2[[#This Row],[Searches: Jun 2019]]/keyword_stats_2[[#This Row],[Searches: Jun 2018]]</f>
        <v>0.52423781818181825</v>
      </c>
      <c r="G4" s="10"/>
    </row>
    <row r="5" spans="1:7" x14ac:dyDescent="0.25">
      <c r="A5" s="7" t="s">
        <v>364</v>
      </c>
      <c r="B5" s="7" t="s">
        <v>1835</v>
      </c>
      <c r="C5" s="7">
        <v>90500</v>
      </c>
      <c r="D5">
        <f>VLOOKUP(keyword_stats_2[[#This Row],[Keyword]],'keyword-forecasts'!K:O,5,FALSE)</f>
        <v>70.06</v>
      </c>
      <c r="E5" s="12">
        <f>keyword_stats_2[[#This Row],[Searches: Jun 2019]]/keyword_stats_2[[#This Row],[Searches: Jun 2018]]</f>
        <v>7.7414364640883979E-4</v>
      </c>
      <c r="G5" s="10"/>
    </row>
    <row r="6" spans="1:7" x14ac:dyDescent="0.25">
      <c r="A6" s="7" t="s">
        <v>1315</v>
      </c>
      <c r="B6" s="7" t="s">
        <v>1814</v>
      </c>
      <c r="C6" s="7">
        <v>60500</v>
      </c>
      <c r="D6">
        <f>VLOOKUP(keyword_stats_2[[#This Row],[Keyword]],'keyword-forecasts'!K:O,5,FALSE)</f>
        <v>65568.899999999994</v>
      </c>
      <c r="E6" s="12">
        <f>keyword_stats_2[[#This Row],[Searches: Jun 2019]]/keyword_stats_2[[#This Row],[Searches: Jun 2018]]</f>
        <v>1.0837834710743801</v>
      </c>
      <c r="G6" s="10"/>
    </row>
    <row r="7" spans="1:7" x14ac:dyDescent="0.25">
      <c r="A7" s="7" t="s">
        <v>377</v>
      </c>
      <c r="B7" s="7" t="s">
        <v>1832</v>
      </c>
      <c r="C7" s="7">
        <v>49500</v>
      </c>
      <c r="D7">
        <f>VLOOKUP(keyword_stats_2[[#This Row],[Keyword]],'keyword-forecasts'!K:O,5,FALSE)</f>
        <v>12414.58</v>
      </c>
      <c r="E7" s="12">
        <f>keyword_stats_2[[#This Row],[Searches: Jun 2019]]/keyword_stats_2[[#This Row],[Searches: Jun 2018]]</f>
        <v>0.25079959595959594</v>
      </c>
      <c r="G7" s="10"/>
    </row>
    <row r="8" spans="1:7" x14ac:dyDescent="0.25">
      <c r="A8" s="7" t="s">
        <v>1004</v>
      </c>
      <c r="B8" s="7" t="s">
        <v>1772</v>
      </c>
      <c r="C8" s="7">
        <v>40500</v>
      </c>
      <c r="D8">
        <f>VLOOKUP(keyword_stats_2[[#This Row],[Keyword]],'keyword-forecasts'!K:O,5,FALSE)</f>
        <v>10452.91</v>
      </c>
      <c r="E8" s="12">
        <f>keyword_stats_2[[#This Row],[Searches: Jun 2019]]/keyword_stats_2[[#This Row],[Searches: Jun 2018]]</f>
        <v>0.25809654320987652</v>
      </c>
    </row>
    <row r="9" spans="1:7" x14ac:dyDescent="0.25">
      <c r="A9" s="7" t="s">
        <v>133</v>
      </c>
      <c r="B9" s="7" t="s">
        <v>1696</v>
      </c>
      <c r="C9" s="7">
        <v>40500</v>
      </c>
      <c r="D9">
        <f>VLOOKUP(keyword_stats_2[[#This Row],[Keyword]],'keyword-forecasts'!K:O,5,FALSE)</f>
        <v>70382.009999999995</v>
      </c>
      <c r="E9" s="12">
        <f>keyword_stats_2[[#This Row],[Searches: Jun 2019]]/keyword_stats_2[[#This Row],[Searches: Jun 2018]]</f>
        <v>1.7378274074074074</v>
      </c>
    </row>
    <row r="10" spans="1:7" x14ac:dyDescent="0.25">
      <c r="A10" s="7" t="s">
        <v>1555</v>
      </c>
      <c r="B10" s="7" t="s">
        <v>1814</v>
      </c>
      <c r="C10" s="7">
        <v>40500</v>
      </c>
      <c r="D10">
        <f>VLOOKUP(keyword_stats_2[[#This Row],[Keyword]],'keyword-forecasts'!K:O,5,FALSE)</f>
        <v>34763.64</v>
      </c>
      <c r="E10" s="12">
        <f>keyword_stats_2[[#This Row],[Searches: Jun 2019]]/keyword_stats_2[[#This Row],[Searches: Jun 2018]]</f>
        <v>0.8583614814814815</v>
      </c>
    </row>
    <row r="11" spans="1:7" x14ac:dyDescent="0.25">
      <c r="A11" s="7" t="s">
        <v>545</v>
      </c>
      <c r="B11" s="7" t="s">
        <v>1768</v>
      </c>
      <c r="C11" s="7">
        <v>33100</v>
      </c>
      <c r="D11">
        <f>VLOOKUP(keyword_stats_2[[#This Row],[Keyword]],'keyword-forecasts'!K:O,5,FALSE)</f>
        <v>25277.55</v>
      </c>
      <c r="E11" s="12">
        <f>keyword_stats_2[[#This Row],[Searches: Jun 2019]]/keyword_stats_2[[#This Row],[Searches: Jun 2018]]</f>
        <v>0.76367220543806646</v>
      </c>
    </row>
    <row r="12" spans="1:7" x14ac:dyDescent="0.25">
      <c r="A12" s="7" t="s">
        <v>176</v>
      </c>
      <c r="B12" s="7" t="s">
        <v>1814</v>
      </c>
      <c r="C12" s="7">
        <v>22200</v>
      </c>
      <c r="D12">
        <f>VLOOKUP(keyword_stats_2[[#This Row],[Keyword]],'keyword-forecasts'!K:O,5,FALSE)</f>
        <v>27274.25</v>
      </c>
      <c r="E12" s="12">
        <f>keyword_stats_2[[#This Row],[Searches: Jun 2019]]/keyword_stats_2[[#This Row],[Searches: Jun 2018]]</f>
        <v>1.2285698198198198</v>
      </c>
    </row>
    <row r="13" spans="1:7" x14ac:dyDescent="0.25">
      <c r="A13" s="7" t="s">
        <v>190</v>
      </c>
      <c r="B13" s="7" t="s">
        <v>1749</v>
      </c>
      <c r="C13" s="7">
        <v>22200</v>
      </c>
      <c r="D13">
        <f>VLOOKUP(keyword_stats_2[[#This Row],[Keyword]],'keyword-forecasts'!K:O,5,FALSE)</f>
        <v>3152.69</v>
      </c>
      <c r="E13" s="12">
        <f>keyword_stats_2[[#This Row],[Searches: Jun 2019]]/keyword_stats_2[[#This Row],[Searches: Jun 2018]]</f>
        <v>0.14201306306306308</v>
      </c>
    </row>
    <row r="14" spans="1:7" x14ac:dyDescent="0.25">
      <c r="A14" s="7" t="s">
        <v>1400</v>
      </c>
      <c r="B14" s="7" t="s">
        <v>1769</v>
      </c>
      <c r="C14" s="7">
        <v>18100</v>
      </c>
      <c r="D14">
        <f>VLOOKUP(keyword_stats_2[[#This Row],[Keyword]],'keyword-forecasts'!K:O,5,FALSE)</f>
        <v>20128.16</v>
      </c>
      <c r="E14" s="12">
        <f>keyword_stats_2[[#This Row],[Searches: Jun 2019]]/keyword_stats_2[[#This Row],[Searches: Jun 2018]]</f>
        <v>1.112053038674033</v>
      </c>
    </row>
    <row r="15" spans="1:7" x14ac:dyDescent="0.25">
      <c r="A15" s="7" t="s">
        <v>131</v>
      </c>
      <c r="B15" s="7" t="s">
        <v>1814</v>
      </c>
      <c r="C15" s="7">
        <v>18100</v>
      </c>
      <c r="D15">
        <f>VLOOKUP(keyword_stats_2[[#This Row],[Keyword]],'keyword-forecasts'!K:O,5,FALSE)</f>
        <v>23659.17</v>
      </c>
      <c r="E15" s="12">
        <f>keyword_stats_2[[#This Row],[Searches: Jun 2019]]/keyword_stats_2[[#This Row],[Searches: Jun 2018]]</f>
        <v>1.3071364640883978</v>
      </c>
    </row>
    <row r="16" spans="1:7" x14ac:dyDescent="0.25">
      <c r="A16" s="7" t="s">
        <v>1056</v>
      </c>
      <c r="B16" s="7" t="s">
        <v>1767</v>
      </c>
      <c r="C16" s="7">
        <v>18100</v>
      </c>
      <c r="D16">
        <f>VLOOKUP(keyword_stats_2[[#This Row],[Keyword]],'keyword-forecasts'!K:O,5,FALSE)</f>
        <v>17858.22</v>
      </c>
      <c r="E16" s="12">
        <f>keyword_stats_2[[#This Row],[Searches: Jun 2019]]/keyword_stats_2[[#This Row],[Searches: Jun 2018]]</f>
        <v>0.98664198895027633</v>
      </c>
    </row>
    <row r="17" spans="1:5" x14ac:dyDescent="0.25">
      <c r="A17" s="7" t="s">
        <v>432</v>
      </c>
      <c r="B17" s="7" t="s">
        <v>1770</v>
      </c>
      <c r="C17" s="7">
        <v>14800</v>
      </c>
      <c r="D17">
        <f>VLOOKUP(keyword_stats_2[[#This Row],[Keyword]],'keyword-forecasts'!K:O,5,FALSE)</f>
        <v>20471.46</v>
      </c>
      <c r="E17" s="12">
        <f>keyword_stats_2[[#This Row],[Searches: Jun 2019]]/keyword_stats_2[[#This Row],[Searches: Jun 2018]]</f>
        <v>1.3832067567567568</v>
      </c>
    </row>
    <row r="18" spans="1:5" x14ac:dyDescent="0.25">
      <c r="A18" s="7" t="s">
        <v>345</v>
      </c>
      <c r="B18" s="7" t="s">
        <v>1835</v>
      </c>
      <c r="C18" s="7">
        <v>14800</v>
      </c>
      <c r="D18">
        <f>VLOOKUP(keyword_stats_2[[#This Row],[Keyword]],'keyword-forecasts'!K:O,5,FALSE)</f>
        <v>0</v>
      </c>
      <c r="E18" s="12">
        <f>keyword_stats_2[[#This Row],[Searches: Jun 2019]]/keyword_stats_2[[#This Row],[Searches: Jun 2018]]</f>
        <v>0</v>
      </c>
    </row>
    <row r="19" spans="1:5" x14ac:dyDescent="0.25">
      <c r="A19" s="7" t="s">
        <v>366</v>
      </c>
      <c r="B19" s="7" t="s">
        <v>1835</v>
      </c>
      <c r="C19" s="7">
        <v>14800</v>
      </c>
      <c r="D19">
        <f>VLOOKUP(keyword_stats_2[[#This Row],[Keyword]],'keyword-forecasts'!K:O,5,FALSE)</f>
        <v>49.04</v>
      </c>
      <c r="E19" s="12">
        <f>keyword_stats_2[[#This Row],[Searches: Jun 2019]]/keyword_stats_2[[#This Row],[Searches: Jun 2018]]</f>
        <v>3.3135135135135135E-3</v>
      </c>
    </row>
    <row r="20" spans="1:5" x14ac:dyDescent="0.25">
      <c r="A20" s="7" t="s">
        <v>372</v>
      </c>
      <c r="B20" s="7" t="s">
        <v>1816</v>
      </c>
      <c r="C20" s="7">
        <v>14800</v>
      </c>
      <c r="D20">
        <f>VLOOKUP(keyword_stats_2[[#This Row],[Keyword]],'keyword-forecasts'!K:O,5,FALSE)</f>
        <v>0</v>
      </c>
      <c r="E20" s="12">
        <f>keyword_stats_2[[#This Row],[Searches: Jun 2019]]/keyword_stats_2[[#This Row],[Searches: Jun 2018]]</f>
        <v>0</v>
      </c>
    </row>
    <row r="21" spans="1:5" x14ac:dyDescent="0.25">
      <c r="A21" s="7" t="s">
        <v>868</v>
      </c>
      <c r="B21" s="7" t="s">
        <v>1701</v>
      </c>
      <c r="C21" s="7">
        <v>14800</v>
      </c>
      <c r="D21">
        <f>VLOOKUP(keyword_stats_2[[#This Row],[Keyword]],'keyword-forecasts'!K:O,5,FALSE)</f>
        <v>16940.439999999999</v>
      </c>
      <c r="E21" s="12">
        <f>keyword_stats_2[[#This Row],[Searches: Jun 2019]]/keyword_stats_2[[#This Row],[Searches: Jun 2018]]</f>
        <v>1.1446243243243241</v>
      </c>
    </row>
    <row r="22" spans="1:5" x14ac:dyDescent="0.25">
      <c r="A22" s="7" t="s">
        <v>381</v>
      </c>
      <c r="B22" s="7" t="s">
        <v>1835</v>
      </c>
      <c r="C22" s="7">
        <v>12100</v>
      </c>
      <c r="D22">
        <f>VLOOKUP(keyword_stats_2[[#This Row],[Keyword]],'keyword-forecasts'!K:O,5,FALSE)</f>
        <v>574.49</v>
      </c>
      <c r="E22" s="12">
        <f>keyword_stats_2[[#This Row],[Searches: Jun 2019]]/keyword_stats_2[[#This Row],[Searches: Jun 2018]]</f>
        <v>4.7478512396694213E-2</v>
      </c>
    </row>
    <row r="23" spans="1:5" x14ac:dyDescent="0.25">
      <c r="A23" s="7" t="s">
        <v>1306</v>
      </c>
      <c r="B23" s="7" t="s">
        <v>1781</v>
      </c>
      <c r="C23" s="7">
        <v>9900</v>
      </c>
      <c r="D23">
        <f>VLOOKUP(keyword_stats_2[[#This Row],[Keyword]],'keyword-forecasts'!K:O,5,FALSE)</f>
        <v>10158.66</v>
      </c>
      <c r="E23" s="12">
        <f>keyword_stats_2[[#This Row],[Searches: Jun 2019]]/keyword_stats_2[[#This Row],[Searches: Jun 2018]]</f>
        <v>1.0261272727272728</v>
      </c>
    </row>
    <row r="24" spans="1:5" x14ac:dyDescent="0.25">
      <c r="A24" s="7" t="s">
        <v>309</v>
      </c>
      <c r="B24" s="7" t="s">
        <v>1814</v>
      </c>
      <c r="C24" s="7">
        <v>9900</v>
      </c>
      <c r="D24">
        <f>VLOOKUP(keyword_stats_2[[#This Row],[Keyword]],'keyword-forecasts'!K:O,5,FALSE)</f>
        <v>10957.34</v>
      </c>
      <c r="E24" s="12">
        <f>keyword_stats_2[[#This Row],[Searches: Jun 2019]]/keyword_stats_2[[#This Row],[Searches: Jun 2018]]</f>
        <v>1.1068020202020201</v>
      </c>
    </row>
    <row r="25" spans="1:5" x14ac:dyDescent="0.25">
      <c r="A25" s="7" t="s">
        <v>1546</v>
      </c>
      <c r="B25" s="7" t="s">
        <v>1836</v>
      </c>
      <c r="C25" s="7">
        <v>9900</v>
      </c>
      <c r="D25">
        <f>VLOOKUP(keyword_stats_2[[#This Row],[Keyword]],'keyword-forecasts'!K:O,5,FALSE)</f>
        <v>84.07</v>
      </c>
      <c r="E25" s="12">
        <f>keyword_stats_2[[#This Row],[Searches: Jun 2019]]/keyword_stats_2[[#This Row],[Searches: Jun 2018]]</f>
        <v>8.4919191919191912E-3</v>
      </c>
    </row>
    <row r="26" spans="1:5" x14ac:dyDescent="0.25">
      <c r="A26" s="7" t="s">
        <v>1367</v>
      </c>
      <c r="B26" s="7" t="s">
        <v>1779</v>
      </c>
      <c r="C26" s="7">
        <v>9900</v>
      </c>
      <c r="D26">
        <f>VLOOKUP(keyword_stats_2[[#This Row],[Keyword]],'keyword-forecasts'!K:O,5,FALSE)</f>
        <v>12071.29</v>
      </c>
      <c r="E26" s="12">
        <f>keyword_stats_2[[#This Row],[Searches: Jun 2019]]/keyword_stats_2[[#This Row],[Searches: Jun 2018]]</f>
        <v>1.2193222222222224</v>
      </c>
    </row>
    <row r="27" spans="1:5" x14ac:dyDescent="0.25">
      <c r="A27" s="7" t="s">
        <v>1517</v>
      </c>
      <c r="B27" s="7" t="s">
        <v>1771</v>
      </c>
      <c r="C27" s="7">
        <v>9900</v>
      </c>
      <c r="D27">
        <f>VLOOKUP(keyword_stats_2[[#This Row],[Keyword]],'keyword-forecasts'!K:O,5,FALSE)</f>
        <v>9100.76</v>
      </c>
      <c r="E27" s="12">
        <f>keyword_stats_2[[#This Row],[Searches: Jun 2019]]/keyword_stats_2[[#This Row],[Searches: Jun 2018]]</f>
        <v>0.9192686868686869</v>
      </c>
    </row>
    <row r="28" spans="1:5" x14ac:dyDescent="0.25">
      <c r="A28" s="7" t="s">
        <v>1500</v>
      </c>
      <c r="B28" s="7" t="s">
        <v>1771</v>
      </c>
      <c r="C28" s="7">
        <v>8100</v>
      </c>
      <c r="D28">
        <f>VLOOKUP(keyword_stats_2[[#This Row],[Keyword]],'keyword-forecasts'!K:O,5,FALSE)</f>
        <v>10186.68</v>
      </c>
      <c r="E28" s="12">
        <f>keyword_stats_2[[#This Row],[Searches: Jun 2019]]/keyword_stats_2[[#This Row],[Searches: Jun 2018]]</f>
        <v>1.2576148148148147</v>
      </c>
    </row>
    <row r="29" spans="1:5" x14ac:dyDescent="0.25">
      <c r="A29" s="7" t="s">
        <v>814</v>
      </c>
      <c r="B29" s="7" t="s">
        <v>1836</v>
      </c>
      <c r="C29" s="7">
        <v>8100</v>
      </c>
      <c r="D29">
        <f>VLOOKUP(keyword_stats_2[[#This Row],[Keyword]],'keyword-forecasts'!K:O,5,FALSE)</f>
        <v>147.13</v>
      </c>
      <c r="E29" s="12">
        <f>keyword_stats_2[[#This Row],[Searches: Jun 2019]]/keyword_stats_2[[#This Row],[Searches: Jun 2018]]</f>
        <v>1.8164197530864196E-2</v>
      </c>
    </row>
    <row r="30" spans="1:5" x14ac:dyDescent="0.25">
      <c r="A30" s="7" t="s">
        <v>1610</v>
      </c>
      <c r="B30" s="7" t="s">
        <v>1709</v>
      </c>
      <c r="C30" s="7">
        <v>8100</v>
      </c>
      <c r="D30">
        <f>VLOOKUP(keyword_stats_2[[#This Row],[Keyword]],'keyword-forecasts'!K:O,5,FALSE)</f>
        <v>2774.36</v>
      </c>
      <c r="E30" s="12">
        <f>keyword_stats_2[[#This Row],[Searches: Jun 2019]]/keyword_stats_2[[#This Row],[Searches: Jun 2018]]</f>
        <v>0.34251358024691358</v>
      </c>
    </row>
    <row r="31" spans="1:5" x14ac:dyDescent="0.25">
      <c r="A31" s="7" t="s">
        <v>799</v>
      </c>
      <c r="B31" s="7" t="s">
        <v>1773</v>
      </c>
      <c r="C31" s="7">
        <v>8100</v>
      </c>
      <c r="D31">
        <f>VLOOKUP(keyword_stats_2[[#This Row],[Keyword]],'keyword-forecasts'!K:O,5,FALSE)</f>
        <v>4981.25</v>
      </c>
      <c r="E31" s="12">
        <f>keyword_stats_2[[#This Row],[Searches: Jun 2019]]/keyword_stats_2[[#This Row],[Searches: Jun 2018]]</f>
        <v>0.61496913580246915</v>
      </c>
    </row>
    <row r="32" spans="1:5" x14ac:dyDescent="0.25">
      <c r="A32" s="7" t="s">
        <v>152</v>
      </c>
      <c r="B32" s="7" t="s">
        <v>1814</v>
      </c>
      <c r="C32" s="7">
        <v>6600</v>
      </c>
      <c r="D32">
        <f>VLOOKUP(keyword_stats_2[[#This Row],[Keyword]],'keyword-forecasts'!K:O,5,FALSE)</f>
        <v>15020.81</v>
      </c>
      <c r="E32" s="12">
        <f>keyword_stats_2[[#This Row],[Searches: Jun 2019]]/keyword_stats_2[[#This Row],[Searches: Jun 2018]]</f>
        <v>2.275880303030303</v>
      </c>
    </row>
    <row r="33" spans="1:5" x14ac:dyDescent="0.25">
      <c r="A33" s="7" t="s">
        <v>825</v>
      </c>
      <c r="B33" s="7" t="s">
        <v>1814</v>
      </c>
      <c r="C33" s="7">
        <v>6600</v>
      </c>
      <c r="D33">
        <f>VLOOKUP(keyword_stats_2[[#This Row],[Keyword]],'keyword-forecasts'!K:O,5,FALSE)</f>
        <v>8098.9</v>
      </c>
      <c r="E33" s="12">
        <f>keyword_stats_2[[#This Row],[Searches: Jun 2019]]/keyword_stats_2[[#This Row],[Searches: Jun 2018]]</f>
        <v>1.2271060606060606</v>
      </c>
    </row>
    <row r="34" spans="1:5" x14ac:dyDescent="0.25">
      <c r="A34" s="7" t="s">
        <v>1170</v>
      </c>
      <c r="B34" s="7" t="s">
        <v>1775</v>
      </c>
      <c r="C34" s="7">
        <v>5400</v>
      </c>
      <c r="D34">
        <f>VLOOKUP(keyword_stats_2[[#This Row],[Keyword]],'keyword-forecasts'!K:O,5,FALSE)</f>
        <v>9359.98</v>
      </c>
      <c r="E34" s="12">
        <f>keyword_stats_2[[#This Row],[Searches: Jun 2019]]/keyword_stats_2[[#This Row],[Searches: Jun 2018]]</f>
        <v>1.7333296296296294</v>
      </c>
    </row>
    <row r="35" spans="1:5" x14ac:dyDescent="0.25">
      <c r="A35" s="7" t="s">
        <v>1266</v>
      </c>
      <c r="B35" s="7" t="s">
        <v>1773</v>
      </c>
      <c r="C35" s="7">
        <v>5400</v>
      </c>
      <c r="D35">
        <f>VLOOKUP(keyword_stats_2[[#This Row],[Keyword]],'keyword-forecasts'!K:O,5,FALSE)</f>
        <v>3327.84</v>
      </c>
      <c r="E35" s="12">
        <f>keyword_stats_2[[#This Row],[Searches: Jun 2019]]/keyword_stats_2[[#This Row],[Searches: Jun 2018]]</f>
        <v>0.61626666666666674</v>
      </c>
    </row>
    <row r="36" spans="1:5" x14ac:dyDescent="0.25">
      <c r="A36" s="7" t="s">
        <v>995</v>
      </c>
      <c r="B36" s="7" t="s">
        <v>1703</v>
      </c>
      <c r="C36" s="7">
        <v>5400</v>
      </c>
      <c r="D36">
        <f>VLOOKUP(keyword_stats_2[[#This Row],[Keyword]],'keyword-forecasts'!K:O,5,FALSE)</f>
        <v>4960.2299999999996</v>
      </c>
      <c r="E36" s="12">
        <f>keyword_stats_2[[#This Row],[Searches: Jun 2019]]/keyword_stats_2[[#This Row],[Searches: Jun 2018]]</f>
        <v>0.91856111111111105</v>
      </c>
    </row>
    <row r="37" spans="1:5" x14ac:dyDescent="0.25">
      <c r="A37" s="7" t="s">
        <v>941</v>
      </c>
      <c r="B37" s="7" t="s">
        <v>1773</v>
      </c>
      <c r="C37" s="7">
        <v>5400</v>
      </c>
      <c r="D37">
        <f>VLOOKUP(keyword_stats_2[[#This Row],[Keyword]],'keyword-forecasts'!K:O,5,FALSE)</f>
        <v>3552.03</v>
      </c>
      <c r="E37" s="12">
        <f>keyword_stats_2[[#This Row],[Searches: Jun 2019]]/keyword_stats_2[[#This Row],[Searches: Jun 2018]]</f>
        <v>0.65778333333333339</v>
      </c>
    </row>
    <row r="38" spans="1:5" x14ac:dyDescent="0.25">
      <c r="A38" s="7" t="s">
        <v>1051</v>
      </c>
      <c r="B38" s="7" t="s">
        <v>1773</v>
      </c>
      <c r="C38" s="7">
        <v>5400</v>
      </c>
      <c r="D38">
        <f>VLOOKUP(keyword_stats_2[[#This Row],[Keyword]],'keyword-forecasts'!K:O,5,FALSE)</f>
        <v>0</v>
      </c>
      <c r="E38" s="12">
        <f>keyword_stats_2[[#This Row],[Searches: Jun 2019]]/keyword_stats_2[[#This Row],[Searches: Jun 2018]]</f>
        <v>0</v>
      </c>
    </row>
    <row r="39" spans="1:5" x14ac:dyDescent="0.25">
      <c r="A39" s="7" t="s">
        <v>1450</v>
      </c>
      <c r="B39" s="7" t="s">
        <v>1774</v>
      </c>
      <c r="C39" s="7">
        <v>5400</v>
      </c>
      <c r="D39">
        <f>VLOOKUP(keyword_stats_2[[#This Row],[Keyword]],'keyword-forecasts'!K:O,5,FALSE)</f>
        <v>4301.67</v>
      </c>
      <c r="E39" s="12">
        <f>keyword_stats_2[[#This Row],[Searches: Jun 2019]]/keyword_stats_2[[#This Row],[Searches: Jun 2018]]</f>
        <v>0.79660555555555557</v>
      </c>
    </row>
    <row r="40" spans="1:5" x14ac:dyDescent="0.25">
      <c r="A40" s="7" t="s">
        <v>425</v>
      </c>
      <c r="B40" s="7" t="s">
        <v>1783</v>
      </c>
      <c r="C40" s="7">
        <v>5400</v>
      </c>
      <c r="D40">
        <f>VLOOKUP(keyword_stats_2[[#This Row],[Keyword]],'keyword-forecasts'!K:O,5,FALSE)</f>
        <v>3720.17</v>
      </c>
      <c r="E40" s="12">
        <f>keyword_stats_2[[#This Row],[Searches: Jun 2019]]/keyword_stats_2[[#This Row],[Searches: Jun 2018]]</f>
        <v>0.68892037037037035</v>
      </c>
    </row>
    <row r="41" spans="1:5" x14ac:dyDescent="0.25">
      <c r="A41" s="7" t="s">
        <v>686</v>
      </c>
      <c r="B41" s="7" t="s">
        <v>1814</v>
      </c>
      <c r="C41" s="7">
        <v>5400</v>
      </c>
      <c r="D41">
        <f>VLOOKUP(keyword_stats_2[[#This Row],[Keyword]],'keyword-forecasts'!K:O,5,FALSE)</f>
        <v>3075.62</v>
      </c>
      <c r="E41" s="12">
        <f>keyword_stats_2[[#This Row],[Searches: Jun 2019]]/keyword_stats_2[[#This Row],[Searches: Jun 2018]]</f>
        <v>0.56955925925925921</v>
      </c>
    </row>
    <row r="42" spans="1:5" x14ac:dyDescent="0.25">
      <c r="A42" s="7" t="s">
        <v>862</v>
      </c>
      <c r="B42" s="7" t="s">
        <v>1743</v>
      </c>
      <c r="C42" s="7">
        <v>5400</v>
      </c>
      <c r="D42">
        <f>VLOOKUP(keyword_stats_2[[#This Row],[Keyword]],'keyword-forecasts'!K:O,5,FALSE)</f>
        <v>4637.95</v>
      </c>
      <c r="E42" s="12">
        <f>keyword_stats_2[[#This Row],[Searches: Jun 2019]]/keyword_stats_2[[#This Row],[Searches: Jun 2018]]</f>
        <v>0.8588796296296296</v>
      </c>
    </row>
    <row r="43" spans="1:5" x14ac:dyDescent="0.25">
      <c r="A43" s="7" t="s">
        <v>590</v>
      </c>
      <c r="B43" s="7" t="s">
        <v>1776</v>
      </c>
      <c r="C43" s="7">
        <v>5400</v>
      </c>
      <c r="D43">
        <f>VLOOKUP(keyword_stats_2[[#This Row],[Keyword]],'keyword-forecasts'!K:O,5,FALSE)</f>
        <v>4182.57</v>
      </c>
      <c r="E43" s="12">
        <f>keyword_stats_2[[#This Row],[Searches: Jun 2019]]/keyword_stats_2[[#This Row],[Searches: Jun 2018]]</f>
        <v>0.77454999999999996</v>
      </c>
    </row>
    <row r="44" spans="1:5" x14ac:dyDescent="0.25">
      <c r="A44" s="7" t="s">
        <v>338</v>
      </c>
      <c r="B44" s="7" t="s">
        <v>1835</v>
      </c>
      <c r="C44" s="7">
        <v>4400</v>
      </c>
      <c r="D44">
        <f>VLOOKUP(keyword_stats_2[[#This Row],[Keyword]],'keyword-forecasts'!K:O,5,FALSE)</f>
        <v>77.069999999999993</v>
      </c>
      <c r="E44" s="12">
        <f>keyword_stats_2[[#This Row],[Searches: Jun 2019]]/keyword_stats_2[[#This Row],[Searches: Jun 2018]]</f>
        <v>1.7515909090909089E-2</v>
      </c>
    </row>
    <row r="45" spans="1:5" x14ac:dyDescent="0.25">
      <c r="A45" s="7" t="s">
        <v>153</v>
      </c>
      <c r="B45" s="7" t="s">
        <v>1814</v>
      </c>
      <c r="C45" s="7">
        <v>4400</v>
      </c>
      <c r="D45">
        <f>VLOOKUP(keyword_stats_2[[#This Row],[Keyword]],'keyword-forecasts'!K:O,5,FALSE)</f>
        <v>6452.5</v>
      </c>
      <c r="E45" s="12">
        <f>keyword_stats_2[[#This Row],[Searches: Jun 2019]]/keyword_stats_2[[#This Row],[Searches: Jun 2018]]</f>
        <v>1.4664772727272728</v>
      </c>
    </row>
    <row r="46" spans="1:5" x14ac:dyDescent="0.25">
      <c r="A46" s="7" t="s">
        <v>269</v>
      </c>
      <c r="B46" s="7" t="s">
        <v>1814</v>
      </c>
      <c r="C46" s="7">
        <v>4400</v>
      </c>
      <c r="D46">
        <f>VLOOKUP(keyword_stats_2[[#This Row],[Keyword]],'keyword-forecasts'!K:O,5,FALSE)</f>
        <v>3439.93</v>
      </c>
      <c r="E46" s="12">
        <f>keyword_stats_2[[#This Row],[Searches: Jun 2019]]/keyword_stats_2[[#This Row],[Searches: Jun 2018]]</f>
        <v>0.78180227272727265</v>
      </c>
    </row>
    <row r="47" spans="1:5" x14ac:dyDescent="0.25">
      <c r="A47" s="7" t="s">
        <v>118</v>
      </c>
      <c r="B47" s="7" t="s">
        <v>1773</v>
      </c>
      <c r="C47" s="7">
        <v>4400</v>
      </c>
      <c r="D47">
        <f>VLOOKUP(keyword_stats_2[[#This Row],[Keyword]],'keyword-forecasts'!K:O,5,FALSE)</f>
        <v>959.82</v>
      </c>
      <c r="E47" s="12">
        <f>keyword_stats_2[[#This Row],[Searches: Jun 2019]]/keyword_stats_2[[#This Row],[Searches: Jun 2018]]</f>
        <v>0.21814090909090911</v>
      </c>
    </row>
    <row r="48" spans="1:5" x14ac:dyDescent="0.25">
      <c r="A48" s="7" t="s">
        <v>1584</v>
      </c>
      <c r="B48" s="7" t="s">
        <v>1780</v>
      </c>
      <c r="C48" s="7">
        <v>3600</v>
      </c>
      <c r="D48">
        <f>VLOOKUP(keyword_stats_2[[#This Row],[Keyword]],'keyword-forecasts'!K:O,5,FALSE)</f>
        <v>2774.36</v>
      </c>
      <c r="E48" s="12">
        <f>keyword_stats_2[[#This Row],[Searches: Jun 2019]]/keyword_stats_2[[#This Row],[Searches: Jun 2018]]</f>
        <v>0.77065555555555554</v>
      </c>
    </row>
    <row r="49" spans="1:5" x14ac:dyDescent="0.25">
      <c r="A49" s="7" t="s">
        <v>370</v>
      </c>
      <c r="B49" s="7" t="s">
        <v>1835</v>
      </c>
      <c r="C49" s="7">
        <v>3600</v>
      </c>
      <c r="D49">
        <f>VLOOKUP(keyword_stats_2[[#This Row],[Keyword]],'keyword-forecasts'!K:O,5,FALSE)</f>
        <v>553.47</v>
      </c>
      <c r="E49" s="12">
        <f>keyword_stats_2[[#This Row],[Searches: Jun 2019]]/keyword_stats_2[[#This Row],[Searches: Jun 2018]]</f>
        <v>0.15374166666666667</v>
      </c>
    </row>
    <row r="50" spans="1:5" x14ac:dyDescent="0.25">
      <c r="A50" s="7" t="s">
        <v>465</v>
      </c>
      <c r="B50" s="7" t="s">
        <v>1777</v>
      </c>
      <c r="C50" s="7">
        <v>3600</v>
      </c>
      <c r="D50">
        <f>VLOOKUP(keyword_stats_2[[#This Row],[Keyword]],'keyword-forecasts'!K:O,5,FALSE)</f>
        <v>5002.26</v>
      </c>
      <c r="E50" s="12">
        <f>keyword_stats_2[[#This Row],[Searches: Jun 2019]]/keyword_stats_2[[#This Row],[Searches: Jun 2018]]</f>
        <v>1.3895166666666667</v>
      </c>
    </row>
    <row r="51" spans="1:5" x14ac:dyDescent="0.25">
      <c r="A51" s="7" t="s">
        <v>970</v>
      </c>
      <c r="B51" s="7" t="s">
        <v>1778</v>
      </c>
      <c r="C51" s="7">
        <v>3600</v>
      </c>
      <c r="D51">
        <f>VLOOKUP(keyword_stats_2[[#This Row],[Keyword]],'keyword-forecasts'!K:O,5,FALSE)</f>
        <v>17234.689999999999</v>
      </c>
      <c r="E51" s="12">
        <f>keyword_stats_2[[#This Row],[Searches: Jun 2019]]/keyword_stats_2[[#This Row],[Searches: Jun 2018]]</f>
        <v>4.7874138888888886</v>
      </c>
    </row>
    <row r="52" spans="1:5" x14ac:dyDescent="0.25">
      <c r="A52" s="7" t="s">
        <v>348</v>
      </c>
      <c r="B52" s="7" t="s">
        <v>1835</v>
      </c>
      <c r="C52" s="7">
        <v>3600</v>
      </c>
      <c r="D52">
        <f>VLOOKUP(keyword_stats_2[[#This Row],[Keyword]],'keyword-forecasts'!K:O,5,FALSE)</f>
        <v>266.23</v>
      </c>
      <c r="E52" s="12">
        <f>keyword_stats_2[[#This Row],[Searches: Jun 2019]]/keyword_stats_2[[#This Row],[Searches: Jun 2018]]</f>
        <v>7.3952777777777784E-2</v>
      </c>
    </row>
    <row r="53" spans="1:5" x14ac:dyDescent="0.25">
      <c r="A53" s="7" t="s">
        <v>886</v>
      </c>
      <c r="B53" s="7" t="s">
        <v>1785</v>
      </c>
      <c r="C53" s="7">
        <v>3600</v>
      </c>
      <c r="D53">
        <f>VLOOKUP(keyword_stats_2[[#This Row],[Keyword]],'keyword-forecasts'!K:O,5,FALSE)</f>
        <v>147.13</v>
      </c>
      <c r="E53" s="12">
        <f>keyword_stats_2[[#This Row],[Searches: Jun 2019]]/keyword_stats_2[[#This Row],[Searches: Jun 2018]]</f>
        <v>4.0869444444444444E-2</v>
      </c>
    </row>
    <row r="54" spans="1:5" x14ac:dyDescent="0.25">
      <c r="A54" s="7" t="s">
        <v>455</v>
      </c>
      <c r="B54" s="7" t="s">
        <v>1786</v>
      </c>
      <c r="C54" s="7">
        <v>3600</v>
      </c>
      <c r="D54">
        <f>VLOOKUP(keyword_stats_2[[#This Row],[Keyword]],'keyword-forecasts'!K:O,5,FALSE)</f>
        <v>721.62</v>
      </c>
      <c r="E54" s="12">
        <f>keyword_stats_2[[#This Row],[Searches: Jun 2019]]/keyword_stats_2[[#This Row],[Searches: Jun 2018]]</f>
        <v>0.20044999999999999</v>
      </c>
    </row>
    <row r="55" spans="1:5" x14ac:dyDescent="0.25">
      <c r="A55" s="7" t="s">
        <v>1568</v>
      </c>
      <c r="B55" s="7" t="s">
        <v>1817</v>
      </c>
      <c r="C55" s="7">
        <v>3600</v>
      </c>
      <c r="D55">
        <f>VLOOKUP(keyword_stats_2[[#This Row],[Keyword]],'keyword-forecasts'!K:O,5,FALSE)</f>
        <v>1807.54</v>
      </c>
      <c r="E55" s="12">
        <f>keyword_stats_2[[#This Row],[Searches: Jun 2019]]/keyword_stats_2[[#This Row],[Searches: Jun 2018]]</f>
        <v>0.5020944444444444</v>
      </c>
    </row>
    <row r="56" spans="1:5" x14ac:dyDescent="0.25">
      <c r="A56" s="7" t="s">
        <v>1542</v>
      </c>
      <c r="B56" s="7" t="s">
        <v>1760</v>
      </c>
      <c r="C56" s="7">
        <v>3600</v>
      </c>
      <c r="D56">
        <f>VLOOKUP(keyword_stats_2[[#This Row],[Keyword]],'keyword-forecasts'!K:O,5,FALSE)</f>
        <v>2150.83</v>
      </c>
      <c r="E56" s="12">
        <f>keyword_stats_2[[#This Row],[Searches: Jun 2019]]/keyword_stats_2[[#This Row],[Searches: Jun 2018]]</f>
        <v>0.59745277777777772</v>
      </c>
    </row>
    <row r="57" spans="1:5" x14ac:dyDescent="0.25">
      <c r="A57" s="7" t="s">
        <v>163</v>
      </c>
      <c r="B57" s="7" t="s">
        <v>1833</v>
      </c>
      <c r="C57" s="7">
        <v>2900</v>
      </c>
      <c r="D57">
        <f>VLOOKUP(keyword_stats_2[[#This Row],[Keyword]],'keyword-forecasts'!K:O,5,FALSE)</f>
        <v>3720.17</v>
      </c>
      <c r="E57" s="12">
        <f>keyword_stats_2[[#This Row],[Searches: Jun 2019]]/keyword_stats_2[[#This Row],[Searches: Jun 2018]]</f>
        <v>1.2828172413793104</v>
      </c>
    </row>
    <row r="58" spans="1:5" x14ac:dyDescent="0.25">
      <c r="A58" s="7" t="s">
        <v>1539</v>
      </c>
      <c r="B58" s="7" t="s">
        <v>1798</v>
      </c>
      <c r="C58" s="7">
        <v>2900</v>
      </c>
      <c r="D58">
        <f>VLOOKUP(keyword_stats_2[[#This Row],[Keyword]],'keyword-forecasts'!K:O,5,FALSE)</f>
        <v>161.13999999999999</v>
      </c>
      <c r="E58" s="12">
        <f>keyword_stats_2[[#This Row],[Searches: Jun 2019]]/keyword_stats_2[[#This Row],[Searches: Jun 2018]]</f>
        <v>5.5565517241379307E-2</v>
      </c>
    </row>
    <row r="59" spans="1:5" x14ac:dyDescent="0.25">
      <c r="A59" s="7" t="s">
        <v>296</v>
      </c>
      <c r="B59" s="7" t="s">
        <v>1773</v>
      </c>
      <c r="C59" s="7">
        <v>2900</v>
      </c>
      <c r="D59">
        <f>VLOOKUP(keyword_stats_2[[#This Row],[Keyword]],'keyword-forecasts'!K:O,5,FALSE)</f>
        <v>2003.71</v>
      </c>
      <c r="E59" s="12">
        <f>keyword_stats_2[[#This Row],[Searches: Jun 2019]]/keyword_stats_2[[#This Row],[Searches: Jun 2018]]</f>
        <v>0.69093448275862068</v>
      </c>
    </row>
    <row r="60" spans="1:5" x14ac:dyDescent="0.25">
      <c r="A60" s="7" t="s">
        <v>277</v>
      </c>
      <c r="B60" s="7" t="s">
        <v>1814</v>
      </c>
      <c r="C60" s="7">
        <v>2900</v>
      </c>
      <c r="D60">
        <f>VLOOKUP(keyword_stats_2[[#This Row],[Keyword]],'keyword-forecasts'!K:O,5,FALSE)</f>
        <v>287.24</v>
      </c>
      <c r="E60" s="12">
        <f>keyword_stats_2[[#This Row],[Searches: Jun 2019]]/keyword_stats_2[[#This Row],[Searches: Jun 2018]]</f>
        <v>9.9048275862068963E-2</v>
      </c>
    </row>
    <row r="61" spans="1:5" x14ac:dyDescent="0.25">
      <c r="A61" s="7" t="s">
        <v>1240</v>
      </c>
      <c r="B61" s="7" t="s">
        <v>1773</v>
      </c>
      <c r="C61" s="7">
        <v>2900</v>
      </c>
      <c r="D61">
        <f>VLOOKUP(keyword_stats_2[[#This Row],[Keyword]],'keyword-forecasts'!K:O,5,FALSE)</f>
        <v>217.19</v>
      </c>
      <c r="E61" s="12">
        <f>keyword_stats_2[[#This Row],[Searches: Jun 2019]]/keyword_stats_2[[#This Row],[Searches: Jun 2018]]</f>
        <v>7.4893103448275863E-2</v>
      </c>
    </row>
    <row r="62" spans="1:5" x14ac:dyDescent="0.25">
      <c r="A62" s="7" t="s">
        <v>400</v>
      </c>
      <c r="B62" s="7" t="s">
        <v>1769</v>
      </c>
      <c r="C62" s="7">
        <v>2900</v>
      </c>
      <c r="D62">
        <f>VLOOKUP(keyword_stats_2[[#This Row],[Keyword]],'keyword-forecasts'!K:O,5,FALSE)</f>
        <v>4175.5600000000004</v>
      </c>
      <c r="E62" s="12">
        <f>keyword_stats_2[[#This Row],[Searches: Jun 2019]]/keyword_stats_2[[#This Row],[Searches: Jun 2018]]</f>
        <v>1.4398482758620692</v>
      </c>
    </row>
    <row r="63" spans="1:5" x14ac:dyDescent="0.25">
      <c r="A63" s="7" t="s">
        <v>1037</v>
      </c>
      <c r="B63" s="7" t="s">
        <v>1751</v>
      </c>
      <c r="C63" s="7">
        <v>2900</v>
      </c>
      <c r="D63">
        <f>VLOOKUP(keyword_stats_2[[#This Row],[Keyword]],'keyword-forecasts'!K:O,5,FALSE)</f>
        <v>1807.54</v>
      </c>
      <c r="E63" s="12">
        <f>keyword_stats_2[[#This Row],[Searches: Jun 2019]]/keyword_stats_2[[#This Row],[Searches: Jun 2018]]</f>
        <v>0.62328965517241375</v>
      </c>
    </row>
    <row r="64" spans="1:5" x14ac:dyDescent="0.25">
      <c r="A64" s="7" t="s">
        <v>1088</v>
      </c>
      <c r="B64" s="7" t="s">
        <v>1699</v>
      </c>
      <c r="C64" s="7">
        <v>2900</v>
      </c>
      <c r="D64">
        <f>VLOOKUP(keyword_stats_2[[#This Row],[Keyword]],'keyword-forecasts'!K:O,5,FALSE)</f>
        <v>3103.65</v>
      </c>
      <c r="E64" s="12">
        <f>keyword_stats_2[[#This Row],[Searches: Jun 2019]]/keyword_stats_2[[#This Row],[Searches: Jun 2018]]</f>
        <v>1.0702241379310344</v>
      </c>
    </row>
    <row r="65" spans="1:5" x14ac:dyDescent="0.25">
      <c r="A65" s="7" t="s">
        <v>960</v>
      </c>
      <c r="B65" s="7" t="s">
        <v>1749</v>
      </c>
      <c r="C65" s="7">
        <v>2900</v>
      </c>
      <c r="D65">
        <f>VLOOKUP(keyword_stats_2[[#This Row],[Keyword]],'keyword-forecasts'!K:O,5,FALSE)</f>
        <v>5730.89</v>
      </c>
      <c r="E65" s="12">
        <f>keyword_stats_2[[#This Row],[Searches: Jun 2019]]/keyword_stats_2[[#This Row],[Searches: Jun 2018]]</f>
        <v>1.9761689655172414</v>
      </c>
    </row>
    <row r="66" spans="1:5" x14ac:dyDescent="0.25">
      <c r="A66" s="7" t="s">
        <v>414</v>
      </c>
      <c r="B66" s="7" t="s">
        <v>1814</v>
      </c>
      <c r="C66" s="7">
        <v>2400</v>
      </c>
      <c r="D66">
        <f>VLOOKUP(keyword_stats_2[[#This Row],[Keyword]],'keyword-forecasts'!K:O,5,FALSE)</f>
        <v>2550.17</v>
      </c>
      <c r="E66" s="12">
        <f>keyword_stats_2[[#This Row],[Searches: Jun 2019]]/keyword_stats_2[[#This Row],[Searches: Jun 2018]]</f>
        <v>1.0625708333333335</v>
      </c>
    </row>
    <row r="67" spans="1:5" x14ac:dyDescent="0.25">
      <c r="A67" s="7" t="s">
        <v>368</v>
      </c>
      <c r="B67" s="7" t="s">
        <v>1835</v>
      </c>
      <c r="C67" s="7">
        <v>2400</v>
      </c>
      <c r="D67">
        <f>VLOOKUP(keyword_stats_2[[#This Row],[Keyword]],'keyword-forecasts'!K:O,5,FALSE)</f>
        <v>0</v>
      </c>
      <c r="E67" s="12">
        <f>keyword_stats_2[[#This Row],[Searches: Jun 2019]]/keyword_stats_2[[#This Row],[Searches: Jun 2018]]</f>
        <v>0</v>
      </c>
    </row>
    <row r="68" spans="1:5" x14ac:dyDescent="0.25">
      <c r="A68" s="7" t="s">
        <v>843</v>
      </c>
      <c r="B68" s="7" t="s">
        <v>1822</v>
      </c>
      <c r="C68" s="7">
        <v>2400</v>
      </c>
      <c r="D68">
        <f>VLOOKUP(keyword_stats_2[[#This Row],[Keyword]],'keyword-forecasts'!K:O,5,FALSE)</f>
        <v>1800.54</v>
      </c>
      <c r="E68" s="12">
        <f>keyword_stats_2[[#This Row],[Searches: Jun 2019]]/keyword_stats_2[[#This Row],[Searches: Jun 2018]]</f>
        <v>0.75022500000000003</v>
      </c>
    </row>
    <row r="69" spans="1:5" x14ac:dyDescent="0.25">
      <c r="A69" s="7" t="s">
        <v>1547</v>
      </c>
      <c r="B69" s="7" t="s">
        <v>1712</v>
      </c>
      <c r="C69" s="7">
        <v>2400</v>
      </c>
      <c r="D69">
        <f>VLOOKUP(keyword_stats_2[[#This Row],[Keyword]],'keyword-forecasts'!K:O,5,FALSE)</f>
        <v>2445.08</v>
      </c>
      <c r="E69" s="12">
        <f>keyword_stats_2[[#This Row],[Searches: Jun 2019]]/keyword_stats_2[[#This Row],[Searches: Jun 2018]]</f>
        <v>1.0187833333333334</v>
      </c>
    </row>
    <row r="70" spans="1:5" x14ac:dyDescent="0.25">
      <c r="A70" s="7" t="s">
        <v>231</v>
      </c>
      <c r="B70" s="7" t="s">
        <v>1814</v>
      </c>
      <c r="C70" s="7">
        <v>2400</v>
      </c>
      <c r="D70">
        <f>VLOOKUP(keyword_stats_2[[#This Row],[Keyword]],'keyword-forecasts'!K:O,5,FALSE)</f>
        <v>1078.92</v>
      </c>
      <c r="E70" s="12">
        <f>keyword_stats_2[[#This Row],[Searches: Jun 2019]]/keyword_stats_2[[#This Row],[Searches: Jun 2018]]</f>
        <v>0.44955000000000001</v>
      </c>
    </row>
    <row r="71" spans="1:5" x14ac:dyDescent="0.25">
      <c r="A71" s="7" t="s">
        <v>573</v>
      </c>
      <c r="B71" s="7" t="s">
        <v>1790</v>
      </c>
      <c r="C71" s="7">
        <v>2400</v>
      </c>
      <c r="D71">
        <f>VLOOKUP(keyword_stats_2[[#This Row],[Keyword]],'keyword-forecasts'!K:O,5,FALSE)</f>
        <v>1975.68</v>
      </c>
      <c r="E71" s="12">
        <f>keyword_stats_2[[#This Row],[Searches: Jun 2019]]/keyword_stats_2[[#This Row],[Searches: Jun 2018]]</f>
        <v>0.82320000000000004</v>
      </c>
    </row>
    <row r="72" spans="1:5" x14ac:dyDescent="0.25">
      <c r="A72" s="7" t="s">
        <v>1221</v>
      </c>
      <c r="B72" s="7" t="s">
        <v>1709</v>
      </c>
      <c r="C72" s="7">
        <v>2400</v>
      </c>
      <c r="D72">
        <f>VLOOKUP(keyword_stats_2[[#This Row],[Keyword]],'keyword-forecasts'!K:O,5,FALSE)</f>
        <v>3124.66</v>
      </c>
      <c r="E72" s="12">
        <f>keyword_stats_2[[#This Row],[Searches: Jun 2019]]/keyword_stats_2[[#This Row],[Searches: Jun 2018]]</f>
        <v>1.3019416666666666</v>
      </c>
    </row>
    <row r="73" spans="1:5" x14ac:dyDescent="0.25">
      <c r="A73" s="7" t="s">
        <v>1647</v>
      </c>
      <c r="B73" s="7" t="s">
        <v>1787</v>
      </c>
      <c r="C73" s="7">
        <v>2400</v>
      </c>
      <c r="D73">
        <f>VLOOKUP(keyword_stats_2[[#This Row],[Keyword]],'keyword-forecasts'!K:O,5,FALSE)</f>
        <v>175.15</v>
      </c>
      <c r="E73" s="12">
        <f>keyword_stats_2[[#This Row],[Searches: Jun 2019]]/keyword_stats_2[[#This Row],[Searches: Jun 2018]]</f>
        <v>7.2979166666666664E-2</v>
      </c>
    </row>
    <row r="74" spans="1:5" x14ac:dyDescent="0.25">
      <c r="A74" s="7" t="s">
        <v>418</v>
      </c>
      <c r="B74" s="7" t="s">
        <v>1791</v>
      </c>
      <c r="C74" s="7">
        <v>2400</v>
      </c>
      <c r="D74">
        <f>VLOOKUP(keyword_stats_2[[#This Row],[Keyword]],'keyword-forecasts'!K:O,5,FALSE)</f>
        <v>105.09</v>
      </c>
      <c r="E74" s="12">
        <f>keyword_stats_2[[#This Row],[Searches: Jun 2019]]/keyword_stats_2[[#This Row],[Searches: Jun 2018]]</f>
        <v>4.37875E-2</v>
      </c>
    </row>
    <row r="75" spans="1:5" x14ac:dyDescent="0.25">
      <c r="A75" s="7" t="s">
        <v>535</v>
      </c>
      <c r="B75" s="7" t="s">
        <v>1702</v>
      </c>
      <c r="C75" s="7">
        <v>2400</v>
      </c>
      <c r="D75">
        <f>VLOOKUP(keyword_stats_2[[#This Row],[Keyword]],'keyword-forecasts'!K:O,5,FALSE)</f>
        <v>5611.78</v>
      </c>
      <c r="E75" s="12">
        <f>keyword_stats_2[[#This Row],[Searches: Jun 2019]]/keyword_stats_2[[#This Row],[Searches: Jun 2018]]</f>
        <v>2.3382416666666668</v>
      </c>
    </row>
    <row r="76" spans="1:5" x14ac:dyDescent="0.25">
      <c r="A76" s="7" t="s">
        <v>393</v>
      </c>
      <c r="B76" s="7" t="s">
        <v>1767</v>
      </c>
      <c r="C76" s="7">
        <v>2400</v>
      </c>
      <c r="D76">
        <f>VLOOKUP(keyword_stats_2[[#This Row],[Keyword]],'keyword-forecasts'!K:O,5,FALSE)</f>
        <v>1064.9100000000001</v>
      </c>
      <c r="E76" s="12">
        <f>keyword_stats_2[[#This Row],[Searches: Jun 2019]]/keyword_stats_2[[#This Row],[Searches: Jun 2018]]</f>
        <v>0.44371250000000001</v>
      </c>
    </row>
    <row r="77" spans="1:5" x14ac:dyDescent="0.25">
      <c r="A77" s="7" t="s">
        <v>1250</v>
      </c>
      <c r="B77" s="7" t="s">
        <v>1725</v>
      </c>
      <c r="C77" s="7">
        <v>1900</v>
      </c>
      <c r="D77">
        <f>VLOOKUP(keyword_stats_2[[#This Row],[Keyword]],'keyword-forecasts'!K:O,5,FALSE)</f>
        <v>1471.25</v>
      </c>
      <c r="E77" s="12">
        <f>keyword_stats_2[[#This Row],[Searches: Jun 2019]]/keyword_stats_2[[#This Row],[Searches: Jun 2018]]</f>
        <v>0.77434210526315794</v>
      </c>
    </row>
    <row r="78" spans="1:5" x14ac:dyDescent="0.25">
      <c r="A78" s="7" t="s">
        <v>1274</v>
      </c>
      <c r="B78" s="7" t="s">
        <v>1787</v>
      </c>
      <c r="C78" s="7">
        <v>1900</v>
      </c>
      <c r="D78">
        <f>VLOOKUP(keyword_stats_2[[#This Row],[Keyword]],'keyword-forecasts'!K:O,5,FALSE)</f>
        <v>0</v>
      </c>
      <c r="E78" s="12">
        <f>keyword_stats_2[[#This Row],[Searches: Jun 2019]]/keyword_stats_2[[#This Row],[Searches: Jun 2018]]</f>
        <v>0</v>
      </c>
    </row>
    <row r="79" spans="1:5" x14ac:dyDescent="0.25">
      <c r="A79" s="7" t="s">
        <v>1330</v>
      </c>
      <c r="B79" s="7" t="s">
        <v>1771</v>
      </c>
      <c r="C79" s="7">
        <v>1900</v>
      </c>
      <c r="D79">
        <f>VLOOKUP(keyword_stats_2[[#This Row],[Keyword]],'keyword-forecasts'!K:O,5,FALSE)</f>
        <v>77.069999999999993</v>
      </c>
      <c r="E79" s="12">
        <f>keyword_stats_2[[#This Row],[Searches: Jun 2019]]/keyword_stats_2[[#This Row],[Searches: Jun 2018]]</f>
        <v>4.0563157894736836E-2</v>
      </c>
    </row>
    <row r="80" spans="1:5" x14ac:dyDescent="0.25">
      <c r="A80" s="7" t="s">
        <v>983</v>
      </c>
      <c r="B80" s="7" t="s">
        <v>1773</v>
      </c>
      <c r="C80" s="7">
        <v>1900</v>
      </c>
      <c r="D80">
        <f>VLOOKUP(keyword_stats_2[[#This Row],[Keyword]],'keyword-forecasts'!K:O,5,FALSE)</f>
        <v>1674.43</v>
      </c>
      <c r="E80" s="12">
        <f>keyword_stats_2[[#This Row],[Searches: Jun 2019]]/keyword_stats_2[[#This Row],[Searches: Jun 2018]]</f>
        <v>0.88127894736842105</v>
      </c>
    </row>
    <row r="81" spans="1:5" x14ac:dyDescent="0.25">
      <c r="A81" s="7" t="s">
        <v>1016</v>
      </c>
      <c r="B81" s="7" t="s">
        <v>1707</v>
      </c>
      <c r="C81" s="7">
        <v>1900</v>
      </c>
      <c r="D81">
        <f>VLOOKUP(keyword_stats_2[[#This Row],[Keyword]],'keyword-forecasts'!K:O,5,FALSE)</f>
        <v>518.44000000000005</v>
      </c>
      <c r="E81" s="12">
        <f>keyword_stats_2[[#This Row],[Searches: Jun 2019]]/keyword_stats_2[[#This Row],[Searches: Jun 2018]]</f>
        <v>0.27286315789473686</v>
      </c>
    </row>
    <row r="82" spans="1:5" x14ac:dyDescent="0.25">
      <c r="A82" s="7" t="s">
        <v>1398</v>
      </c>
      <c r="B82" s="7" t="s">
        <v>1771</v>
      </c>
      <c r="C82" s="7">
        <v>1900</v>
      </c>
      <c r="D82">
        <f>VLOOKUP(keyword_stats_2[[#This Row],[Keyword]],'keyword-forecasts'!K:O,5,FALSE)</f>
        <v>0</v>
      </c>
      <c r="E82" s="12">
        <f>keyword_stats_2[[#This Row],[Searches: Jun 2019]]/keyword_stats_2[[#This Row],[Searches: Jun 2018]]</f>
        <v>0</v>
      </c>
    </row>
    <row r="83" spans="1:5" x14ac:dyDescent="0.25">
      <c r="A83" s="7" t="s">
        <v>375</v>
      </c>
      <c r="B83" s="7" t="s">
        <v>1771</v>
      </c>
      <c r="C83" s="7">
        <v>1900</v>
      </c>
      <c r="D83">
        <f>VLOOKUP(keyword_stats_2[[#This Row],[Keyword]],'keyword-forecasts'!K:O,5,FALSE)</f>
        <v>0</v>
      </c>
      <c r="E83" s="12">
        <f>keyword_stats_2[[#This Row],[Searches: Jun 2019]]/keyword_stats_2[[#This Row],[Searches: Jun 2018]]</f>
        <v>0</v>
      </c>
    </row>
    <row r="84" spans="1:5" x14ac:dyDescent="0.25">
      <c r="A84" s="7" t="s">
        <v>365</v>
      </c>
      <c r="B84" s="7" t="s">
        <v>1835</v>
      </c>
      <c r="C84" s="7">
        <v>1900</v>
      </c>
      <c r="D84">
        <f>VLOOKUP(keyword_stats_2[[#This Row],[Keyword]],'keyword-forecasts'!K:O,5,FALSE)</f>
        <v>0</v>
      </c>
      <c r="E84" s="12">
        <f>keyword_stats_2[[#This Row],[Searches: Jun 2019]]/keyword_stats_2[[#This Row],[Searches: Jun 2018]]</f>
        <v>0</v>
      </c>
    </row>
    <row r="85" spans="1:5" x14ac:dyDescent="0.25">
      <c r="A85" s="7" t="s">
        <v>180</v>
      </c>
      <c r="B85" s="7" t="s">
        <v>1835</v>
      </c>
      <c r="C85" s="7">
        <v>1900</v>
      </c>
      <c r="D85">
        <f>VLOOKUP(keyword_stats_2[[#This Row],[Keyword]],'keyword-forecasts'!K:O,5,FALSE)</f>
        <v>0</v>
      </c>
      <c r="E85" s="12">
        <f>keyword_stats_2[[#This Row],[Searches: Jun 2019]]/keyword_stats_2[[#This Row],[Searches: Jun 2018]]</f>
        <v>0</v>
      </c>
    </row>
    <row r="86" spans="1:5" x14ac:dyDescent="0.25">
      <c r="A86" s="7" t="s">
        <v>1506</v>
      </c>
      <c r="B86" s="7" t="s">
        <v>1737</v>
      </c>
      <c r="C86" s="7">
        <v>1900</v>
      </c>
      <c r="D86">
        <f>VLOOKUP(keyword_stats_2[[#This Row],[Keyword]],'keyword-forecasts'!K:O,5,FALSE)</f>
        <v>294.25</v>
      </c>
      <c r="E86" s="12">
        <f>keyword_stats_2[[#This Row],[Searches: Jun 2019]]/keyword_stats_2[[#This Row],[Searches: Jun 2018]]</f>
        <v>0.15486842105263157</v>
      </c>
    </row>
    <row r="87" spans="1:5" x14ac:dyDescent="0.25">
      <c r="A87" s="7" t="s">
        <v>1524</v>
      </c>
      <c r="B87" s="7" t="s">
        <v>1788</v>
      </c>
      <c r="C87" s="7">
        <v>1900</v>
      </c>
      <c r="D87">
        <f>VLOOKUP(keyword_stats_2[[#This Row],[Keyword]],'keyword-forecasts'!K:O,5,FALSE)</f>
        <v>2213.89</v>
      </c>
      <c r="E87" s="12">
        <f>keyword_stats_2[[#This Row],[Searches: Jun 2019]]/keyword_stats_2[[#This Row],[Searches: Jun 2018]]</f>
        <v>1.1652052631578946</v>
      </c>
    </row>
    <row r="88" spans="1:5" x14ac:dyDescent="0.25">
      <c r="A88" s="7" t="s">
        <v>1043</v>
      </c>
      <c r="B88" s="7" t="s">
        <v>1773</v>
      </c>
      <c r="C88" s="7">
        <v>1900</v>
      </c>
      <c r="D88">
        <f>VLOOKUP(keyword_stats_2[[#This Row],[Keyword]],'keyword-forecasts'!K:O,5,FALSE)</f>
        <v>1758.5</v>
      </c>
      <c r="E88" s="12">
        <f>keyword_stats_2[[#This Row],[Searches: Jun 2019]]/keyword_stats_2[[#This Row],[Searches: Jun 2018]]</f>
        <v>0.92552631578947364</v>
      </c>
    </row>
    <row r="89" spans="1:5" x14ac:dyDescent="0.25">
      <c r="A89" s="7" t="s">
        <v>1347</v>
      </c>
      <c r="B89" s="7" t="s">
        <v>1771</v>
      </c>
      <c r="C89" s="7">
        <v>1600</v>
      </c>
      <c r="D89">
        <f>VLOOKUP(keyword_stats_2[[#This Row],[Keyword]],'keyword-forecasts'!K:O,5,FALSE)</f>
        <v>2143.83</v>
      </c>
      <c r="E89" s="12">
        <f>keyword_stats_2[[#This Row],[Searches: Jun 2019]]/keyword_stats_2[[#This Row],[Searches: Jun 2018]]</f>
        <v>1.3398937499999999</v>
      </c>
    </row>
    <row r="90" spans="1:5" x14ac:dyDescent="0.25">
      <c r="A90" s="7" t="s">
        <v>1502</v>
      </c>
      <c r="B90" s="7" t="s">
        <v>1708</v>
      </c>
      <c r="C90" s="7">
        <v>1600</v>
      </c>
      <c r="D90">
        <f>VLOOKUP(keyword_stats_2[[#This Row],[Keyword]],'keyword-forecasts'!K:O,5,FALSE)</f>
        <v>1085.93</v>
      </c>
      <c r="E90" s="12">
        <f>keyword_stats_2[[#This Row],[Searches: Jun 2019]]/keyword_stats_2[[#This Row],[Searches: Jun 2018]]</f>
        <v>0.67870625000000007</v>
      </c>
    </row>
    <row r="91" spans="1:5" x14ac:dyDescent="0.25">
      <c r="A91" s="7" t="s">
        <v>223</v>
      </c>
      <c r="B91" s="7" t="s">
        <v>1794</v>
      </c>
      <c r="C91" s="7">
        <v>1600</v>
      </c>
      <c r="D91">
        <f>VLOOKUP(keyword_stats_2[[#This Row],[Keyword]],'keyword-forecasts'!K:O,5,FALSE)</f>
        <v>329.28</v>
      </c>
      <c r="E91" s="12">
        <f>keyword_stats_2[[#This Row],[Searches: Jun 2019]]/keyword_stats_2[[#This Row],[Searches: Jun 2018]]</f>
        <v>0.20579999999999998</v>
      </c>
    </row>
    <row r="92" spans="1:5" x14ac:dyDescent="0.25">
      <c r="A92" s="7" t="s">
        <v>1053</v>
      </c>
      <c r="B92" s="7" t="s">
        <v>1724</v>
      </c>
      <c r="C92" s="7">
        <v>1600</v>
      </c>
      <c r="D92">
        <f>VLOOKUP(keyword_stats_2[[#This Row],[Keyword]],'keyword-forecasts'!K:O,5,FALSE)</f>
        <v>28.02</v>
      </c>
      <c r="E92" s="12">
        <f>keyword_stats_2[[#This Row],[Searches: Jun 2019]]/keyword_stats_2[[#This Row],[Searches: Jun 2018]]</f>
        <v>1.75125E-2</v>
      </c>
    </row>
    <row r="93" spans="1:5" x14ac:dyDescent="0.25">
      <c r="A93" s="7" t="s">
        <v>1002</v>
      </c>
      <c r="B93" s="7" t="s">
        <v>1704</v>
      </c>
      <c r="C93" s="7">
        <v>1600</v>
      </c>
      <c r="D93">
        <f>VLOOKUP(keyword_stats_2[[#This Row],[Keyword]],'keyword-forecasts'!K:O,5,FALSE)</f>
        <v>714.61</v>
      </c>
      <c r="E93" s="12">
        <f>keyword_stats_2[[#This Row],[Searches: Jun 2019]]/keyword_stats_2[[#This Row],[Searches: Jun 2018]]</f>
        <v>0.44663125000000004</v>
      </c>
    </row>
    <row r="94" spans="1:5" x14ac:dyDescent="0.25">
      <c r="A94" s="7" t="s">
        <v>1360</v>
      </c>
      <c r="B94" s="7" t="s">
        <v>1771</v>
      </c>
      <c r="C94" s="7">
        <v>1600</v>
      </c>
      <c r="D94">
        <f>VLOOKUP(keyword_stats_2[[#This Row],[Keyword]],'keyword-forecasts'!K:O,5,FALSE)</f>
        <v>2185.86</v>
      </c>
      <c r="E94" s="12">
        <f>keyword_stats_2[[#This Row],[Searches: Jun 2019]]/keyword_stats_2[[#This Row],[Searches: Jun 2018]]</f>
        <v>1.3661625000000002</v>
      </c>
    </row>
    <row r="95" spans="1:5" x14ac:dyDescent="0.25">
      <c r="A95" s="7" t="s">
        <v>1275</v>
      </c>
      <c r="B95" s="7" t="s">
        <v>1788</v>
      </c>
      <c r="C95" s="7">
        <v>1600</v>
      </c>
      <c r="D95">
        <f>VLOOKUP(keyword_stats_2[[#This Row],[Keyword]],'keyword-forecasts'!K:O,5,FALSE)</f>
        <v>231.2</v>
      </c>
      <c r="E95" s="12">
        <f>keyword_stats_2[[#This Row],[Searches: Jun 2019]]/keyword_stats_2[[#This Row],[Searches: Jun 2018]]</f>
        <v>0.14449999999999999</v>
      </c>
    </row>
    <row r="96" spans="1:5" x14ac:dyDescent="0.25">
      <c r="A96" s="7" t="s">
        <v>876</v>
      </c>
      <c r="B96" s="7" t="s">
        <v>1769</v>
      </c>
      <c r="C96" s="7">
        <v>1600</v>
      </c>
      <c r="D96">
        <f>VLOOKUP(keyword_stats_2[[#This Row],[Keyword]],'keyword-forecasts'!K:O,5,FALSE)</f>
        <v>0</v>
      </c>
      <c r="E96" s="12">
        <f>keyword_stats_2[[#This Row],[Searches: Jun 2019]]/keyword_stats_2[[#This Row],[Searches: Jun 2018]]</f>
        <v>0</v>
      </c>
    </row>
    <row r="97" spans="1:5" x14ac:dyDescent="0.25">
      <c r="A97" s="7" t="s">
        <v>129</v>
      </c>
      <c r="B97" s="7" t="s">
        <v>1713</v>
      </c>
      <c r="C97" s="7">
        <v>1600</v>
      </c>
      <c r="D97">
        <f>VLOOKUP(keyword_stats_2[[#This Row],[Keyword]],'keyword-forecasts'!K:O,5,FALSE)</f>
        <v>147.13</v>
      </c>
      <c r="E97" s="12">
        <f>keyword_stats_2[[#This Row],[Searches: Jun 2019]]/keyword_stats_2[[#This Row],[Searches: Jun 2018]]</f>
        <v>9.1956250000000003E-2</v>
      </c>
    </row>
    <row r="98" spans="1:5" x14ac:dyDescent="0.25">
      <c r="A98" s="7" t="s">
        <v>1604</v>
      </c>
      <c r="B98" s="7" t="s">
        <v>1716</v>
      </c>
      <c r="C98" s="7">
        <v>1600</v>
      </c>
      <c r="D98">
        <f>VLOOKUP(keyword_stats_2[[#This Row],[Keyword]],'keyword-forecasts'!K:O,5,FALSE)</f>
        <v>1184.01</v>
      </c>
      <c r="E98" s="12">
        <f>keyword_stats_2[[#This Row],[Searches: Jun 2019]]/keyword_stats_2[[#This Row],[Searches: Jun 2018]]</f>
        <v>0.74000624999999998</v>
      </c>
    </row>
    <row r="99" spans="1:5" x14ac:dyDescent="0.25">
      <c r="A99" s="7" t="s">
        <v>350</v>
      </c>
      <c r="B99" s="7" t="s">
        <v>1835</v>
      </c>
      <c r="C99" s="7">
        <v>1600</v>
      </c>
      <c r="D99">
        <f>VLOOKUP(keyword_stats_2[[#This Row],[Keyword]],'keyword-forecasts'!K:O,5,FALSE)</f>
        <v>0</v>
      </c>
      <c r="E99" s="12">
        <f>keyword_stats_2[[#This Row],[Searches: Jun 2019]]/keyword_stats_2[[#This Row],[Searches: Jun 2018]]</f>
        <v>0</v>
      </c>
    </row>
    <row r="100" spans="1:5" x14ac:dyDescent="0.25">
      <c r="A100" s="7" t="s">
        <v>353</v>
      </c>
      <c r="B100" s="7" t="s">
        <v>1831</v>
      </c>
      <c r="C100" s="7">
        <v>1600</v>
      </c>
      <c r="D100">
        <f>VLOOKUP(keyword_stats_2[[#This Row],[Keyword]],'keyword-forecasts'!K:O,5,FALSE)</f>
        <v>56.05</v>
      </c>
      <c r="E100" s="12">
        <f>keyword_stats_2[[#This Row],[Searches: Jun 2019]]/keyword_stats_2[[#This Row],[Searches: Jun 2018]]</f>
        <v>3.503125E-2</v>
      </c>
    </row>
    <row r="101" spans="1:5" x14ac:dyDescent="0.25">
      <c r="A101" s="7" t="s">
        <v>1243</v>
      </c>
      <c r="B101" s="7" t="s">
        <v>1699</v>
      </c>
      <c r="C101" s="7">
        <v>1600</v>
      </c>
      <c r="D101">
        <f>VLOOKUP(keyword_stats_2[[#This Row],[Keyword]],'keyword-forecasts'!K:O,5,FALSE)</f>
        <v>973.83</v>
      </c>
      <c r="E101" s="12">
        <f>keyword_stats_2[[#This Row],[Searches: Jun 2019]]/keyword_stats_2[[#This Row],[Searches: Jun 2018]]</f>
        <v>0.60864375000000004</v>
      </c>
    </row>
    <row r="102" spans="1:5" x14ac:dyDescent="0.25">
      <c r="A102" s="7" t="s">
        <v>885</v>
      </c>
      <c r="B102" s="7" t="s">
        <v>1798</v>
      </c>
      <c r="C102" s="7">
        <v>1600</v>
      </c>
      <c r="D102">
        <f>VLOOKUP(keyword_stats_2[[#This Row],[Keyword]],'keyword-forecasts'!K:O,5,FALSE)</f>
        <v>0</v>
      </c>
      <c r="E102" s="12">
        <f>keyword_stats_2[[#This Row],[Searches: Jun 2019]]/keyword_stats_2[[#This Row],[Searches: Jun 2018]]</f>
        <v>0</v>
      </c>
    </row>
    <row r="103" spans="1:5" x14ac:dyDescent="0.25">
      <c r="A103" s="7" t="s">
        <v>1238</v>
      </c>
      <c r="B103" s="7" t="s">
        <v>1784</v>
      </c>
      <c r="C103" s="7">
        <v>1600</v>
      </c>
      <c r="D103">
        <f>VLOOKUP(keyword_stats_2[[#This Row],[Keyword]],'keyword-forecasts'!K:O,5,FALSE)</f>
        <v>1064.9100000000001</v>
      </c>
      <c r="E103" s="12">
        <f>keyword_stats_2[[#This Row],[Searches: Jun 2019]]/keyword_stats_2[[#This Row],[Searches: Jun 2018]]</f>
        <v>0.66556875000000004</v>
      </c>
    </row>
    <row r="104" spans="1:5" x14ac:dyDescent="0.25">
      <c r="A104" s="7" t="s">
        <v>386</v>
      </c>
      <c r="B104" s="7" t="s">
        <v>1724</v>
      </c>
      <c r="C104" s="7">
        <v>1600</v>
      </c>
      <c r="D104">
        <f>VLOOKUP(keyword_stats_2[[#This Row],[Keyword]],'keyword-forecasts'!K:O,5,FALSE)</f>
        <v>21.02</v>
      </c>
      <c r="E104" s="12">
        <f>keyword_stats_2[[#This Row],[Searches: Jun 2019]]/keyword_stats_2[[#This Row],[Searches: Jun 2018]]</f>
        <v>1.31375E-2</v>
      </c>
    </row>
    <row r="105" spans="1:5" x14ac:dyDescent="0.25">
      <c r="A105" s="7" t="s">
        <v>413</v>
      </c>
      <c r="B105" s="7" t="s">
        <v>1809</v>
      </c>
      <c r="C105" s="7">
        <v>1300</v>
      </c>
      <c r="D105">
        <f>VLOOKUP(keyword_stats_2[[#This Row],[Keyword]],'keyword-forecasts'!K:O,5,FALSE)</f>
        <v>56.05</v>
      </c>
      <c r="E105" s="12">
        <f>keyword_stats_2[[#This Row],[Searches: Jun 2019]]/keyword_stats_2[[#This Row],[Searches: Jun 2018]]</f>
        <v>4.3115384615384611E-2</v>
      </c>
    </row>
    <row r="106" spans="1:5" x14ac:dyDescent="0.25">
      <c r="A106" s="7" t="s">
        <v>1021</v>
      </c>
      <c r="B106" s="7" t="s">
        <v>1784</v>
      </c>
      <c r="C106" s="7">
        <v>1300</v>
      </c>
      <c r="D106">
        <f>VLOOKUP(keyword_stats_2[[#This Row],[Keyword]],'keyword-forecasts'!K:O,5,FALSE)</f>
        <v>658.56</v>
      </c>
      <c r="E106" s="12">
        <f>keyword_stats_2[[#This Row],[Searches: Jun 2019]]/keyword_stats_2[[#This Row],[Searches: Jun 2018]]</f>
        <v>0.5065846153846153</v>
      </c>
    </row>
    <row r="107" spans="1:5" x14ac:dyDescent="0.25">
      <c r="A107" s="7" t="s">
        <v>1344</v>
      </c>
      <c r="B107" s="7" t="s">
        <v>1749</v>
      </c>
      <c r="C107" s="7">
        <v>1300</v>
      </c>
      <c r="D107">
        <f>VLOOKUP(keyword_stats_2[[#This Row],[Keyword]],'keyword-forecasts'!K:O,5,FALSE)</f>
        <v>1120.96</v>
      </c>
      <c r="E107" s="12">
        <f>keyword_stats_2[[#This Row],[Searches: Jun 2019]]/keyword_stats_2[[#This Row],[Searches: Jun 2018]]</f>
        <v>0.86227692307692305</v>
      </c>
    </row>
    <row r="108" spans="1:5" x14ac:dyDescent="0.25">
      <c r="A108" s="7" t="s">
        <v>230</v>
      </c>
      <c r="B108" s="7" t="s">
        <v>1736</v>
      </c>
      <c r="C108" s="7">
        <v>1300</v>
      </c>
      <c r="D108">
        <f>VLOOKUP(keyword_stats_2[[#This Row],[Keyword]],'keyword-forecasts'!K:O,5,FALSE)</f>
        <v>28.02</v>
      </c>
      <c r="E108" s="12">
        <f>keyword_stats_2[[#This Row],[Searches: Jun 2019]]/keyword_stats_2[[#This Row],[Searches: Jun 2018]]</f>
        <v>2.1553846153846153E-2</v>
      </c>
    </row>
    <row r="109" spans="1:5" x14ac:dyDescent="0.25">
      <c r="A109" s="7" t="s">
        <v>336</v>
      </c>
      <c r="B109" s="7" t="s">
        <v>1826</v>
      </c>
      <c r="C109" s="7">
        <v>1300</v>
      </c>
      <c r="D109">
        <f>VLOOKUP(keyword_stats_2[[#This Row],[Keyword]],'keyword-forecasts'!K:O,5,FALSE)</f>
        <v>63.05</v>
      </c>
      <c r="E109" s="12">
        <f>keyword_stats_2[[#This Row],[Searches: Jun 2019]]/keyword_stats_2[[#This Row],[Searches: Jun 2018]]</f>
        <v>4.8499999999999995E-2</v>
      </c>
    </row>
    <row r="110" spans="1:5" x14ac:dyDescent="0.25">
      <c r="A110" s="7" t="s">
        <v>1407</v>
      </c>
      <c r="B110" s="7" t="s">
        <v>1774</v>
      </c>
      <c r="C110" s="7">
        <v>1300</v>
      </c>
      <c r="D110">
        <f>VLOOKUP(keyword_stats_2[[#This Row],[Keyword]],'keyword-forecasts'!K:O,5,FALSE)</f>
        <v>35.03</v>
      </c>
      <c r="E110" s="12">
        <f>keyword_stats_2[[#This Row],[Searches: Jun 2019]]/keyword_stats_2[[#This Row],[Searches: Jun 2018]]</f>
        <v>2.6946153846153845E-2</v>
      </c>
    </row>
    <row r="111" spans="1:5" x14ac:dyDescent="0.25">
      <c r="A111" s="7" t="s">
        <v>1302</v>
      </c>
      <c r="B111" s="7" t="s">
        <v>1800</v>
      </c>
      <c r="C111" s="7">
        <v>1300</v>
      </c>
      <c r="D111">
        <f>VLOOKUP(keyword_stats_2[[#This Row],[Keyword]],'keyword-forecasts'!K:O,5,FALSE)</f>
        <v>98.08</v>
      </c>
      <c r="E111" s="12">
        <f>keyword_stats_2[[#This Row],[Searches: Jun 2019]]/keyword_stats_2[[#This Row],[Searches: Jun 2018]]</f>
        <v>7.5446153846153843E-2</v>
      </c>
    </row>
    <row r="112" spans="1:5" x14ac:dyDescent="0.25">
      <c r="A112" s="7" t="s">
        <v>569</v>
      </c>
      <c r="B112" s="7" t="s">
        <v>1703</v>
      </c>
      <c r="C112" s="7">
        <v>1300</v>
      </c>
      <c r="D112">
        <f>VLOOKUP(keyword_stats_2[[#This Row],[Keyword]],'keyword-forecasts'!K:O,5,FALSE)</f>
        <v>70.06</v>
      </c>
      <c r="E112" s="12">
        <f>keyword_stats_2[[#This Row],[Searches: Jun 2019]]/keyword_stats_2[[#This Row],[Searches: Jun 2018]]</f>
        <v>5.3892307692307691E-2</v>
      </c>
    </row>
    <row r="113" spans="1:5" x14ac:dyDescent="0.25">
      <c r="A113" s="7" t="s">
        <v>1193</v>
      </c>
      <c r="B113" s="7" t="s">
        <v>1765</v>
      </c>
      <c r="C113" s="7">
        <v>1300</v>
      </c>
      <c r="D113">
        <f>VLOOKUP(keyword_stats_2[[#This Row],[Keyword]],'keyword-forecasts'!K:O,5,FALSE)</f>
        <v>1071.9100000000001</v>
      </c>
      <c r="E113" s="12">
        <f>keyword_stats_2[[#This Row],[Searches: Jun 2019]]/keyword_stats_2[[#This Row],[Searches: Jun 2018]]</f>
        <v>0.82454615384615393</v>
      </c>
    </row>
    <row r="114" spans="1:5" x14ac:dyDescent="0.25">
      <c r="A114" s="7" t="s">
        <v>189</v>
      </c>
      <c r="B114" s="7" t="s">
        <v>1815</v>
      </c>
      <c r="C114" s="7">
        <v>1300</v>
      </c>
      <c r="D114">
        <f>VLOOKUP(keyword_stats_2[[#This Row],[Keyword]],'keyword-forecasts'!K:O,5,FALSE)</f>
        <v>462.39</v>
      </c>
      <c r="E114" s="12">
        <f>keyword_stats_2[[#This Row],[Searches: Jun 2019]]/keyword_stats_2[[#This Row],[Searches: Jun 2018]]</f>
        <v>0.35568461538461538</v>
      </c>
    </row>
    <row r="115" spans="1:5" x14ac:dyDescent="0.25">
      <c r="A115" s="7" t="s">
        <v>343</v>
      </c>
      <c r="B115" s="7" t="s">
        <v>1835</v>
      </c>
      <c r="C115" s="7">
        <v>1300</v>
      </c>
      <c r="D115">
        <f>VLOOKUP(keyword_stats_2[[#This Row],[Keyword]],'keyword-forecasts'!K:O,5,FALSE)</f>
        <v>0</v>
      </c>
      <c r="E115" s="12">
        <f>keyword_stats_2[[#This Row],[Searches: Jun 2019]]/keyword_stats_2[[#This Row],[Searches: Jun 2018]]</f>
        <v>0</v>
      </c>
    </row>
    <row r="116" spans="1:5" x14ac:dyDescent="0.25">
      <c r="A116" s="7" t="s">
        <v>329</v>
      </c>
      <c r="B116" s="7" t="s">
        <v>1821</v>
      </c>
      <c r="C116" s="7">
        <v>1300</v>
      </c>
      <c r="D116">
        <f>VLOOKUP(keyword_stats_2[[#This Row],[Keyword]],'keyword-forecasts'!K:O,5,FALSE)</f>
        <v>0</v>
      </c>
      <c r="E116" s="12">
        <f>keyword_stats_2[[#This Row],[Searches: Jun 2019]]/keyword_stats_2[[#This Row],[Searches: Jun 2018]]</f>
        <v>0</v>
      </c>
    </row>
    <row r="117" spans="1:5" x14ac:dyDescent="0.25">
      <c r="A117" s="7" t="s">
        <v>762</v>
      </c>
      <c r="B117" s="7" t="s">
        <v>1771</v>
      </c>
      <c r="C117" s="7">
        <v>1300</v>
      </c>
      <c r="D117">
        <f>VLOOKUP(keyword_stats_2[[#This Row],[Keyword]],'keyword-forecasts'!K:O,5,FALSE)</f>
        <v>560.48</v>
      </c>
      <c r="E117" s="12">
        <f>keyword_stats_2[[#This Row],[Searches: Jun 2019]]/keyword_stats_2[[#This Row],[Searches: Jun 2018]]</f>
        <v>0.43113846153846153</v>
      </c>
    </row>
    <row r="118" spans="1:5" x14ac:dyDescent="0.25">
      <c r="A118" s="7" t="s">
        <v>1001</v>
      </c>
      <c r="B118" s="7" t="s">
        <v>1704</v>
      </c>
      <c r="C118" s="7">
        <v>1300</v>
      </c>
      <c r="D118">
        <f>VLOOKUP(keyword_stats_2[[#This Row],[Keyword]],'keyword-forecasts'!K:O,5,FALSE)</f>
        <v>805.69</v>
      </c>
      <c r="E118" s="12">
        <f>keyword_stats_2[[#This Row],[Searches: Jun 2019]]/keyword_stats_2[[#This Row],[Searches: Jun 2018]]</f>
        <v>0.61976153846153847</v>
      </c>
    </row>
    <row r="119" spans="1:5" x14ac:dyDescent="0.25">
      <c r="A119" s="7" t="s">
        <v>988</v>
      </c>
      <c r="B119" s="7" t="s">
        <v>1773</v>
      </c>
      <c r="C119" s="7">
        <v>1300</v>
      </c>
      <c r="D119">
        <f>VLOOKUP(keyword_stats_2[[#This Row],[Keyword]],'keyword-forecasts'!K:O,5,FALSE)</f>
        <v>448.38</v>
      </c>
      <c r="E119" s="12">
        <f>keyword_stats_2[[#This Row],[Searches: Jun 2019]]/keyword_stats_2[[#This Row],[Searches: Jun 2018]]</f>
        <v>0.3449076923076923</v>
      </c>
    </row>
    <row r="120" spans="1:5" x14ac:dyDescent="0.25">
      <c r="A120" s="7" t="s">
        <v>1354</v>
      </c>
      <c r="B120" s="7" t="s">
        <v>1797</v>
      </c>
      <c r="C120" s="7">
        <v>1300</v>
      </c>
      <c r="D120">
        <f>VLOOKUP(keyword_stats_2[[#This Row],[Keyword]],'keyword-forecasts'!K:O,5,FALSE)</f>
        <v>14096.02</v>
      </c>
      <c r="E120" s="12">
        <f>keyword_stats_2[[#This Row],[Searches: Jun 2019]]/keyword_stats_2[[#This Row],[Searches: Jun 2018]]</f>
        <v>10.843092307692308</v>
      </c>
    </row>
    <row r="121" spans="1:5" x14ac:dyDescent="0.25">
      <c r="A121" s="7" t="s">
        <v>1109</v>
      </c>
      <c r="B121" s="7" t="s">
        <v>1773</v>
      </c>
      <c r="C121" s="7">
        <v>1300</v>
      </c>
      <c r="D121">
        <f>VLOOKUP(keyword_stats_2[[#This Row],[Keyword]],'keyword-forecasts'!K:O,5,FALSE)</f>
        <v>448.38</v>
      </c>
      <c r="E121" s="12">
        <f>keyword_stats_2[[#This Row],[Searches: Jun 2019]]/keyword_stats_2[[#This Row],[Searches: Jun 2018]]</f>
        <v>0.3449076923076923</v>
      </c>
    </row>
    <row r="122" spans="1:5" x14ac:dyDescent="0.25">
      <c r="A122" s="7" t="s">
        <v>284</v>
      </c>
      <c r="B122" s="7" t="s">
        <v>1751</v>
      </c>
      <c r="C122" s="7">
        <v>1000</v>
      </c>
      <c r="D122">
        <f>VLOOKUP(keyword_stats_2[[#This Row],[Keyword]],'keyword-forecasts'!K:O,5,FALSE)</f>
        <v>161.13999999999999</v>
      </c>
      <c r="E122" s="12">
        <f>keyword_stats_2[[#This Row],[Searches: Jun 2019]]/keyword_stats_2[[#This Row],[Searches: Jun 2018]]</f>
        <v>0.16113999999999998</v>
      </c>
    </row>
    <row r="123" spans="1:5" x14ac:dyDescent="0.25">
      <c r="A123" s="7" t="s">
        <v>1515</v>
      </c>
      <c r="B123" s="7" t="s">
        <v>1789</v>
      </c>
      <c r="C123" s="7">
        <v>1000</v>
      </c>
      <c r="D123">
        <f>VLOOKUP(keyword_stats_2[[#This Row],[Keyword]],'keyword-forecasts'!K:O,5,FALSE)</f>
        <v>1057.9000000000001</v>
      </c>
      <c r="E123" s="12">
        <f>keyword_stats_2[[#This Row],[Searches: Jun 2019]]/keyword_stats_2[[#This Row],[Searches: Jun 2018]]</f>
        <v>1.0579000000000001</v>
      </c>
    </row>
    <row r="124" spans="1:5" x14ac:dyDescent="0.25">
      <c r="A124" s="7" t="s">
        <v>1217</v>
      </c>
      <c r="B124" s="7" t="s">
        <v>1780</v>
      </c>
      <c r="C124" s="7">
        <v>1000</v>
      </c>
      <c r="D124">
        <f>VLOOKUP(keyword_stats_2[[#This Row],[Keyword]],'keyword-forecasts'!K:O,5,FALSE)</f>
        <v>413.35</v>
      </c>
      <c r="E124" s="12">
        <f>keyword_stats_2[[#This Row],[Searches: Jun 2019]]/keyword_stats_2[[#This Row],[Searches: Jun 2018]]</f>
        <v>0.41335</v>
      </c>
    </row>
    <row r="125" spans="1:5" x14ac:dyDescent="0.25">
      <c r="A125" s="7" t="s">
        <v>561</v>
      </c>
      <c r="B125" s="7" t="s">
        <v>1702</v>
      </c>
      <c r="C125" s="7">
        <v>1000</v>
      </c>
      <c r="D125">
        <f>VLOOKUP(keyword_stats_2[[#This Row],[Keyword]],'keyword-forecasts'!K:O,5,FALSE)</f>
        <v>805.69</v>
      </c>
      <c r="E125" s="12">
        <f>keyword_stats_2[[#This Row],[Searches: Jun 2019]]/keyword_stats_2[[#This Row],[Searches: Jun 2018]]</f>
        <v>0.80569000000000002</v>
      </c>
    </row>
    <row r="126" spans="1:5" x14ac:dyDescent="0.25">
      <c r="A126" s="7" t="s">
        <v>557</v>
      </c>
      <c r="B126" s="7" t="s">
        <v>1749</v>
      </c>
      <c r="C126" s="7">
        <v>1000</v>
      </c>
      <c r="D126">
        <f>VLOOKUP(keyword_stats_2[[#This Row],[Keyword]],'keyword-forecasts'!K:O,5,FALSE)</f>
        <v>462.39</v>
      </c>
      <c r="E126" s="12">
        <f>keyword_stats_2[[#This Row],[Searches: Jun 2019]]/keyword_stats_2[[#This Row],[Searches: Jun 2018]]</f>
        <v>0.46238999999999997</v>
      </c>
    </row>
    <row r="127" spans="1:5" x14ac:dyDescent="0.25">
      <c r="A127" s="7" t="s">
        <v>1066</v>
      </c>
      <c r="B127" s="7" t="s">
        <v>1703</v>
      </c>
      <c r="C127" s="7">
        <v>1000</v>
      </c>
      <c r="D127">
        <f>VLOOKUP(keyword_stats_2[[#This Row],[Keyword]],'keyword-forecasts'!K:O,5,FALSE)</f>
        <v>406.35</v>
      </c>
      <c r="E127" s="12">
        <f>keyword_stats_2[[#This Row],[Searches: Jun 2019]]/keyword_stats_2[[#This Row],[Searches: Jun 2018]]</f>
        <v>0.40635000000000004</v>
      </c>
    </row>
    <row r="128" spans="1:5" x14ac:dyDescent="0.25">
      <c r="A128" s="7" t="s">
        <v>805</v>
      </c>
      <c r="B128" s="7" t="s">
        <v>1814</v>
      </c>
      <c r="C128" s="7">
        <v>1000</v>
      </c>
      <c r="D128">
        <f>VLOOKUP(keyword_stats_2[[#This Row],[Keyword]],'keyword-forecasts'!K:O,5,FALSE)</f>
        <v>714.61</v>
      </c>
      <c r="E128" s="12">
        <f>keyword_stats_2[[#This Row],[Searches: Jun 2019]]/keyword_stats_2[[#This Row],[Searches: Jun 2018]]</f>
        <v>0.71460999999999997</v>
      </c>
    </row>
    <row r="129" spans="1:5" x14ac:dyDescent="0.25">
      <c r="A129" s="7" t="s">
        <v>139</v>
      </c>
      <c r="B129" s="7" t="s">
        <v>1814</v>
      </c>
      <c r="C129" s="7">
        <v>1000</v>
      </c>
      <c r="D129">
        <f>VLOOKUP(keyword_stats_2[[#This Row],[Keyword]],'keyword-forecasts'!K:O,5,FALSE)</f>
        <v>0</v>
      </c>
      <c r="E129" s="12">
        <f>keyword_stats_2[[#This Row],[Searches: Jun 2019]]/keyword_stats_2[[#This Row],[Searches: Jun 2018]]</f>
        <v>0</v>
      </c>
    </row>
    <row r="130" spans="1:5" x14ac:dyDescent="0.25">
      <c r="A130" s="7" t="s">
        <v>872</v>
      </c>
      <c r="B130" s="7" t="s">
        <v>1781</v>
      </c>
      <c r="C130" s="7">
        <v>1000</v>
      </c>
      <c r="D130">
        <f>VLOOKUP(keyword_stats_2[[#This Row],[Keyword]],'keyword-forecasts'!K:O,5,FALSE)</f>
        <v>133.11000000000001</v>
      </c>
      <c r="E130" s="12">
        <f>keyword_stats_2[[#This Row],[Searches: Jun 2019]]/keyword_stats_2[[#This Row],[Searches: Jun 2018]]</f>
        <v>0.13311000000000001</v>
      </c>
    </row>
    <row r="131" spans="1:5" x14ac:dyDescent="0.25">
      <c r="A131" s="7" t="s">
        <v>371</v>
      </c>
      <c r="B131" s="7" t="s">
        <v>1816</v>
      </c>
      <c r="C131" s="7">
        <v>1000</v>
      </c>
      <c r="D131">
        <f>VLOOKUP(keyword_stats_2[[#This Row],[Keyword]],'keyword-forecasts'!K:O,5,FALSE)</f>
        <v>0</v>
      </c>
      <c r="E131" s="12">
        <f>keyword_stats_2[[#This Row],[Searches: Jun 2019]]/keyword_stats_2[[#This Row],[Searches: Jun 2018]]</f>
        <v>0</v>
      </c>
    </row>
    <row r="132" spans="1:5" x14ac:dyDescent="0.25">
      <c r="A132" s="7" t="s">
        <v>187</v>
      </c>
      <c r="B132" s="7" t="s">
        <v>1749</v>
      </c>
      <c r="C132" s="7">
        <v>1000</v>
      </c>
      <c r="D132">
        <f>VLOOKUP(keyword_stats_2[[#This Row],[Keyword]],'keyword-forecasts'!K:O,5,FALSE)</f>
        <v>196.17</v>
      </c>
      <c r="E132" s="12">
        <f>keyword_stats_2[[#This Row],[Searches: Jun 2019]]/keyword_stats_2[[#This Row],[Searches: Jun 2018]]</f>
        <v>0.19616999999999998</v>
      </c>
    </row>
    <row r="133" spans="1:5" x14ac:dyDescent="0.25">
      <c r="A133" s="7" t="s">
        <v>1484</v>
      </c>
      <c r="B133" s="7" t="s">
        <v>1771</v>
      </c>
      <c r="C133" s="7">
        <v>1000</v>
      </c>
      <c r="D133">
        <f>VLOOKUP(keyword_stats_2[[#This Row],[Keyword]],'keyword-forecasts'!K:O,5,FALSE)</f>
        <v>917.78</v>
      </c>
      <c r="E133" s="12">
        <f>keyword_stats_2[[#This Row],[Searches: Jun 2019]]/keyword_stats_2[[#This Row],[Searches: Jun 2018]]</f>
        <v>0.91777999999999993</v>
      </c>
    </row>
    <row r="134" spans="1:5" x14ac:dyDescent="0.25">
      <c r="A134" s="7" t="s">
        <v>860</v>
      </c>
      <c r="B134" s="7" t="s">
        <v>1760</v>
      </c>
      <c r="C134" s="7">
        <v>1000</v>
      </c>
      <c r="D134">
        <f>VLOOKUP(keyword_stats_2[[#This Row],[Keyword]],'keyword-forecasts'!K:O,5,FALSE)</f>
        <v>455.39</v>
      </c>
      <c r="E134" s="12">
        <f>keyword_stats_2[[#This Row],[Searches: Jun 2019]]/keyword_stats_2[[#This Row],[Searches: Jun 2018]]</f>
        <v>0.45538999999999996</v>
      </c>
    </row>
    <row r="135" spans="1:5" x14ac:dyDescent="0.25">
      <c r="A135" s="7" t="s">
        <v>1475</v>
      </c>
      <c r="B135" s="7" t="s">
        <v>1701</v>
      </c>
      <c r="C135" s="7">
        <v>1000</v>
      </c>
      <c r="D135">
        <f>VLOOKUP(keyword_stats_2[[#This Row],[Keyword]],'keyword-forecasts'!K:O,5,FALSE)</f>
        <v>175.15</v>
      </c>
      <c r="E135" s="12">
        <f>keyword_stats_2[[#This Row],[Searches: Jun 2019]]/keyword_stats_2[[#This Row],[Searches: Jun 2018]]</f>
        <v>0.17515</v>
      </c>
    </row>
    <row r="136" spans="1:5" x14ac:dyDescent="0.25">
      <c r="A136" s="7" t="s">
        <v>487</v>
      </c>
      <c r="B136" s="7" t="s">
        <v>1706</v>
      </c>
      <c r="C136" s="7">
        <v>1000</v>
      </c>
      <c r="D136">
        <f>VLOOKUP(keyword_stats_2[[#This Row],[Keyword]],'keyword-forecasts'!K:O,5,FALSE)</f>
        <v>966.82</v>
      </c>
      <c r="E136" s="12">
        <f>keyword_stats_2[[#This Row],[Searches: Jun 2019]]/keyword_stats_2[[#This Row],[Searches: Jun 2018]]</f>
        <v>0.96682000000000001</v>
      </c>
    </row>
    <row r="137" spans="1:5" x14ac:dyDescent="0.25">
      <c r="A137" s="7" t="s">
        <v>733</v>
      </c>
      <c r="B137" s="7" t="s">
        <v>1773</v>
      </c>
      <c r="C137" s="7">
        <v>1000</v>
      </c>
      <c r="D137">
        <f>VLOOKUP(keyword_stats_2[[#This Row],[Keyword]],'keyword-forecasts'!K:O,5,FALSE)</f>
        <v>1261.08</v>
      </c>
      <c r="E137" s="12">
        <f>keyword_stats_2[[#This Row],[Searches: Jun 2019]]/keyword_stats_2[[#This Row],[Searches: Jun 2018]]</f>
        <v>1.26108</v>
      </c>
    </row>
    <row r="138" spans="1:5" x14ac:dyDescent="0.25">
      <c r="A138" s="7" t="s">
        <v>514</v>
      </c>
      <c r="B138" s="7" t="s">
        <v>1770</v>
      </c>
      <c r="C138" s="7">
        <v>1000</v>
      </c>
      <c r="D138">
        <f>VLOOKUP(keyword_stats_2[[#This Row],[Keyword]],'keyword-forecasts'!K:O,5,FALSE)</f>
        <v>210.18</v>
      </c>
      <c r="E138" s="12">
        <f>keyword_stats_2[[#This Row],[Searches: Jun 2019]]/keyword_stats_2[[#This Row],[Searches: Jun 2018]]</f>
        <v>0.21018000000000001</v>
      </c>
    </row>
    <row r="139" spans="1:5" x14ac:dyDescent="0.25">
      <c r="A139" s="7" t="s">
        <v>1363</v>
      </c>
      <c r="B139" s="7" t="s">
        <v>1703</v>
      </c>
      <c r="C139" s="7">
        <v>1000</v>
      </c>
      <c r="D139">
        <f>VLOOKUP(keyword_stats_2[[#This Row],[Keyword]],'keyword-forecasts'!K:O,5,FALSE)</f>
        <v>1184.01</v>
      </c>
      <c r="E139" s="12">
        <f>keyword_stats_2[[#This Row],[Searches: Jun 2019]]/keyword_stats_2[[#This Row],[Searches: Jun 2018]]</f>
        <v>1.18401</v>
      </c>
    </row>
    <row r="140" spans="1:5" x14ac:dyDescent="0.25">
      <c r="A140" s="7" t="s">
        <v>982</v>
      </c>
      <c r="B140" s="7" t="s">
        <v>1773</v>
      </c>
      <c r="C140" s="7">
        <v>1000</v>
      </c>
      <c r="D140">
        <f>VLOOKUP(keyword_stats_2[[#This Row],[Keyword]],'keyword-forecasts'!K:O,5,FALSE)</f>
        <v>231.2</v>
      </c>
      <c r="E140" s="12">
        <f>keyword_stats_2[[#This Row],[Searches: Jun 2019]]/keyword_stats_2[[#This Row],[Searches: Jun 2018]]</f>
        <v>0.23119999999999999</v>
      </c>
    </row>
    <row r="141" spans="1:5" x14ac:dyDescent="0.25">
      <c r="A141" s="7" t="s">
        <v>1349</v>
      </c>
      <c r="B141" s="7" t="s">
        <v>1794</v>
      </c>
      <c r="C141" s="7">
        <v>1000</v>
      </c>
      <c r="D141">
        <f>VLOOKUP(keyword_stats_2[[#This Row],[Keyword]],'keyword-forecasts'!K:O,5,FALSE)</f>
        <v>0</v>
      </c>
      <c r="E141" s="12">
        <f>keyword_stats_2[[#This Row],[Searches: Jun 2019]]/keyword_stats_2[[#This Row],[Searches: Jun 2018]]</f>
        <v>0</v>
      </c>
    </row>
    <row r="142" spans="1:5" x14ac:dyDescent="0.25">
      <c r="A142" s="7" t="s">
        <v>200</v>
      </c>
      <c r="B142" s="7" t="s">
        <v>1773</v>
      </c>
      <c r="C142" s="7">
        <v>1000</v>
      </c>
      <c r="D142">
        <f>VLOOKUP(keyword_stats_2[[#This Row],[Keyword]],'keyword-forecasts'!K:O,5,FALSE)</f>
        <v>0</v>
      </c>
      <c r="E142" s="12">
        <f>keyword_stats_2[[#This Row],[Searches: Jun 2019]]/keyword_stats_2[[#This Row],[Searches: Jun 2018]]</f>
        <v>0</v>
      </c>
    </row>
    <row r="143" spans="1:5" x14ac:dyDescent="0.25">
      <c r="A143" s="7" t="s">
        <v>689</v>
      </c>
      <c r="B143" s="7" t="s">
        <v>1773</v>
      </c>
      <c r="C143" s="7">
        <v>880</v>
      </c>
      <c r="D143">
        <f>VLOOKUP(keyword_stats_2[[#This Row],[Keyword]],'keyword-forecasts'!K:O,5,FALSE)</f>
        <v>161.13999999999999</v>
      </c>
      <c r="E143" s="12">
        <f>keyword_stats_2[[#This Row],[Searches: Jun 2019]]/keyword_stats_2[[#This Row],[Searches: Jun 2018]]</f>
        <v>0.18311363636363634</v>
      </c>
    </row>
    <row r="144" spans="1:5" x14ac:dyDescent="0.25">
      <c r="A144" s="7" t="s">
        <v>294</v>
      </c>
      <c r="B144" s="7" t="s">
        <v>1773</v>
      </c>
      <c r="C144" s="7">
        <v>880</v>
      </c>
      <c r="D144">
        <f>VLOOKUP(keyword_stats_2[[#This Row],[Keyword]],'keyword-forecasts'!K:O,5,FALSE)</f>
        <v>567.48</v>
      </c>
      <c r="E144" s="12">
        <f>keyword_stats_2[[#This Row],[Searches: Jun 2019]]/keyword_stats_2[[#This Row],[Searches: Jun 2018]]</f>
        <v>0.64486363636363642</v>
      </c>
    </row>
    <row r="145" spans="1:5" x14ac:dyDescent="0.25">
      <c r="A145" s="7" t="s">
        <v>1195</v>
      </c>
      <c r="B145" s="7" t="s">
        <v>1763</v>
      </c>
      <c r="C145" s="7">
        <v>880</v>
      </c>
      <c r="D145">
        <f>VLOOKUP(keyword_stats_2[[#This Row],[Keyword]],'keyword-forecasts'!K:O,5,FALSE)</f>
        <v>602.51</v>
      </c>
      <c r="E145" s="12">
        <f>keyword_stats_2[[#This Row],[Searches: Jun 2019]]/keyword_stats_2[[#This Row],[Searches: Jun 2018]]</f>
        <v>0.6846704545454545</v>
      </c>
    </row>
    <row r="146" spans="1:5" x14ac:dyDescent="0.25">
      <c r="A146" s="7" t="s">
        <v>356</v>
      </c>
      <c r="B146" s="7" t="s">
        <v>1830</v>
      </c>
      <c r="C146" s="7">
        <v>880</v>
      </c>
      <c r="D146">
        <f>VLOOKUP(keyword_stats_2[[#This Row],[Keyword]],'keyword-forecasts'!K:O,5,FALSE)</f>
        <v>147.13</v>
      </c>
      <c r="E146" s="12">
        <f>keyword_stats_2[[#This Row],[Searches: Jun 2019]]/keyword_stats_2[[#This Row],[Searches: Jun 2018]]</f>
        <v>0.16719318181818182</v>
      </c>
    </row>
    <row r="147" spans="1:5" x14ac:dyDescent="0.25">
      <c r="A147" s="7" t="s">
        <v>871</v>
      </c>
      <c r="B147" s="7" t="s">
        <v>1798</v>
      </c>
      <c r="C147" s="7">
        <v>880</v>
      </c>
      <c r="D147">
        <f>VLOOKUP(keyword_stats_2[[#This Row],[Keyword]],'keyword-forecasts'!K:O,5,FALSE)</f>
        <v>0</v>
      </c>
      <c r="E147" s="12">
        <f>keyword_stats_2[[#This Row],[Searches: Jun 2019]]/keyword_stats_2[[#This Row],[Searches: Jun 2018]]</f>
        <v>0</v>
      </c>
    </row>
    <row r="148" spans="1:5" x14ac:dyDescent="0.25">
      <c r="A148" s="7" t="s">
        <v>335</v>
      </c>
      <c r="B148" s="7" t="s">
        <v>1814</v>
      </c>
      <c r="C148" s="7">
        <v>880</v>
      </c>
      <c r="D148">
        <f>VLOOKUP(keyword_stats_2[[#This Row],[Keyword]],'keyword-forecasts'!K:O,5,FALSE)</f>
        <v>518.44000000000005</v>
      </c>
      <c r="E148" s="12">
        <f>keyword_stats_2[[#This Row],[Searches: Jun 2019]]/keyword_stats_2[[#This Row],[Searches: Jun 2018]]</f>
        <v>0.58913636363636368</v>
      </c>
    </row>
    <row r="149" spans="1:5" x14ac:dyDescent="0.25">
      <c r="A149" s="7" t="s">
        <v>1140</v>
      </c>
      <c r="B149" s="7" t="s">
        <v>1759</v>
      </c>
      <c r="C149" s="7">
        <v>880</v>
      </c>
      <c r="D149">
        <f>VLOOKUP(keyword_stats_2[[#This Row],[Keyword]],'keyword-forecasts'!K:O,5,FALSE)</f>
        <v>854.73</v>
      </c>
      <c r="E149" s="12">
        <f>keyword_stats_2[[#This Row],[Searches: Jun 2019]]/keyword_stats_2[[#This Row],[Searches: Jun 2018]]</f>
        <v>0.97128409090909096</v>
      </c>
    </row>
    <row r="150" spans="1:5" x14ac:dyDescent="0.25">
      <c r="A150" s="7" t="s">
        <v>355</v>
      </c>
      <c r="B150" s="7" t="s">
        <v>1835</v>
      </c>
      <c r="C150" s="7">
        <v>880</v>
      </c>
      <c r="D150">
        <f>VLOOKUP(keyword_stats_2[[#This Row],[Keyword]],'keyword-forecasts'!K:O,5,FALSE)</f>
        <v>0</v>
      </c>
      <c r="E150" s="12">
        <f>keyword_stats_2[[#This Row],[Searches: Jun 2019]]/keyword_stats_2[[#This Row],[Searches: Jun 2018]]</f>
        <v>0</v>
      </c>
    </row>
    <row r="151" spans="1:5" x14ac:dyDescent="0.25">
      <c r="A151" s="7" t="s">
        <v>896</v>
      </c>
      <c r="B151" s="7" t="s">
        <v>1751</v>
      </c>
      <c r="C151" s="7">
        <v>880</v>
      </c>
      <c r="D151">
        <f>VLOOKUP(keyword_stats_2[[#This Row],[Keyword]],'keyword-forecasts'!K:O,5,FALSE)</f>
        <v>329.28</v>
      </c>
      <c r="E151" s="12">
        <f>keyword_stats_2[[#This Row],[Searches: Jun 2019]]/keyword_stats_2[[#This Row],[Searches: Jun 2018]]</f>
        <v>0.37418181818181817</v>
      </c>
    </row>
    <row r="152" spans="1:5" x14ac:dyDescent="0.25">
      <c r="A152" s="7" t="s">
        <v>869</v>
      </c>
      <c r="B152" s="7" t="s">
        <v>1701</v>
      </c>
      <c r="C152" s="7">
        <v>880</v>
      </c>
      <c r="D152">
        <f>VLOOKUP(keyword_stats_2[[#This Row],[Keyword]],'keyword-forecasts'!K:O,5,FALSE)</f>
        <v>252.22</v>
      </c>
      <c r="E152" s="12">
        <f>keyword_stats_2[[#This Row],[Searches: Jun 2019]]/keyword_stats_2[[#This Row],[Searches: Jun 2018]]</f>
        <v>0.28661363636363635</v>
      </c>
    </row>
    <row r="153" spans="1:5" x14ac:dyDescent="0.25">
      <c r="A153" s="7" t="s">
        <v>1382</v>
      </c>
      <c r="B153" s="7" t="s">
        <v>1779</v>
      </c>
      <c r="C153" s="7">
        <v>880</v>
      </c>
      <c r="D153">
        <f>VLOOKUP(keyword_stats_2[[#This Row],[Keyword]],'keyword-forecasts'!K:O,5,FALSE)</f>
        <v>119.1</v>
      </c>
      <c r="E153" s="12">
        <f>keyword_stats_2[[#This Row],[Searches: Jun 2019]]/keyword_stats_2[[#This Row],[Searches: Jun 2018]]</f>
        <v>0.1353409090909091</v>
      </c>
    </row>
    <row r="154" spans="1:5" x14ac:dyDescent="0.25">
      <c r="A154" s="7" t="s">
        <v>1469</v>
      </c>
      <c r="B154" s="7" t="s">
        <v>1792</v>
      </c>
      <c r="C154" s="7">
        <v>880</v>
      </c>
      <c r="D154">
        <f>VLOOKUP(keyword_stats_2[[#This Row],[Keyword]],'keyword-forecasts'!K:O,5,FALSE)</f>
        <v>35.03</v>
      </c>
      <c r="E154" s="12">
        <f>keyword_stats_2[[#This Row],[Searches: Jun 2019]]/keyword_stats_2[[#This Row],[Searches: Jun 2018]]</f>
        <v>3.9806818181818186E-2</v>
      </c>
    </row>
    <row r="155" spans="1:5" x14ac:dyDescent="0.25">
      <c r="A155" s="7" t="s">
        <v>1287</v>
      </c>
      <c r="B155" s="7" t="s">
        <v>1705</v>
      </c>
      <c r="C155" s="7">
        <v>880</v>
      </c>
      <c r="D155">
        <f>VLOOKUP(keyword_stats_2[[#This Row],[Keyword]],'keyword-forecasts'!K:O,5,FALSE)</f>
        <v>1085.93</v>
      </c>
      <c r="E155" s="12">
        <f>keyword_stats_2[[#This Row],[Searches: Jun 2019]]/keyword_stats_2[[#This Row],[Searches: Jun 2018]]</f>
        <v>1.2340113636363637</v>
      </c>
    </row>
    <row r="156" spans="1:5" x14ac:dyDescent="0.25">
      <c r="A156" s="7" t="s">
        <v>1247</v>
      </c>
      <c r="B156" s="7" t="s">
        <v>1744</v>
      </c>
      <c r="C156" s="7">
        <v>880</v>
      </c>
      <c r="D156">
        <f>VLOOKUP(keyword_stats_2[[#This Row],[Keyword]],'keyword-forecasts'!K:O,5,FALSE)</f>
        <v>812.69</v>
      </c>
      <c r="E156" s="12">
        <f>keyword_stats_2[[#This Row],[Searches: Jun 2019]]/keyword_stats_2[[#This Row],[Searches: Jun 2018]]</f>
        <v>0.92351136363636366</v>
      </c>
    </row>
    <row r="157" spans="1:5" x14ac:dyDescent="0.25">
      <c r="A157" s="7" t="s">
        <v>265</v>
      </c>
      <c r="B157" s="7" t="s">
        <v>1810</v>
      </c>
      <c r="C157" s="7">
        <v>880</v>
      </c>
      <c r="D157">
        <f>VLOOKUP(keyword_stats_2[[#This Row],[Keyword]],'keyword-forecasts'!K:O,5,FALSE)</f>
        <v>0</v>
      </c>
      <c r="E157" s="12">
        <f>keyword_stats_2[[#This Row],[Searches: Jun 2019]]/keyword_stats_2[[#This Row],[Searches: Jun 2018]]</f>
        <v>0</v>
      </c>
    </row>
    <row r="158" spans="1:5" x14ac:dyDescent="0.25">
      <c r="A158" s="7" t="s">
        <v>1412</v>
      </c>
      <c r="B158" s="7" t="s">
        <v>1708</v>
      </c>
      <c r="C158" s="7">
        <v>880</v>
      </c>
      <c r="D158">
        <f>VLOOKUP(keyword_stats_2[[#This Row],[Keyword]],'keyword-forecasts'!K:O,5,FALSE)</f>
        <v>77.069999999999993</v>
      </c>
      <c r="E158" s="12">
        <f>keyword_stats_2[[#This Row],[Searches: Jun 2019]]/keyword_stats_2[[#This Row],[Searches: Jun 2018]]</f>
        <v>8.7579545454545452E-2</v>
      </c>
    </row>
    <row r="159" spans="1:5" x14ac:dyDescent="0.25">
      <c r="A159" s="7" t="s">
        <v>1630</v>
      </c>
      <c r="B159" s="7" t="s">
        <v>1699</v>
      </c>
      <c r="C159" s="7">
        <v>880</v>
      </c>
      <c r="D159">
        <f>VLOOKUP(keyword_stats_2[[#This Row],[Keyword]],'keyword-forecasts'!K:O,5,FALSE)</f>
        <v>791.67</v>
      </c>
      <c r="E159" s="12">
        <f>keyword_stats_2[[#This Row],[Searches: Jun 2019]]/keyword_stats_2[[#This Row],[Searches: Jun 2018]]</f>
        <v>0.89962500000000001</v>
      </c>
    </row>
    <row r="160" spans="1:5" x14ac:dyDescent="0.25">
      <c r="A160" s="7" t="s">
        <v>1601</v>
      </c>
      <c r="B160" s="7" t="s">
        <v>1773</v>
      </c>
      <c r="C160" s="7">
        <v>880</v>
      </c>
      <c r="D160">
        <f>VLOOKUP(keyword_stats_2[[#This Row],[Keyword]],'keyword-forecasts'!K:O,5,FALSE)</f>
        <v>483.41</v>
      </c>
      <c r="E160" s="12">
        <f>keyword_stats_2[[#This Row],[Searches: Jun 2019]]/keyword_stats_2[[#This Row],[Searches: Jun 2018]]</f>
        <v>0.54932954545454549</v>
      </c>
    </row>
    <row r="161" spans="1:5" x14ac:dyDescent="0.25">
      <c r="A161" s="7" t="s">
        <v>1527</v>
      </c>
      <c r="B161" s="7" t="s">
        <v>1771</v>
      </c>
      <c r="C161" s="7">
        <v>880</v>
      </c>
      <c r="D161">
        <f>VLOOKUP(keyword_stats_2[[#This Row],[Keyword]],'keyword-forecasts'!K:O,5,FALSE)</f>
        <v>91.08</v>
      </c>
      <c r="E161" s="12">
        <f>keyword_stats_2[[#This Row],[Searches: Jun 2019]]/keyword_stats_2[[#This Row],[Searches: Jun 2018]]</f>
        <v>0.10349999999999999</v>
      </c>
    </row>
    <row r="162" spans="1:5" x14ac:dyDescent="0.25">
      <c r="A162" s="7" t="s">
        <v>1119</v>
      </c>
      <c r="B162" s="7" t="s">
        <v>1773</v>
      </c>
      <c r="C162" s="7">
        <v>880</v>
      </c>
      <c r="D162">
        <f>VLOOKUP(keyword_stats_2[[#This Row],[Keyword]],'keyword-forecasts'!K:O,5,FALSE)</f>
        <v>546.47</v>
      </c>
      <c r="E162" s="12">
        <f>keyword_stats_2[[#This Row],[Searches: Jun 2019]]/keyword_stats_2[[#This Row],[Searches: Jun 2018]]</f>
        <v>0.62098863636363644</v>
      </c>
    </row>
    <row r="163" spans="1:5" x14ac:dyDescent="0.25">
      <c r="A163" s="7" t="s">
        <v>1253</v>
      </c>
      <c r="B163" s="7" t="s">
        <v>1773</v>
      </c>
      <c r="C163" s="7">
        <v>880</v>
      </c>
      <c r="D163">
        <f>VLOOKUP(keyword_stats_2[[#This Row],[Keyword]],'keyword-forecasts'!K:O,5,FALSE)</f>
        <v>77.069999999999993</v>
      </c>
      <c r="E163" s="12">
        <f>keyword_stats_2[[#This Row],[Searches: Jun 2019]]/keyword_stats_2[[#This Row],[Searches: Jun 2018]]</f>
        <v>8.7579545454545452E-2</v>
      </c>
    </row>
    <row r="164" spans="1:5" x14ac:dyDescent="0.25">
      <c r="A164" s="7" t="s">
        <v>1476</v>
      </c>
      <c r="B164" s="7" t="s">
        <v>1771</v>
      </c>
      <c r="C164" s="7">
        <v>880</v>
      </c>
      <c r="D164">
        <f>VLOOKUP(keyword_stats_2[[#This Row],[Keyword]],'keyword-forecasts'!K:O,5,FALSE)</f>
        <v>182.16</v>
      </c>
      <c r="E164" s="12">
        <f>keyword_stats_2[[#This Row],[Searches: Jun 2019]]/keyword_stats_2[[#This Row],[Searches: Jun 2018]]</f>
        <v>0.20699999999999999</v>
      </c>
    </row>
    <row r="165" spans="1:5" x14ac:dyDescent="0.25">
      <c r="A165" s="7" t="s">
        <v>965</v>
      </c>
      <c r="B165" s="7" t="s">
        <v>1773</v>
      </c>
      <c r="C165" s="7">
        <v>720</v>
      </c>
      <c r="D165">
        <f>VLOOKUP(keyword_stats_2[[#This Row],[Keyword]],'keyword-forecasts'!K:O,5,FALSE)</f>
        <v>1078.92</v>
      </c>
      <c r="E165" s="12">
        <f>keyword_stats_2[[#This Row],[Searches: Jun 2019]]/keyword_stats_2[[#This Row],[Searches: Jun 2018]]</f>
        <v>1.4985000000000002</v>
      </c>
    </row>
    <row r="166" spans="1:5" x14ac:dyDescent="0.25">
      <c r="A166" s="7" t="s">
        <v>966</v>
      </c>
      <c r="B166" s="7" t="s">
        <v>1715</v>
      </c>
      <c r="C166" s="7">
        <v>720</v>
      </c>
      <c r="D166">
        <f>VLOOKUP(keyword_stats_2[[#This Row],[Keyword]],'keyword-forecasts'!K:O,5,FALSE)</f>
        <v>49.04</v>
      </c>
      <c r="E166" s="12">
        <f>keyword_stats_2[[#This Row],[Searches: Jun 2019]]/keyword_stats_2[[#This Row],[Searches: Jun 2018]]</f>
        <v>6.8111111111111108E-2</v>
      </c>
    </row>
    <row r="167" spans="1:5" x14ac:dyDescent="0.25">
      <c r="A167" s="7" t="s">
        <v>704</v>
      </c>
      <c r="B167" s="7" t="s">
        <v>1811</v>
      </c>
      <c r="C167" s="7">
        <v>720</v>
      </c>
      <c r="D167">
        <f>VLOOKUP(keyword_stats_2[[#This Row],[Keyword]],'keyword-forecasts'!K:O,5,FALSE)</f>
        <v>70.06</v>
      </c>
      <c r="E167" s="12">
        <f>keyword_stats_2[[#This Row],[Searches: Jun 2019]]/keyword_stats_2[[#This Row],[Searches: Jun 2018]]</f>
        <v>9.7305555555555562E-2</v>
      </c>
    </row>
    <row r="168" spans="1:5" x14ac:dyDescent="0.25">
      <c r="A168" s="7" t="s">
        <v>1003</v>
      </c>
      <c r="B168" s="7" t="s">
        <v>1759</v>
      </c>
      <c r="C168" s="7">
        <v>720</v>
      </c>
      <c r="D168">
        <f>VLOOKUP(keyword_stats_2[[#This Row],[Keyword]],'keyword-forecasts'!K:O,5,FALSE)</f>
        <v>630.54</v>
      </c>
      <c r="E168" s="12">
        <f>keyword_stats_2[[#This Row],[Searches: Jun 2019]]/keyword_stats_2[[#This Row],[Searches: Jun 2018]]</f>
        <v>0.87574999999999992</v>
      </c>
    </row>
    <row r="169" spans="1:5" x14ac:dyDescent="0.25">
      <c r="A169" s="7" t="s">
        <v>317</v>
      </c>
      <c r="B169" s="7" t="s">
        <v>1729</v>
      </c>
      <c r="C169" s="7">
        <v>720</v>
      </c>
      <c r="D169">
        <f>VLOOKUP(keyword_stats_2[[#This Row],[Keyword]],'keyword-forecasts'!K:O,5,FALSE)</f>
        <v>35.03</v>
      </c>
      <c r="E169" s="12">
        <f>keyword_stats_2[[#This Row],[Searches: Jun 2019]]/keyword_stats_2[[#This Row],[Searches: Jun 2018]]</f>
        <v>4.8652777777777781E-2</v>
      </c>
    </row>
    <row r="170" spans="1:5" x14ac:dyDescent="0.25">
      <c r="A170" s="7" t="s">
        <v>716</v>
      </c>
      <c r="B170" s="7" t="s">
        <v>1773</v>
      </c>
      <c r="C170" s="7">
        <v>720</v>
      </c>
      <c r="D170">
        <f>VLOOKUP(keyword_stats_2[[#This Row],[Keyword]],'keyword-forecasts'!K:O,5,FALSE)</f>
        <v>756.65</v>
      </c>
      <c r="E170" s="12">
        <f>keyword_stats_2[[#This Row],[Searches: Jun 2019]]/keyword_stats_2[[#This Row],[Searches: Jun 2018]]</f>
        <v>1.0509027777777777</v>
      </c>
    </row>
    <row r="171" spans="1:5" x14ac:dyDescent="0.25">
      <c r="A171" s="7" t="s">
        <v>584</v>
      </c>
      <c r="B171" s="7" t="s">
        <v>1751</v>
      </c>
      <c r="C171" s="7">
        <v>720</v>
      </c>
      <c r="D171">
        <f>VLOOKUP(keyword_stats_2[[#This Row],[Keyword]],'keyword-forecasts'!K:O,5,FALSE)</f>
        <v>441.38</v>
      </c>
      <c r="E171" s="12">
        <f>keyword_stats_2[[#This Row],[Searches: Jun 2019]]/keyword_stats_2[[#This Row],[Searches: Jun 2018]]</f>
        <v>0.61302777777777773</v>
      </c>
    </row>
    <row r="172" spans="1:5" x14ac:dyDescent="0.25">
      <c r="A172" s="7" t="s">
        <v>1013</v>
      </c>
      <c r="B172" s="7" t="s">
        <v>1703</v>
      </c>
      <c r="C172" s="7">
        <v>720</v>
      </c>
      <c r="D172">
        <f>VLOOKUP(keyword_stats_2[[#This Row],[Keyword]],'keyword-forecasts'!K:O,5,FALSE)</f>
        <v>175.15</v>
      </c>
      <c r="E172" s="12">
        <f>keyword_stats_2[[#This Row],[Searches: Jun 2019]]/keyword_stats_2[[#This Row],[Searches: Jun 2018]]</f>
        <v>0.24326388888888889</v>
      </c>
    </row>
    <row r="173" spans="1:5" x14ac:dyDescent="0.25">
      <c r="A173" s="7" t="s">
        <v>505</v>
      </c>
      <c r="B173" s="7" t="s">
        <v>1708</v>
      </c>
      <c r="C173" s="7">
        <v>720</v>
      </c>
      <c r="D173">
        <f>VLOOKUP(keyword_stats_2[[#This Row],[Keyword]],'keyword-forecasts'!K:O,5,FALSE)</f>
        <v>497.42</v>
      </c>
      <c r="E173" s="12">
        <f>keyword_stats_2[[#This Row],[Searches: Jun 2019]]/keyword_stats_2[[#This Row],[Searches: Jun 2018]]</f>
        <v>0.69086111111111115</v>
      </c>
    </row>
    <row r="174" spans="1:5" x14ac:dyDescent="0.25">
      <c r="A174" s="7" t="s">
        <v>363</v>
      </c>
      <c r="B174" s="7" t="s">
        <v>1835</v>
      </c>
      <c r="C174" s="7">
        <v>720</v>
      </c>
      <c r="D174">
        <f>VLOOKUP(keyword_stats_2[[#This Row],[Keyword]],'keyword-forecasts'!K:O,5,FALSE)</f>
        <v>0</v>
      </c>
      <c r="E174" s="12">
        <f>keyword_stats_2[[#This Row],[Searches: Jun 2019]]/keyword_stats_2[[#This Row],[Searches: Jun 2018]]</f>
        <v>0</v>
      </c>
    </row>
    <row r="175" spans="1:5" x14ac:dyDescent="0.25">
      <c r="A175" s="7" t="s">
        <v>360</v>
      </c>
      <c r="B175" s="7" t="s">
        <v>1835</v>
      </c>
      <c r="C175" s="7">
        <v>720</v>
      </c>
      <c r="D175">
        <f>VLOOKUP(keyword_stats_2[[#This Row],[Keyword]],'keyword-forecasts'!K:O,5,FALSE)</f>
        <v>371.32</v>
      </c>
      <c r="E175" s="12">
        <f>keyword_stats_2[[#This Row],[Searches: Jun 2019]]/keyword_stats_2[[#This Row],[Searches: Jun 2018]]</f>
        <v>0.51572222222222219</v>
      </c>
    </row>
    <row r="176" spans="1:5" x14ac:dyDescent="0.25">
      <c r="A176" s="7" t="s">
        <v>891</v>
      </c>
      <c r="B176" s="7" t="s">
        <v>1700</v>
      </c>
      <c r="C176" s="7">
        <v>720</v>
      </c>
      <c r="D176">
        <f>VLOOKUP(keyword_stats_2[[#This Row],[Keyword]],'keyword-forecasts'!K:O,5,FALSE)</f>
        <v>686.59</v>
      </c>
      <c r="E176" s="12">
        <f>keyword_stats_2[[#This Row],[Searches: Jun 2019]]/keyword_stats_2[[#This Row],[Searches: Jun 2018]]</f>
        <v>0.95359722222222232</v>
      </c>
    </row>
    <row r="177" spans="1:5" x14ac:dyDescent="0.25">
      <c r="A177" s="7" t="s">
        <v>1598</v>
      </c>
      <c r="B177" s="7" t="s">
        <v>1784</v>
      </c>
      <c r="C177" s="7">
        <v>720</v>
      </c>
      <c r="D177">
        <f>VLOOKUP(keyword_stats_2[[#This Row],[Keyword]],'keyword-forecasts'!K:O,5,FALSE)</f>
        <v>252.22</v>
      </c>
      <c r="E177" s="12">
        <f>keyword_stats_2[[#This Row],[Searches: Jun 2019]]/keyword_stats_2[[#This Row],[Searches: Jun 2018]]</f>
        <v>0.35030555555555554</v>
      </c>
    </row>
    <row r="178" spans="1:5" x14ac:dyDescent="0.25">
      <c r="A178" s="7" t="s">
        <v>1533</v>
      </c>
      <c r="B178" s="7" t="s">
        <v>1798</v>
      </c>
      <c r="C178" s="7">
        <v>720</v>
      </c>
      <c r="D178">
        <f>VLOOKUP(keyword_stats_2[[#This Row],[Keyword]],'keyword-forecasts'!K:O,5,FALSE)</f>
        <v>70.06</v>
      </c>
      <c r="E178" s="12">
        <f>keyword_stats_2[[#This Row],[Searches: Jun 2019]]/keyword_stats_2[[#This Row],[Searches: Jun 2018]]</f>
        <v>9.7305555555555562E-2</v>
      </c>
    </row>
    <row r="179" spans="1:5" x14ac:dyDescent="0.25">
      <c r="A179" s="7" t="s">
        <v>1518</v>
      </c>
      <c r="B179" s="7" t="s">
        <v>1829</v>
      </c>
      <c r="C179" s="7">
        <v>720</v>
      </c>
      <c r="D179">
        <f>VLOOKUP(keyword_stats_2[[#This Row],[Keyword]],'keyword-forecasts'!K:O,5,FALSE)</f>
        <v>0</v>
      </c>
      <c r="E179" s="12">
        <f>keyword_stats_2[[#This Row],[Searches: Jun 2019]]/keyword_stats_2[[#This Row],[Searches: Jun 2018]]</f>
        <v>0</v>
      </c>
    </row>
    <row r="180" spans="1:5" x14ac:dyDescent="0.25">
      <c r="A180" s="7" t="s">
        <v>380</v>
      </c>
      <c r="B180" s="7" t="s">
        <v>1835</v>
      </c>
      <c r="C180" s="7">
        <v>720</v>
      </c>
      <c r="D180">
        <f>VLOOKUP(keyword_stats_2[[#This Row],[Keyword]],'keyword-forecasts'!K:O,5,FALSE)</f>
        <v>0</v>
      </c>
      <c r="E180" s="12">
        <f>keyword_stats_2[[#This Row],[Searches: Jun 2019]]/keyword_stats_2[[#This Row],[Searches: Jun 2018]]</f>
        <v>0</v>
      </c>
    </row>
    <row r="181" spans="1:5" x14ac:dyDescent="0.25">
      <c r="A181" s="7" t="s">
        <v>339</v>
      </c>
      <c r="B181" s="7" t="s">
        <v>1837</v>
      </c>
      <c r="C181" s="7">
        <v>720</v>
      </c>
      <c r="D181">
        <f>VLOOKUP(keyword_stats_2[[#This Row],[Keyword]],'keyword-forecasts'!K:O,5,FALSE)</f>
        <v>28.02</v>
      </c>
      <c r="E181" s="12">
        <f>keyword_stats_2[[#This Row],[Searches: Jun 2019]]/keyword_stats_2[[#This Row],[Searches: Jun 2018]]</f>
        <v>3.8916666666666669E-2</v>
      </c>
    </row>
    <row r="182" spans="1:5" x14ac:dyDescent="0.25">
      <c r="A182" s="7" t="s">
        <v>940</v>
      </c>
      <c r="B182" s="7" t="s">
        <v>1773</v>
      </c>
      <c r="C182" s="7">
        <v>720</v>
      </c>
      <c r="D182">
        <f>VLOOKUP(keyword_stats_2[[#This Row],[Keyword]],'keyword-forecasts'!K:O,5,FALSE)</f>
        <v>574.49</v>
      </c>
      <c r="E182" s="12">
        <f>keyword_stats_2[[#This Row],[Searches: Jun 2019]]/keyword_stats_2[[#This Row],[Searches: Jun 2018]]</f>
        <v>0.79790277777777774</v>
      </c>
    </row>
    <row r="183" spans="1:5" x14ac:dyDescent="0.25">
      <c r="A183" s="7" t="s">
        <v>812</v>
      </c>
      <c r="B183" s="7" t="s">
        <v>1763</v>
      </c>
      <c r="C183" s="7">
        <v>720</v>
      </c>
      <c r="D183">
        <f>VLOOKUP(keyword_stats_2[[#This Row],[Keyword]],'keyword-forecasts'!K:O,5,FALSE)</f>
        <v>602.51</v>
      </c>
      <c r="E183" s="12">
        <f>keyword_stats_2[[#This Row],[Searches: Jun 2019]]/keyword_stats_2[[#This Row],[Searches: Jun 2018]]</f>
        <v>0.83681944444444445</v>
      </c>
    </row>
    <row r="184" spans="1:5" x14ac:dyDescent="0.25">
      <c r="A184" s="7" t="s">
        <v>892</v>
      </c>
      <c r="B184" s="7" t="s">
        <v>1749</v>
      </c>
      <c r="C184" s="7">
        <v>720</v>
      </c>
      <c r="D184">
        <f>VLOOKUP(keyword_stats_2[[#This Row],[Keyword]],'keyword-forecasts'!K:O,5,FALSE)</f>
        <v>175.15</v>
      </c>
      <c r="E184" s="12">
        <f>keyword_stats_2[[#This Row],[Searches: Jun 2019]]/keyword_stats_2[[#This Row],[Searches: Jun 2018]]</f>
        <v>0.24326388888888889</v>
      </c>
    </row>
    <row r="185" spans="1:5" x14ac:dyDescent="0.25">
      <c r="A185" s="7" t="s">
        <v>452</v>
      </c>
      <c r="B185" s="7" t="s">
        <v>1703</v>
      </c>
      <c r="C185" s="7">
        <v>720</v>
      </c>
      <c r="D185">
        <f>VLOOKUP(keyword_stats_2[[#This Row],[Keyword]],'keyword-forecasts'!K:O,5,FALSE)</f>
        <v>1177</v>
      </c>
      <c r="E185" s="12">
        <f>keyword_stats_2[[#This Row],[Searches: Jun 2019]]/keyword_stats_2[[#This Row],[Searches: Jun 2018]]</f>
        <v>1.6347222222222222</v>
      </c>
    </row>
    <row r="186" spans="1:5" x14ac:dyDescent="0.25">
      <c r="A186" s="7" t="s">
        <v>1206</v>
      </c>
      <c r="B186" s="7" t="s">
        <v>1795</v>
      </c>
      <c r="C186" s="7">
        <v>720</v>
      </c>
      <c r="D186">
        <f>VLOOKUP(keyword_stats_2[[#This Row],[Keyword]],'keyword-forecasts'!K:O,5,FALSE)</f>
        <v>945.81</v>
      </c>
      <c r="E186" s="12">
        <f>keyword_stats_2[[#This Row],[Searches: Jun 2019]]/keyword_stats_2[[#This Row],[Searches: Jun 2018]]</f>
        <v>1.3136249999999998</v>
      </c>
    </row>
    <row r="187" spans="1:5" x14ac:dyDescent="0.25">
      <c r="A187" s="7" t="s">
        <v>619</v>
      </c>
      <c r="B187" s="7" t="s">
        <v>1775</v>
      </c>
      <c r="C187" s="7">
        <v>720</v>
      </c>
      <c r="D187">
        <f>VLOOKUP(keyword_stats_2[[#This Row],[Keyword]],'keyword-forecasts'!K:O,5,FALSE)</f>
        <v>483.41</v>
      </c>
      <c r="E187" s="12">
        <f>keyword_stats_2[[#This Row],[Searches: Jun 2019]]/keyword_stats_2[[#This Row],[Searches: Jun 2018]]</f>
        <v>0.67140277777777779</v>
      </c>
    </row>
    <row r="188" spans="1:5" x14ac:dyDescent="0.25">
      <c r="A188" s="7" t="s">
        <v>1263</v>
      </c>
      <c r="B188" s="7" t="s">
        <v>1789</v>
      </c>
      <c r="C188" s="7">
        <v>720</v>
      </c>
      <c r="D188">
        <f>VLOOKUP(keyword_stats_2[[#This Row],[Keyword]],'keyword-forecasts'!K:O,5,FALSE)</f>
        <v>98.08</v>
      </c>
      <c r="E188" s="12">
        <f>keyword_stats_2[[#This Row],[Searches: Jun 2019]]/keyword_stats_2[[#This Row],[Searches: Jun 2018]]</f>
        <v>0.13622222222222222</v>
      </c>
    </row>
    <row r="189" spans="1:5" x14ac:dyDescent="0.25">
      <c r="A189" s="7" t="s">
        <v>1075</v>
      </c>
      <c r="B189" s="7" t="s">
        <v>1793</v>
      </c>
      <c r="C189" s="7">
        <v>720</v>
      </c>
      <c r="D189">
        <f>VLOOKUP(keyword_stats_2[[#This Row],[Keyword]],'keyword-forecasts'!K:O,5,FALSE)</f>
        <v>427.36</v>
      </c>
      <c r="E189" s="12">
        <f>keyword_stats_2[[#This Row],[Searches: Jun 2019]]/keyword_stats_2[[#This Row],[Searches: Jun 2018]]</f>
        <v>0.59355555555555561</v>
      </c>
    </row>
    <row r="190" spans="1:5" x14ac:dyDescent="0.25">
      <c r="A190" s="7" t="s">
        <v>259</v>
      </c>
      <c r="B190" s="7" t="s">
        <v>1779</v>
      </c>
      <c r="C190" s="7">
        <v>720</v>
      </c>
      <c r="D190">
        <f>VLOOKUP(keyword_stats_2[[#This Row],[Keyword]],'keyword-forecasts'!K:O,5,FALSE)</f>
        <v>1254.07</v>
      </c>
      <c r="E190" s="12">
        <f>keyword_stats_2[[#This Row],[Searches: Jun 2019]]/keyword_stats_2[[#This Row],[Searches: Jun 2018]]</f>
        <v>1.7417638888888889</v>
      </c>
    </row>
    <row r="191" spans="1:5" x14ac:dyDescent="0.25">
      <c r="A191" s="7" t="s">
        <v>643</v>
      </c>
      <c r="B191" s="7" t="s">
        <v>1812</v>
      </c>
      <c r="C191" s="7">
        <v>720</v>
      </c>
      <c r="D191">
        <f>VLOOKUP(keyword_stats_2[[#This Row],[Keyword]],'keyword-forecasts'!K:O,5,FALSE)</f>
        <v>301.26</v>
      </c>
      <c r="E191" s="12">
        <f>keyword_stats_2[[#This Row],[Searches: Jun 2019]]/keyword_stats_2[[#This Row],[Searches: Jun 2018]]</f>
        <v>0.41841666666666666</v>
      </c>
    </row>
    <row r="192" spans="1:5" x14ac:dyDescent="0.25">
      <c r="A192" s="7" t="s">
        <v>588</v>
      </c>
      <c r="B192" s="7" t="s">
        <v>1768</v>
      </c>
      <c r="C192" s="7">
        <v>720</v>
      </c>
      <c r="D192">
        <f>VLOOKUP(keyword_stats_2[[#This Row],[Keyword]],'keyword-forecasts'!K:O,5,FALSE)</f>
        <v>0</v>
      </c>
      <c r="E192" s="12">
        <f>keyword_stats_2[[#This Row],[Searches: Jun 2019]]/keyword_stats_2[[#This Row],[Searches: Jun 2018]]</f>
        <v>0</v>
      </c>
    </row>
    <row r="193" spans="1:5" x14ac:dyDescent="0.25">
      <c r="A193" s="7" t="s">
        <v>857</v>
      </c>
      <c r="B193" s="7" t="s">
        <v>1792</v>
      </c>
      <c r="C193" s="7">
        <v>590</v>
      </c>
      <c r="D193">
        <f>VLOOKUP(keyword_stats_2[[#This Row],[Keyword]],'keyword-forecasts'!K:O,5,FALSE)</f>
        <v>77.069999999999993</v>
      </c>
      <c r="E193" s="12">
        <f>keyword_stats_2[[#This Row],[Searches: Jun 2019]]/keyword_stats_2[[#This Row],[Searches: Jun 2018]]</f>
        <v>0.13062711864406779</v>
      </c>
    </row>
    <row r="194" spans="1:5" x14ac:dyDescent="0.25">
      <c r="A194" s="7" t="s">
        <v>346</v>
      </c>
      <c r="B194" s="7" t="s">
        <v>1835</v>
      </c>
      <c r="C194" s="7">
        <v>590</v>
      </c>
      <c r="D194">
        <f>VLOOKUP(keyword_stats_2[[#This Row],[Keyword]],'keyword-forecasts'!K:O,5,FALSE)</f>
        <v>0</v>
      </c>
      <c r="E194" s="12">
        <f>keyword_stats_2[[#This Row],[Searches: Jun 2019]]/keyword_stats_2[[#This Row],[Searches: Jun 2018]]</f>
        <v>0</v>
      </c>
    </row>
    <row r="195" spans="1:5" x14ac:dyDescent="0.25">
      <c r="A195" s="7" t="s">
        <v>1441</v>
      </c>
      <c r="B195" s="7" t="s">
        <v>1771</v>
      </c>
      <c r="C195" s="7">
        <v>590</v>
      </c>
      <c r="D195">
        <f>VLOOKUP(keyword_stats_2[[#This Row],[Keyword]],'keyword-forecasts'!K:O,5,FALSE)</f>
        <v>119.1</v>
      </c>
      <c r="E195" s="12">
        <f>keyword_stats_2[[#This Row],[Searches: Jun 2019]]/keyword_stats_2[[#This Row],[Searches: Jun 2018]]</f>
        <v>0.201864406779661</v>
      </c>
    </row>
    <row r="196" spans="1:5" x14ac:dyDescent="0.25">
      <c r="A196" s="7" t="s">
        <v>954</v>
      </c>
      <c r="B196" s="7" t="s">
        <v>1700</v>
      </c>
      <c r="C196" s="7">
        <v>590</v>
      </c>
      <c r="D196">
        <f>VLOOKUP(keyword_stats_2[[#This Row],[Keyword]],'keyword-forecasts'!K:O,5,FALSE)</f>
        <v>609.52</v>
      </c>
      <c r="E196" s="12">
        <f>keyword_stats_2[[#This Row],[Searches: Jun 2019]]/keyword_stats_2[[#This Row],[Searches: Jun 2018]]</f>
        <v>1.0330847457627119</v>
      </c>
    </row>
    <row r="197" spans="1:5" x14ac:dyDescent="0.25">
      <c r="A197" s="7" t="s">
        <v>1392</v>
      </c>
      <c r="B197" s="7" t="s">
        <v>1751</v>
      </c>
      <c r="C197" s="7">
        <v>590</v>
      </c>
      <c r="D197">
        <f>VLOOKUP(keyword_stats_2[[#This Row],[Keyword]],'keyword-forecasts'!K:O,5,FALSE)</f>
        <v>182.16</v>
      </c>
      <c r="E197" s="12">
        <f>keyword_stats_2[[#This Row],[Searches: Jun 2019]]/keyword_stats_2[[#This Row],[Searches: Jun 2018]]</f>
        <v>0.30874576271186438</v>
      </c>
    </row>
    <row r="198" spans="1:5" x14ac:dyDescent="0.25">
      <c r="A198" s="7" t="s">
        <v>1576</v>
      </c>
      <c r="B198" s="7" t="s">
        <v>1711</v>
      </c>
      <c r="C198" s="7">
        <v>590</v>
      </c>
      <c r="D198">
        <f>VLOOKUP(keyword_stats_2[[#This Row],[Keyword]],'keyword-forecasts'!K:O,5,FALSE)</f>
        <v>385.33</v>
      </c>
      <c r="E198" s="12">
        <f>keyword_stats_2[[#This Row],[Searches: Jun 2019]]/keyword_stats_2[[#This Row],[Searches: Jun 2018]]</f>
        <v>0.65310169491525416</v>
      </c>
    </row>
    <row r="199" spans="1:5" x14ac:dyDescent="0.25">
      <c r="A199" s="7" t="s">
        <v>1261</v>
      </c>
      <c r="B199" s="7" t="s">
        <v>1775</v>
      </c>
      <c r="C199" s="7">
        <v>590</v>
      </c>
      <c r="D199">
        <f>VLOOKUP(keyword_stats_2[[#This Row],[Keyword]],'keyword-forecasts'!K:O,5,FALSE)</f>
        <v>7.01</v>
      </c>
      <c r="E199" s="12">
        <f>keyword_stats_2[[#This Row],[Searches: Jun 2019]]/keyword_stats_2[[#This Row],[Searches: Jun 2018]]</f>
        <v>1.1881355932203389E-2</v>
      </c>
    </row>
    <row r="200" spans="1:5" x14ac:dyDescent="0.25">
      <c r="A200" s="7" t="s">
        <v>1132</v>
      </c>
      <c r="B200" s="7" t="s">
        <v>1717</v>
      </c>
      <c r="C200" s="7">
        <v>590</v>
      </c>
      <c r="D200">
        <f>VLOOKUP(keyword_stats_2[[#This Row],[Keyword]],'keyword-forecasts'!K:O,5,FALSE)</f>
        <v>665.57</v>
      </c>
      <c r="E200" s="12">
        <f>keyword_stats_2[[#This Row],[Searches: Jun 2019]]/keyword_stats_2[[#This Row],[Searches: Jun 2018]]</f>
        <v>1.1280847457627119</v>
      </c>
    </row>
    <row r="201" spans="1:5" x14ac:dyDescent="0.25">
      <c r="A201" s="7" t="s">
        <v>450</v>
      </c>
      <c r="B201" s="7" t="s">
        <v>1770</v>
      </c>
      <c r="C201" s="7">
        <v>590</v>
      </c>
      <c r="D201">
        <f>VLOOKUP(keyword_stats_2[[#This Row],[Keyword]],'keyword-forecasts'!K:O,5,FALSE)</f>
        <v>161.13999999999999</v>
      </c>
      <c r="E201" s="12">
        <f>keyword_stats_2[[#This Row],[Searches: Jun 2019]]/keyword_stats_2[[#This Row],[Searches: Jun 2018]]</f>
        <v>0.27311864406779657</v>
      </c>
    </row>
    <row r="202" spans="1:5" x14ac:dyDescent="0.25">
      <c r="A202" s="7" t="s">
        <v>809</v>
      </c>
      <c r="B202" s="7" t="s">
        <v>1765</v>
      </c>
      <c r="C202" s="7">
        <v>590</v>
      </c>
      <c r="D202">
        <f>VLOOKUP(keyword_stats_2[[#This Row],[Keyword]],'keyword-forecasts'!K:O,5,FALSE)</f>
        <v>714.61</v>
      </c>
      <c r="E202" s="12">
        <f>keyword_stats_2[[#This Row],[Searches: Jun 2019]]/keyword_stats_2[[#This Row],[Searches: Jun 2018]]</f>
        <v>1.2112033898305086</v>
      </c>
    </row>
    <row r="203" spans="1:5" x14ac:dyDescent="0.25">
      <c r="A203" s="7" t="s">
        <v>831</v>
      </c>
      <c r="B203" s="7" t="s">
        <v>1804</v>
      </c>
      <c r="C203" s="7">
        <v>590</v>
      </c>
      <c r="D203">
        <f>VLOOKUP(keyword_stats_2[[#This Row],[Keyword]],'keyword-forecasts'!K:O,5,FALSE)</f>
        <v>385.33</v>
      </c>
      <c r="E203" s="12">
        <f>keyword_stats_2[[#This Row],[Searches: Jun 2019]]/keyword_stats_2[[#This Row],[Searches: Jun 2018]]</f>
        <v>0.65310169491525416</v>
      </c>
    </row>
    <row r="204" spans="1:5" x14ac:dyDescent="0.25">
      <c r="A204" s="7" t="s">
        <v>117</v>
      </c>
      <c r="B204" s="7" t="s">
        <v>1773</v>
      </c>
      <c r="C204" s="7">
        <v>590</v>
      </c>
      <c r="D204">
        <f>VLOOKUP(keyword_stats_2[[#This Row],[Keyword]],'keyword-forecasts'!K:O,5,FALSE)</f>
        <v>63.05</v>
      </c>
      <c r="E204" s="12">
        <f>keyword_stats_2[[#This Row],[Searches: Jun 2019]]/keyword_stats_2[[#This Row],[Searches: Jun 2018]]</f>
        <v>0.10686440677966101</v>
      </c>
    </row>
    <row r="205" spans="1:5" x14ac:dyDescent="0.25">
      <c r="A205" s="7" t="s">
        <v>1554</v>
      </c>
      <c r="B205" s="7" t="s">
        <v>1832</v>
      </c>
      <c r="C205" s="7">
        <v>590</v>
      </c>
      <c r="D205">
        <f>VLOOKUP(keyword_stats_2[[#This Row],[Keyword]],'keyword-forecasts'!K:O,5,FALSE)</f>
        <v>0</v>
      </c>
      <c r="E205" s="12">
        <f>keyword_stats_2[[#This Row],[Searches: Jun 2019]]/keyword_stats_2[[#This Row],[Searches: Jun 2018]]</f>
        <v>0</v>
      </c>
    </row>
    <row r="206" spans="1:5" x14ac:dyDescent="0.25">
      <c r="A206" s="7" t="s">
        <v>850</v>
      </c>
      <c r="B206" s="7" t="s">
        <v>1795</v>
      </c>
      <c r="C206" s="7">
        <v>590</v>
      </c>
      <c r="D206">
        <f>VLOOKUP(keyword_stats_2[[#This Row],[Keyword]],'keyword-forecasts'!K:O,5,FALSE)</f>
        <v>497.42</v>
      </c>
      <c r="E206" s="12">
        <f>keyword_stats_2[[#This Row],[Searches: Jun 2019]]/keyword_stats_2[[#This Row],[Searches: Jun 2018]]</f>
        <v>0.84308474576271186</v>
      </c>
    </row>
    <row r="207" spans="1:5" x14ac:dyDescent="0.25">
      <c r="A207" s="7" t="s">
        <v>867</v>
      </c>
      <c r="B207" s="7" t="s">
        <v>1809</v>
      </c>
      <c r="C207" s="7">
        <v>590</v>
      </c>
      <c r="D207">
        <f>VLOOKUP(keyword_stats_2[[#This Row],[Keyword]],'keyword-forecasts'!K:O,5,FALSE)</f>
        <v>0</v>
      </c>
      <c r="E207" s="12">
        <f>keyword_stats_2[[#This Row],[Searches: Jun 2019]]/keyword_stats_2[[#This Row],[Searches: Jun 2018]]</f>
        <v>0</v>
      </c>
    </row>
    <row r="208" spans="1:5" x14ac:dyDescent="0.25">
      <c r="A208" s="7" t="s">
        <v>168</v>
      </c>
      <c r="B208" s="7" t="s">
        <v>1700</v>
      </c>
      <c r="C208" s="7">
        <v>590</v>
      </c>
      <c r="D208">
        <f>VLOOKUP(keyword_stats_2[[#This Row],[Keyword]],'keyword-forecasts'!K:O,5,FALSE)</f>
        <v>322.27</v>
      </c>
      <c r="E208" s="12">
        <f>keyword_stats_2[[#This Row],[Searches: Jun 2019]]/keyword_stats_2[[#This Row],[Searches: Jun 2018]]</f>
        <v>0.54622033898305078</v>
      </c>
    </row>
    <row r="209" spans="1:5" x14ac:dyDescent="0.25">
      <c r="A209" s="7" t="s">
        <v>641</v>
      </c>
      <c r="B209" s="7" t="s">
        <v>1710</v>
      </c>
      <c r="C209" s="7">
        <v>590</v>
      </c>
      <c r="D209">
        <f>VLOOKUP(keyword_stats_2[[#This Row],[Keyword]],'keyword-forecasts'!K:O,5,FALSE)</f>
        <v>455.39</v>
      </c>
      <c r="E209" s="12">
        <f>keyword_stats_2[[#This Row],[Searches: Jun 2019]]/keyword_stats_2[[#This Row],[Searches: Jun 2018]]</f>
        <v>0.77184745762711859</v>
      </c>
    </row>
    <row r="210" spans="1:5" x14ac:dyDescent="0.25">
      <c r="A210" s="7" t="s">
        <v>354</v>
      </c>
      <c r="B210" s="7" t="s">
        <v>1831</v>
      </c>
      <c r="C210" s="7">
        <v>590</v>
      </c>
      <c r="D210">
        <f>VLOOKUP(keyword_stats_2[[#This Row],[Keyword]],'keyword-forecasts'!K:O,5,FALSE)</f>
        <v>0</v>
      </c>
      <c r="E210" s="12">
        <f>keyword_stats_2[[#This Row],[Searches: Jun 2019]]/keyword_stats_2[[#This Row],[Searches: Jun 2018]]</f>
        <v>0</v>
      </c>
    </row>
    <row r="211" spans="1:5" x14ac:dyDescent="0.25">
      <c r="A211" s="7" t="s">
        <v>251</v>
      </c>
      <c r="B211" s="7" t="s">
        <v>1704</v>
      </c>
      <c r="C211" s="7">
        <v>590</v>
      </c>
      <c r="D211">
        <f>VLOOKUP(keyword_stats_2[[#This Row],[Keyword]],'keyword-forecasts'!K:O,5,FALSE)</f>
        <v>378.32</v>
      </c>
      <c r="E211" s="12">
        <f>keyword_stats_2[[#This Row],[Searches: Jun 2019]]/keyword_stats_2[[#This Row],[Searches: Jun 2018]]</f>
        <v>0.64122033898305086</v>
      </c>
    </row>
    <row r="212" spans="1:5" x14ac:dyDescent="0.25">
      <c r="A212" s="7" t="s">
        <v>662</v>
      </c>
      <c r="B212" s="7" t="s">
        <v>1768</v>
      </c>
      <c r="C212" s="7">
        <v>590</v>
      </c>
      <c r="D212">
        <f>VLOOKUP(keyword_stats_2[[#This Row],[Keyword]],'keyword-forecasts'!K:O,5,FALSE)</f>
        <v>434.37</v>
      </c>
      <c r="E212" s="12">
        <f>keyword_stats_2[[#This Row],[Searches: Jun 2019]]/keyword_stats_2[[#This Row],[Searches: Jun 2018]]</f>
        <v>0.73622033898305084</v>
      </c>
    </row>
    <row r="213" spans="1:5" x14ac:dyDescent="0.25">
      <c r="A213" s="7" t="s">
        <v>1466</v>
      </c>
      <c r="B213" s="7" t="s">
        <v>1771</v>
      </c>
      <c r="C213" s="7">
        <v>590</v>
      </c>
      <c r="D213">
        <f>VLOOKUP(keyword_stats_2[[#This Row],[Keyword]],'keyword-forecasts'!K:O,5,FALSE)</f>
        <v>28.02</v>
      </c>
      <c r="E213" s="12">
        <f>keyword_stats_2[[#This Row],[Searches: Jun 2019]]/keyword_stats_2[[#This Row],[Searches: Jun 2018]]</f>
        <v>4.7491525423728816E-2</v>
      </c>
    </row>
    <row r="214" spans="1:5" x14ac:dyDescent="0.25">
      <c r="A214" s="7" t="s">
        <v>328</v>
      </c>
      <c r="B214" s="7" t="s">
        <v>1836</v>
      </c>
      <c r="C214" s="7">
        <v>590</v>
      </c>
      <c r="D214">
        <f>VLOOKUP(keyword_stats_2[[#This Row],[Keyword]],'keyword-forecasts'!K:O,5,FALSE)</f>
        <v>0</v>
      </c>
      <c r="E214" s="12">
        <f>keyword_stats_2[[#This Row],[Searches: Jun 2019]]/keyword_stats_2[[#This Row],[Searches: Jun 2018]]</f>
        <v>0</v>
      </c>
    </row>
    <row r="215" spans="1:5" x14ac:dyDescent="0.25">
      <c r="A215" s="7" t="s">
        <v>675</v>
      </c>
      <c r="B215" s="7" t="s">
        <v>1831</v>
      </c>
      <c r="C215" s="7">
        <v>590</v>
      </c>
      <c r="D215">
        <f>VLOOKUP(keyword_stats_2[[#This Row],[Keyword]],'keyword-forecasts'!K:O,5,FALSE)</f>
        <v>0</v>
      </c>
      <c r="E215" s="12">
        <f>keyword_stats_2[[#This Row],[Searches: Jun 2019]]/keyword_stats_2[[#This Row],[Searches: Jun 2018]]</f>
        <v>0</v>
      </c>
    </row>
    <row r="216" spans="1:5" x14ac:dyDescent="0.25">
      <c r="A216" s="7" t="s">
        <v>1082</v>
      </c>
      <c r="B216" s="7" t="s">
        <v>1709</v>
      </c>
      <c r="C216" s="7">
        <v>590</v>
      </c>
      <c r="D216">
        <f>VLOOKUP(keyword_stats_2[[#This Row],[Keyword]],'keyword-forecasts'!K:O,5,FALSE)</f>
        <v>770.66</v>
      </c>
      <c r="E216" s="12">
        <f>keyword_stats_2[[#This Row],[Searches: Jun 2019]]/keyword_stats_2[[#This Row],[Searches: Jun 2018]]</f>
        <v>1.3062033898305083</v>
      </c>
    </row>
    <row r="217" spans="1:5" x14ac:dyDescent="0.25">
      <c r="A217" s="7" t="s">
        <v>240</v>
      </c>
      <c r="B217" s="7" t="s">
        <v>1778</v>
      </c>
      <c r="C217" s="7">
        <v>590</v>
      </c>
      <c r="D217">
        <f>VLOOKUP(keyword_stats_2[[#This Row],[Keyword]],'keyword-forecasts'!K:O,5,FALSE)</f>
        <v>455.39</v>
      </c>
      <c r="E217" s="12">
        <f>keyword_stats_2[[#This Row],[Searches: Jun 2019]]/keyword_stats_2[[#This Row],[Searches: Jun 2018]]</f>
        <v>0.77184745762711859</v>
      </c>
    </row>
    <row r="218" spans="1:5" x14ac:dyDescent="0.25">
      <c r="A218" s="7" t="s">
        <v>992</v>
      </c>
      <c r="B218" s="7" t="s">
        <v>1773</v>
      </c>
      <c r="C218" s="7">
        <v>590</v>
      </c>
      <c r="D218">
        <f>VLOOKUP(keyword_stats_2[[#This Row],[Keyword]],'keyword-forecasts'!K:O,5,FALSE)</f>
        <v>14.01</v>
      </c>
      <c r="E218" s="12">
        <f>keyword_stats_2[[#This Row],[Searches: Jun 2019]]/keyword_stats_2[[#This Row],[Searches: Jun 2018]]</f>
        <v>2.3745762711864408E-2</v>
      </c>
    </row>
    <row r="219" spans="1:5" x14ac:dyDescent="0.25">
      <c r="A219" s="7" t="s">
        <v>1375</v>
      </c>
      <c r="B219" s="7" t="s">
        <v>1802</v>
      </c>
      <c r="C219" s="7">
        <v>590</v>
      </c>
      <c r="D219">
        <f>VLOOKUP(keyword_stats_2[[#This Row],[Keyword]],'keyword-forecasts'!K:O,5,FALSE)</f>
        <v>0</v>
      </c>
      <c r="E219" s="12">
        <f>keyword_stats_2[[#This Row],[Searches: Jun 2019]]/keyword_stats_2[[#This Row],[Searches: Jun 2018]]</f>
        <v>0</v>
      </c>
    </row>
    <row r="220" spans="1:5" x14ac:dyDescent="0.25">
      <c r="A220" s="7" t="s">
        <v>1025</v>
      </c>
      <c r="B220" s="7" t="s">
        <v>1772</v>
      </c>
      <c r="C220" s="7">
        <v>590</v>
      </c>
      <c r="D220">
        <f>VLOOKUP(keyword_stats_2[[#This Row],[Keyword]],'keyword-forecasts'!K:O,5,FALSE)</f>
        <v>539.46</v>
      </c>
      <c r="E220" s="12">
        <f>keyword_stats_2[[#This Row],[Searches: Jun 2019]]/keyword_stats_2[[#This Row],[Searches: Jun 2018]]</f>
        <v>0.91433898305084749</v>
      </c>
    </row>
    <row r="221" spans="1:5" x14ac:dyDescent="0.25">
      <c r="A221" s="7" t="s">
        <v>1308</v>
      </c>
      <c r="B221" s="7" t="s">
        <v>1781</v>
      </c>
      <c r="C221" s="7">
        <v>590</v>
      </c>
      <c r="D221">
        <f>VLOOKUP(keyword_stats_2[[#This Row],[Keyword]],'keyword-forecasts'!K:O,5,FALSE)</f>
        <v>98.08</v>
      </c>
      <c r="E221" s="12">
        <f>keyword_stats_2[[#This Row],[Searches: Jun 2019]]/keyword_stats_2[[#This Row],[Searches: Jun 2018]]</f>
        <v>0.16623728813559321</v>
      </c>
    </row>
    <row r="222" spans="1:5" x14ac:dyDescent="0.25">
      <c r="A222" s="7" t="s">
        <v>1632</v>
      </c>
      <c r="B222" s="7" t="s">
        <v>1708</v>
      </c>
      <c r="C222" s="7">
        <v>590</v>
      </c>
      <c r="D222">
        <f>VLOOKUP(keyword_stats_2[[#This Row],[Keyword]],'keyword-forecasts'!K:O,5,FALSE)</f>
        <v>735.63</v>
      </c>
      <c r="E222" s="12">
        <f>keyword_stats_2[[#This Row],[Searches: Jun 2019]]/keyword_stats_2[[#This Row],[Searches: Jun 2018]]</f>
        <v>1.2468305084745763</v>
      </c>
    </row>
    <row r="223" spans="1:5" x14ac:dyDescent="0.25">
      <c r="A223" s="7" t="s">
        <v>1277</v>
      </c>
      <c r="B223" s="7" t="s">
        <v>1773</v>
      </c>
      <c r="C223" s="7">
        <v>590</v>
      </c>
      <c r="D223">
        <f>VLOOKUP(keyword_stats_2[[#This Row],[Keyword]],'keyword-forecasts'!K:O,5,FALSE)</f>
        <v>1513.29</v>
      </c>
      <c r="E223" s="12">
        <f>keyword_stats_2[[#This Row],[Searches: Jun 2019]]/keyword_stats_2[[#This Row],[Searches: Jun 2018]]</f>
        <v>2.5648983050847458</v>
      </c>
    </row>
    <row r="224" spans="1:5" x14ac:dyDescent="0.25">
      <c r="A224" s="7" t="s">
        <v>1337</v>
      </c>
      <c r="B224" s="7" t="s">
        <v>1733</v>
      </c>
      <c r="C224" s="7">
        <v>480</v>
      </c>
      <c r="D224">
        <f>VLOOKUP(keyword_stats_2[[#This Row],[Keyword]],'keyword-forecasts'!K:O,5,FALSE)</f>
        <v>420.36</v>
      </c>
      <c r="E224" s="12">
        <f>keyword_stats_2[[#This Row],[Searches: Jun 2019]]/keyword_stats_2[[#This Row],[Searches: Jun 2018]]</f>
        <v>0.87575000000000003</v>
      </c>
    </row>
    <row r="225" spans="1:5" x14ac:dyDescent="0.25">
      <c r="A225" s="7" t="s">
        <v>1335</v>
      </c>
      <c r="B225" s="7" t="s">
        <v>1713</v>
      </c>
      <c r="C225" s="7">
        <v>480</v>
      </c>
      <c r="D225">
        <f>VLOOKUP(keyword_stats_2[[#This Row],[Keyword]],'keyword-forecasts'!K:O,5,FALSE)</f>
        <v>14.01</v>
      </c>
      <c r="E225" s="12">
        <f>keyword_stats_2[[#This Row],[Searches: Jun 2019]]/keyword_stats_2[[#This Row],[Searches: Jun 2018]]</f>
        <v>2.9187499999999998E-2</v>
      </c>
    </row>
    <row r="226" spans="1:5" x14ac:dyDescent="0.25">
      <c r="A226" s="7" t="s">
        <v>1503</v>
      </c>
      <c r="B226" s="7" t="s">
        <v>1744</v>
      </c>
      <c r="C226" s="7">
        <v>480</v>
      </c>
      <c r="D226">
        <f>VLOOKUP(keyword_stats_2[[#This Row],[Keyword]],'keyword-forecasts'!K:O,5,FALSE)</f>
        <v>231.2</v>
      </c>
      <c r="E226" s="12">
        <f>keyword_stats_2[[#This Row],[Searches: Jun 2019]]/keyword_stats_2[[#This Row],[Searches: Jun 2018]]</f>
        <v>0.48166666666666663</v>
      </c>
    </row>
    <row r="227" spans="1:5" x14ac:dyDescent="0.25">
      <c r="A227" s="7" t="s">
        <v>1220</v>
      </c>
      <c r="B227" s="7" t="s">
        <v>1716</v>
      </c>
      <c r="C227" s="7">
        <v>480</v>
      </c>
      <c r="D227">
        <f>VLOOKUP(keyword_stats_2[[#This Row],[Keyword]],'keyword-forecasts'!K:O,5,FALSE)</f>
        <v>329.28</v>
      </c>
      <c r="E227" s="12">
        <f>keyword_stats_2[[#This Row],[Searches: Jun 2019]]/keyword_stats_2[[#This Row],[Searches: Jun 2018]]</f>
        <v>0.68599999999999994</v>
      </c>
    </row>
    <row r="228" spans="1:5" x14ac:dyDescent="0.25">
      <c r="A228" s="7" t="s">
        <v>1459</v>
      </c>
      <c r="B228" s="7" t="s">
        <v>1771</v>
      </c>
      <c r="C228" s="7">
        <v>480</v>
      </c>
      <c r="D228">
        <f>VLOOKUP(keyword_stats_2[[#This Row],[Keyword]],'keyword-forecasts'!K:O,5,FALSE)</f>
        <v>210.18</v>
      </c>
      <c r="E228" s="12">
        <f>keyword_stats_2[[#This Row],[Searches: Jun 2019]]/keyword_stats_2[[#This Row],[Searches: Jun 2018]]</f>
        <v>0.43787500000000001</v>
      </c>
    </row>
    <row r="229" spans="1:5" x14ac:dyDescent="0.25">
      <c r="A229" s="7" t="s">
        <v>1152</v>
      </c>
      <c r="B229" s="7" t="s">
        <v>1773</v>
      </c>
      <c r="C229" s="7">
        <v>480</v>
      </c>
      <c r="D229">
        <f>VLOOKUP(keyword_stats_2[[#This Row],[Keyword]],'keyword-forecasts'!K:O,5,FALSE)</f>
        <v>196.17</v>
      </c>
      <c r="E229" s="12">
        <f>keyword_stats_2[[#This Row],[Searches: Jun 2019]]/keyword_stats_2[[#This Row],[Searches: Jun 2018]]</f>
        <v>0.40868749999999998</v>
      </c>
    </row>
    <row r="230" spans="1:5" x14ac:dyDescent="0.25">
      <c r="A230" s="7" t="s">
        <v>1353</v>
      </c>
      <c r="B230" s="7" t="s">
        <v>1736</v>
      </c>
      <c r="C230" s="7">
        <v>480</v>
      </c>
      <c r="D230">
        <f>VLOOKUP(keyword_stats_2[[#This Row],[Keyword]],'keyword-forecasts'!K:O,5,FALSE)</f>
        <v>0</v>
      </c>
      <c r="E230" s="12">
        <f>keyword_stats_2[[#This Row],[Searches: Jun 2019]]/keyword_stats_2[[#This Row],[Searches: Jun 2018]]</f>
        <v>0</v>
      </c>
    </row>
    <row r="231" spans="1:5" x14ac:dyDescent="0.25">
      <c r="A231" s="7" t="s">
        <v>539</v>
      </c>
      <c r="B231" s="7" t="s">
        <v>1751</v>
      </c>
      <c r="C231" s="7">
        <v>480</v>
      </c>
      <c r="D231">
        <f>VLOOKUP(keyword_stats_2[[#This Row],[Keyword]],'keyword-forecasts'!K:O,5,FALSE)</f>
        <v>91.08</v>
      </c>
      <c r="E231" s="12">
        <f>keyword_stats_2[[#This Row],[Searches: Jun 2019]]/keyword_stats_2[[#This Row],[Searches: Jun 2018]]</f>
        <v>0.18975</v>
      </c>
    </row>
    <row r="232" spans="1:5" x14ac:dyDescent="0.25">
      <c r="A232" s="7" t="s">
        <v>1512</v>
      </c>
      <c r="B232" s="7" t="s">
        <v>1740</v>
      </c>
      <c r="C232" s="7">
        <v>480</v>
      </c>
      <c r="D232">
        <f>VLOOKUP(keyword_stats_2[[#This Row],[Keyword]],'keyword-forecasts'!K:O,5,FALSE)</f>
        <v>0</v>
      </c>
      <c r="E232" s="12">
        <f>keyword_stats_2[[#This Row],[Searches: Jun 2019]]/keyword_stats_2[[#This Row],[Searches: Jun 2018]]</f>
        <v>0</v>
      </c>
    </row>
    <row r="233" spans="1:5" x14ac:dyDescent="0.25">
      <c r="A233" s="7" t="s">
        <v>1212</v>
      </c>
      <c r="B233" s="7" t="s">
        <v>1712</v>
      </c>
      <c r="C233" s="7">
        <v>480</v>
      </c>
      <c r="D233">
        <f>VLOOKUP(keyword_stats_2[[#This Row],[Keyword]],'keyword-forecasts'!K:O,5,FALSE)</f>
        <v>1177</v>
      </c>
      <c r="E233" s="12">
        <f>keyword_stats_2[[#This Row],[Searches: Jun 2019]]/keyword_stats_2[[#This Row],[Searches: Jun 2018]]</f>
        <v>2.4520833333333334</v>
      </c>
    </row>
    <row r="234" spans="1:5" x14ac:dyDescent="0.25">
      <c r="A234" s="7" t="s">
        <v>1534</v>
      </c>
      <c r="B234" s="7" t="s">
        <v>1798</v>
      </c>
      <c r="C234" s="7">
        <v>480</v>
      </c>
      <c r="D234">
        <f>VLOOKUP(keyword_stats_2[[#This Row],[Keyword]],'keyword-forecasts'!K:O,5,FALSE)</f>
        <v>42.04</v>
      </c>
      <c r="E234" s="12">
        <f>keyword_stats_2[[#This Row],[Searches: Jun 2019]]/keyword_stats_2[[#This Row],[Searches: Jun 2018]]</f>
        <v>8.7583333333333332E-2</v>
      </c>
    </row>
    <row r="235" spans="1:5" x14ac:dyDescent="0.25">
      <c r="A235" s="7" t="s">
        <v>464</v>
      </c>
      <c r="B235" s="7" t="s">
        <v>1770</v>
      </c>
      <c r="C235" s="7">
        <v>480</v>
      </c>
      <c r="D235">
        <f>VLOOKUP(keyword_stats_2[[#This Row],[Keyword]],'keyword-forecasts'!K:O,5,FALSE)</f>
        <v>0</v>
      </c>
      <c r="E235" s="12">
        <f>keyword_stats_2[[#This Row],[Searches: Jun 2019]]/keyword_stats_2[[#This Row],[Searches: Jun 2018]]</f>
        <v>0</v>
      </c>
    </row>
    <row r="236" spans="1:5" x14ac:dyDescent="0.25">
      <c r="A236" s="7" t="s">
        <v>140</v>
      </c>
      <c r="B236" s="7" t="s">
        <v>1814</v>
      </c>
      <c r="C236" s="7">
        <v>480</v>
      </c>
      <c r="D236">
        <f>VLOOKUP(keyword_stats_2[[#This Row],[Keyword]],'keyword-forecasts'!K:O,5,FALSE)</f>
        <v>406.35</v>
      </c>
      <c r="E236" s="12">
        <f>keyword_stats_2[[#This Row],[Searches: Jun 2019]]/keyword_stats_2[[#This Row],[Searches: Jun 2018]]</f>
        <v>0.8465625</v>
      </c>
    </row>
    <row r="237" spans="1:5" x14ac:dyDescent="0.25">
      <c r="A237" s="7" t="s">
        <v>1528</v>
      </c>
      <c r="B237" s="7" t="s">
        <v>1771</v>
      </c>
      <c r="C237" s="7">
        <v>480</v>
      </c>
      <c r="D237">
        <f>VLOOKUP(keyword_stats_2[[#This Row],[Keyword]],'keyword-forecasts'!K:O,5,FALSE)</f>
        <v>70.06</v>
      </c>
      <c r="E237" s="12">
        <f>keyword_stats_2[[#This Row],[Searches: Jun 2019]]/keyword_stats_2[[#This Row],[Searches: Jun 2018]]</f>
        <v>0.14595833333333333</v>
      </c>
    </row>
    <row r="238" spans="1:5" x14ac:dyDescent="0.25">
      <c r="A238" s="7" t="s">
        <v>1334</v>
      </c>
      <c r="B238" s="7" t="s">
        <v>1743</v>
      </c>
      <c r="C238" s="7">
        <v>480</v>
      </c>
      <c r="D238">
        <f>VLOOKUP(keyword_stats_2[[#This Row],[Keyword]],'keyword-forecasts'!K:O,5,FALSE)</f>
        <v>476.41</v>
      </c>
      <c r="E238" s="12">
        <f>keyword_stats_2[[#This Row],[Searches: Jun 2019]]/keyword_stats_2[[#This Row],[Searches: Jun 2018]]</f>
        <v>0.99252083333333341</v>
      </c>
    </row>
    <row r="239" spans="1:5" x14ac:dyDescent="0.25">
      <c r="A239" s="7" t="s">
        <v>137</v>
      </c>
      <c r="B239" s="7" t="s">
        <v>1696</v>
      </c>
      <c r="C239" s="7">
        <v>480</v>
      </c>
      <c r="D239">
        <f>VLOOKUP(keyword_stats_2[[#This Row],[Keyword]],'keyword-forecasts'!K:O,5,FALSE)</f>
        <v>1198.02</v>
      </c>
      <c r="E239" s="12">
        <f>keyword_stats_2[[#This Row],[Searches: Jun 2019]]/keyword_stats_2[[#This Row],[Searches: Jun 2018]]</f>
        <v>2.4958749999999998</v>
      </c>
    </row>
    <row r="240" spans="1:5" x14ac:dyDescent="0.25">
      <c r="A240" s="7" t="s">
        <v>594</v>
      </c>
      <c r="B240" s="7" t="s">
        <v>1721</v>
      </c>
      <c r="C240" s="7">
        <v>480</v>
      </c>
      <c r="D240">
        <f>VLOOKUP(keyword_stats_2[[#This Row],[Keyword]],'keyword-forecasts'!K:O,5,FALSE)</f>
        <v>35.03</v>
      </c>
      <c r="E240" s="12">
        <f>keyword_stats_2[[#This Row],[Searches: Jun 2019]]/keyword_stats_2[[#This Row],[Searches: Jun 2018]]</f>
        <v>7.2979166666666664E-2</v>
      </c>
    </row>
    <row r="241" spans="1:5" x14ac:dyDescent="0.25">
      <c r="A241" s="7" t="s">
        <v>1587</v>
      </c>
      <c r="B241" s="7" t="s">
        <v>1780</v>
      </c>
      <c r="C241" s="7">
        <v>480</v>
      </c>
      <c r="D241">
        <f>VLOOKUP(keyword_stats_2[[#This Row],[Keyword]],'keyword-forecasts'!K:O,5,FALSE)</f>
        <v>203.17</v>
      </c>
      <c r="E241" s="12">
        <f>keyword_stats_2[[#This Row],[Searches: Jun 2019]]/keyword_stats_2[[#This Row],[Searches: Jun 2018]]</f>
        <v>0.42327083333333332</v>
      </c>
    </row>
    <row r="242" spans="1:5" x14ac:dyDescent="0.25">
      <c r="A242" s="7" t="s">
        <v>706</v>
      </c>
      <c r="B242" s="7" t="s">
        <v>1757</v>
      </c>
      <c r="C242" s="7">
        <v>480</v>
      </c>
      <c r="D242">
        <f>VLOOKUP(keyword_stats_2[[#This Row],[Keyword]],'keyword-forecasts'!K:O,5,FALSE)</f>
        <v>28.02</v>
      </c>
      <c r="E242" s="12">
        <f>keyword_stats_2[[#This Row],[Searches: Jun 2019]]/keyword_stats_2[[#This Row],[Searches: Jun 2018]]</f>
        <v>5.8374999999999996E-2</v>
      </c>
    </row>
    <row r="243" spans="1:5" x14ac:dyDescent="0.25">
      <c r="A243" s="7" t="s">
        <v>787</v>
      </c>
      <c r="B243" s="7" t="s">
        <v>1773</v>
      </c>
      <c r="C243" s="7">
        <v>480</v>
      </c>
      <c r="D243">
        <f>VLOOKUP(keyword_stats_2[[#This Row],[Keyword]],'keyword-forecasts'!K:O,5,FALSE)</f>
        <v>35.03</v>
      </c>
      <c r="E243" s="12">
        <f>keyword_stats_2[[#This Row],[Searches: Jun 2019]]/keyword_stats_2[[#This Row],[Searches: Jun 2018]]</f>
        <v>7.2979166666666664E-2</v>
      </c>
    </row>
    <row r="244" spans="1:5" x14ac:dyDescent="0.25">
      <c r="A244" s="7" t="s">
        <v>986</v>
      </c>
      <c r="B244" s="7" t="s">
        <v>1784</v>
      </c>
      <c r="C244" s="7">
        <v>480</v>
      </c>
      <c r="D244">
        <f>VLOOKUP(keyword_stats_2[[#This Row],[Keyword]],'keyword-forecasts'!K:O,5,FALSE)</f>
        <v>0</v>
      </c>
      <c r="E244" s="12">
        <f>keyword_stats_2[[#This Row],[Searches: Jun 2019]]/keyword_stats_2[[#This Row],[Searches: Jun 2018]]</f>
        <v>0</v>
      </c>
    </row>
    <row r="245" spans="1:5" x14ac:dyDescent="0.25">
      <c r="A245" s="7" t="s">
        <v>508</v>
      </c>
      <c r="B245" s="7" t="s">
        <v>1737</v>
      </c>
      <c r="C245" s="7">
        <v>480</v>
      </c>
      <c r="D245">
        <f>VLOOKUP(keyword_stats_2[[#This Row],[Keyword]],'keyword-forecasts'!K:O,5,FALSE)</f>
        <v>0</v>
      </c>
      <c r="E245" s="12">
        <f>keyword_stats_2[[#This Row],[Searches: Jun 2019]]/keyword_stats_2[[#This Row],[Searches: Jun 2018]]</f>
        <v>0</v>
      </c>
    </row>
    <row r="246" spans="1:5" x14ac:dyDescent="0.25">
      <c r="A246" s="7" t="s">
        <v>687</v>
      </c>
      <c r="B246" s="7" t="s">
        <v>1814</v>
      </c>
      <c r="C246" s="7">
        <v>480</v>
      </c>
      <c r="D246">
        <f>VLOOKUP(keyword_stats_2[[#This Row],[Keyword]],'keyword-forecasts'!K:O,5,FALSE)</f>
        <v>70.06</v>
      </c>
      <c r="E246" s="12">
        <f>keyword_stats_2[[#This Row],[Searches: Jun 2019]]/keyword_stats_2[[#This Row],[Searches: Jun 2018]]</f>
        <v>0.14595833333333333</v>
      </c>
    </row>
    <row r="247" spans="1:5" x14ac:dyDescent="0.25">
      <c r="A247" s="7" t="s">
        <v>685</v>
      </c>
      <c r="B247" s="7" t="s">
        <v>1809</v>
      </c>
      <c r="C247" s="7">
        <v>480</v>
      </c>
      <c r="D247">
        <f>VLOOKUP(keyword_stats_2[[#This Row],[Keyword]],'keyword-forecasts'!K:O,5,FALSE)</f>
        <v>0</v>
      </c>
      <c r="E247" s="12">
        <f>keyword_stats_2[[#This Row],[Searches: Jun 2019]]/keyword_stats_2[[#This Row],[Searches: Jun 2018]]</f>
        <v>0</v>
      </c>
    </row>
    <row r="248" spans="1:5" x14ac:dyDescent="0.25">
      <c r="A248" s="7" t="s">
        <v>780</v>
      </c>
      <c r="B248" s="7" t="s">
        <v>1773</v>
      </c>
      <c r="C248" s="7">
        <v>480</v>
      </c>
      <c r="D248">
        <f>VLOOKUP(keyword_stats_2[[#This Row],[Keyword]],'keyword-forecasts'!K:O,5,FALSE)</f>
        <v>497.42</v>
      </c>
      <c r="E248" s="12">
        <f>keyword_stats_2[[#This Row],[Searches: Jun 2019]]/keyword_stats_2[[#This Row],[Searches: Jun 2018]]</f>
        <v>1.0362916666666666</v>
      </c>
    </row>
    <row r="249" spans="1:5" x14ac:dyDescent="0.25">
      <c r="A249" s="7" t="s">
        <v>420</v>
      </c>
      <c r="B249" s="7" t="s">
        <v>1786</v>
      </c>
      <c r="C249" s="7">
        <v>480</v>
      </c>
      <c r="D249">
        <f>VLOOKUP(keyword_stats_2[[#This Row],[Keyword]],'keyword-forecasts'!K:O,5,FALSE)</f>
        <v>14.01</v>
      </c>
      <c r="E249" s="12">
        <f>keyword_stats_2[[#This Row],[Searches: Jun 2019]]/keyword_stats_2[[#This Row],[Searches: Jun 2018]]</f>
        <v>2.9187499999999998E-2</v>
      </c>
    </row>
    <row r="250" spans="1:5" x14ac:dyDescent="0.25">
      <c r="A250" s="7" t="s">
        <v>944</v>
      </c>
      <c r="B250" s="7" t="s">
        <v>1735</v>
      </c>
      <c r="C250" s="7">
        <v>480</v>
      </c>
      <c r="D250">
        <f>VLOOKUP(keyword_stats_2[[#This Row],[Keyword]],'keyword-forecasts'!K:O,5,FALSE)</f>
        <v>77.069999999999993</v>
      </c>
      <c r="E250" s="12">
        <f>keyword_stats_2[[#This Row],[Searches: Jun 2019]]/keyword_stats_2[[#This Row],[Searches: Jun 2018]]</f>
        <v>0.1605625</v>
      </c>
    </row>
    <row r="251" spans="1:5" x14ac:dyDescent="0.25">
      <c r="A251" s="7" t="s">
        <v>571</v>
      </c>
      <c r="B251" s="7" t="s">
        <v>1721</v>
      </c>
      <c r="C251" s="7">
        <v>480</v>
      </c>
      <c r="D251">
        <f>VLOOKUP(keyword_stats_2[[#This Row],[Keyword]],'keyword-forecasts'!K:O,5,FALSE)</f>
        <v>371.32</v>
      </c>
      <c r="E251" s="12">
        <f>keyword_stats_2[[#This Row],[Searches: Jun 2019]]/keyword_stats_2[[#This Row],[Searches: Jun 2018]]</f>
        <v>0.77358333333333329</v>
      </c>
    </row>
    <row r="252" spans="1:5" x14ac:dyDescent="0.25">
      <c r="A252" s="7" t="s">
        <v>1391</v>
      </c>
      <c r="B252" s="7" t="s">
        <v>1771</v>
      </c>
      <c r="C252" s="7">
        <v>480</v>
      </c>
      <c r="D252">
        <f>VLOOKUP(keyword_stats_2[[#This Row],[Keyword]],'keyword-forecasts'!K:O,5,FALSE)</f>
        <v>56.05</v>
      </c>
      <c r="E252" s="12">
        <f>keyword_stats_2[[#This Row],[Searches: Jun 2019]]/keyword_stats_2[[#This Row],[Searches: Jun 2018]]</f>
        <v>0.11677083333333332</v>
      </c>
    </row>
    <row r="253" spans="1:5" x14ac:dyDescent="0.25">
      <c r="A253" s="7" t="s">
        <v>1455</v>
      </c>
      <c r="B253" s="7" t="s">
        <v>1771</v>
      </c>
      <c r="C253" s="7">
        <v>480</v>
      </c>
      <c r="D253">
        <f>VLOOKUP(keyword_stats_2[[#This Row],[Keyword]],'keyword-forecasts'!K:O,5,FALSE)</f>
        <v>42.04</v>
      </c>
      <c r="E253" s="12">
        <f>keyword_stats_2[[#This Row],[Searches: Jun 2019]]/keyword_stats_2[[#This Row],[Searches: Jun 2018]]</f>
        <v>8.7583333333333332E-2</v>
      </c>
    </row>
    <row r="254" spans="1:5" x14ac:dyDescent="0.25">
      <c r="A254" s="7" t="s">
        <v>1362</v>
      </c>
      <c r="B254" s="7" t="s">
        <v>1771</v>
      </c>
      <c r="C254" s="7">
        <v>480</v>
      </c>
      <c r="D254">
        <f>VLOOKUP(keyword_stats_2[[#This Row],[Keyword]],'keyword-forecasts'!K:O,5,FALSE)</f>
        <v>168.14</v>
      </c>
      <c r="E254" s="12">
        <f>keyword_stats_2[[#This Row],[Searches: Jun 2019]]/keyword_stats_2[[#This Row],[Searches: Jun 2018]]</f>
        <v>0.35029166666666661</v>
      </c>
    </row>
    <row r="255" spans="1:5" x14ac:dyDescent="0.25">
      <c r="A255" s="7" t="s">
        <v>332</v>
      </c>
      <c r="B255" s="7" t="s">
        <v>1821</v>
      </c>
      <c r="C255" s="7">
        <v>480</v>
      </c>
      <c r="D255">
        <f>VLOOKUP(keyword_stats_2[[#This Row],[Keyword]],'keyword-forecasts'!K:O,5,FALSE)</f>
        <v>0</v>
      </c>
      <c r="E255" s="12">
        <f>keyword_stats_2[[#This Row],[Searches: Jun 2019]]/keyword_stats_2[[#This Row],[Searches: Jun 2018]]</f>
        <v>0</v>
      </c>
    </row>
    <row r="256" spans="1:5" x14ac:dyDescent="0.25">
      <c r="A256" s="7" t="s">
        <v>1100</v>
      </c>
      <c r="B256" s="7" t="s">
        <v>1813</v>
      </c>
      <c r="C256" s="7">
        <v>480</v>
      </c>
      <c r="D256">
        <f>VLOOKUP(keyword_stats_2[[#This Row],[Keyword]],'keyword-forecasts'!K:O,5,FALSE)</f>
        <v>0</v>
      </c>
      <c r="E256" s="12">
        <f>keyword_stats_2[[#This Row],[Searches: Jun 2019]]/keyword_stats_2[[#This Row],[Searches: Jun 2018]]</f>
        <v>0</v>
      </c>
    </row>
    <row r="257" spans="1:5" x14ac:dyDescent="0.25">
      <c r="A257" s="7" t="s">
        <v>669</v>
      </c>
      <c r="B257" s="7" t="s">
        <v>1808</v>
      </c>
      <c r="C257" s="7">
        <v>390</v>
      </c>
      <c r="D257">
        <f>VLOOKUP(keyword_stats_2[[#This Row],[Keyword]],'keyword-forecasts'!K:O,5,FALSE)</f>
        <v>63.05</v>
      </c>
      <c r="E257" s="12">
        <f>keyword_stats_2[[#This Row],[Searches: Jun 2019]]/keyword_stats_2[[#This Row],[Searches: Jun 2018]]</f>
        <v>0.16166666666666665</v>
      </c>
    </row>
    <row r="258" spans="1:5" x14ac:dyDescent="0.25">
      <c r="A258" s="7" t="s">
        <v>1642</v>
      </c>
      <c r="B258" s="7" t="s">
        <v>1720</v>
      </c>
      <c r="C258" s="7">
        <v>390</v>
      </c>
      <c r="D258">
        <f>VLOOKUP(keyword_stats_2[[#This Row],[Keyword]],'keyword-forecasts'!K:O,5,FALSE)</f>
        <v>0</v>
      </c>
      <c r="E258" s="12">
        <f>keyword_stats_2[[#This Row],[Searches: Jun 2019]]/keyword_stats_2[[#This Row],[Searches: Jun 2018]]</f>
        <v>0</v>
      </c>
    </row>
    <row r="259" spans="1:5" x14ac:dyDescent="0.25">
      <c r="A259" s="7" t="s">
        <v>430</v>
      </c>
      <c r="B259" s="7" t="s">
        <v>1777</v>
      </c>
      <c r="C259" s="7">
        <v>390</v>
      </c>
      <c r="D259">
        <f>VLOOKUP(keyword_stats_2[[#This Row],[Keyword]],'keyword-forecasts'!K:O,5,FALSE)</f>
        <v>7.01</v>
      </c>
      <c r="E259" s="12">
        <f>keyword_stats_2[[#This Row],[Searches: Jun 2019]]/keyword_stats_2[[#This Row],[Searches: Jun 2018]]</f>
        <v>1.7974358974358975E-2</v>
      </c>
    </row>
    <row r="260" spans="1:5" x14ac:dyDescent="0.25">
      <c r="A260" s="7" t="s">
        <v>647</v>
      </c>
      <c r="B260" s="7" t="s">
        <v>1699</v>
      </c>
      <c r="C260" s="7">
        <v>390</v>
      </c>
      <c r="D260">
        <f>VLOOKUP(keyword_stats_2[[#This Row],[Keyword]],'keyword-forecasts'!K:O,5,FALSE)</f>
        <v>161.13999999999999</v>
      </c>
      <c r="E260" s="12">
        <f>keyword_stats_2[[#This Row],[Searches: Jun 2019]]/keyword_stats_2[[#This Row],[Searches: Jun 2018]]</f>
        <v>0.41317948717948716</v>
      </c>
    </row>
    <row r="261" spans="1:5" x14ac:dyDescent="0.25">
      <c r="A261" s="7" t="s">
        <v>423</v>
      </c>
      <c r="B261" s="7" t="s">
        <v>1783</v>
      </c>
      <c r="C261" s="7">
        <v>390</v>
      </c>
      <c r="D261">
        <f>VLOOKUP(keyword_stats_2[[#This Row],[Keyword]],'keyword-forecasts'!K:O,5,FALSE)</f>
        <v>0</v>
      </c>
      <c r="E261" s="12">
        <f>keyword_stats_2[[#This Row],[Searches: Jun 2019]]/keyword_stats_2[[#This Row],[Searches: Jun 2018]]</f>
        <v>0</v>
      </c>
    </row>
    <row r="262" spans="1:5" x14ac:dyDescent="0.25">
      <c r="A262" s="7" t="s">
        <v>398</v>
      </c>
      <c r="B262" s="7" t="s">
        <v>1777</v>
      </c>
      <c r="C262" s="7">
        <v>390</v>
      </c>
      <c r="D262">
        <f>VLOOKUP(keyword_stats_2[[#This Row],[Keyword]],'keyword-forecasts'!K:O,5,FALSE)</f>
        <v>413.35</v>
      </c>
      <c r="E262" s="12">
        <f>keyword_stats_2[[#This Row],[Searches: Jun 2019]]/keyword_stats_2[[#This Row],[Searches: Jun 2018]]</f>
        <v>1.0598717948717948</v>
      </c>
    </row>
    <row r="263" spans="1:5" x14ac:dyDescent="0.25">
      <c r="A263" s="7" t="s">
        <v>1606</v>
      </c>
      <c r="B263" s="7" t="s">
        <v>1716</v>
      </c>
      <c r="C263" s="7">
        <v>390</v>
      </c>
      <c r="D263">
        <f>VLOOKUP(keyword_stats_2[[#This Row],[Keyword]],'keyword-forecasts'!K:O,5,FALSE)</f>
        <v>476.41</v>
      </c>
      <c r="E263" s="12">
        <f>keyword_stats_2[[#This Row],[Searches: Jun 2019]]/keyword_stats_2[[#This Row],[Searches: Jun 2018]]</f>
        <v>1.2215641025641026</v>
      </c>
    </row>
    <row r="264" spans="1:5" x14ac:dyDescent="0.25">
      <c r="A264" s="7" t="s">
        <v>124</v>
      </c>
      <c r="B264" s="7" t="s">
        <v>1727</v>
      </c>
      <c r="C264" s="7">
        <v>390</v>
      </c>
      <c r="D264">
        <f>VLOOKUP(keyword_stats_2[[#This Row],[Keyword]],'keyword-forecasts'!K:O,5,FALSE)</f>
        <v>721.62</v>
      </c>
      <c r="E264" s="12">
        <f>keyword_stats_2[[#This Row],[Searches: Jun 2019]]/keyword_stats_2[[#This Row],[Searches: Jun 2018]]</f>
        <v>1.8503076923076922</v>
      </c>
    </row>
    <row r="265" spans="1:5" x14ac:dyDescent="0.25">
      <c r="A265" s="7" t="s">
        <v>120</v>
      </c>
      <c r="B265" s="7" t="s">
        <v>1735</v>
      </c>
      <c r="C265" s="7">
        <v>390</v>
      </c>
      <c r="D265">
        <f>VLOOKUP(keyword_stats_2[[#This Row],[Keyword]],'keyword-forecasts'!K:O,5,FALSE)</f>
        <v>196.17</v>
      </c>
      <c r="E265" s="12">
        <f>keyword_stats_2[[#This Row],[Searches: Jun 2019]]/keyword_stats_2[[#This Row],[Searches: Jun 2018]]</f>
        <v>0.503</v>
      </c>
    </row>
    <row r="266" spans="1:5" x14ac:dyDescent="0.25">
      <c r="A266" s="7" t="s">
        <v>649</v>
      </c>
      <c r="B266" s="7" t="s">
        <v>1725</v>
      </c>
      <c r="C266" s="7">
        <v>390</v>
      </c>
      <c r="D266">
        <f>VLOOKUP(keyword_stats_2[[#This Row],[Keyword]],'keyword-forecasts'!K:O,5,FALSE)</f>
        <v>203.17</v>
      </c>
      <c r="E266" s="12">
        <f>keyword_stats_2[[#This Row],[Searches: Jun 2019]]/keyword_stats_2[[#This Row],[Searches: Jun 2018]]</f>
        <v>0.52094871794871789</v>
      </c>
    </row>
    <row r="267" spans="1:5" x14ac:dyDescent="0.25">
      <c r="A267" s="7" t="s">
        <v>127</v>
      </c>
      <c r="B267" s="7" t="s">
        <v>1713</v>
      </c>
      <c r="C267" s="7">
        <v>390</v>
      </c>
      <c r="D267">
        <f>VLOOKUP(keyword_stats_2[[#This Row],[Keyword]],'keyword-forecasts'!K:O,5,FALSE)</f>
        <v>14.01</v>
      </c>
      <c r="E267" s="12">
        <f>keyword_stats_2[[#This Row],[Searches: Jun 2019]]/keyword_stats_2[[#This Row],[Searches: Jun 2018]]</f>
        <v>3.5923076923076926E-2</v>
      </c>
    </row>
    <row r="268" spans="1:5" x14ac:dyDescent="0.25">
      <c r="A268" s="7" t="s">
        <v>1612</v>
      </c>
      <c r="B268" s="7" t="s">
        <v>1771</v>
      </c>
      <c r="C268" s="7">
        <v>390</v>
      </c>
      <c r="D268">
        <f>VLOOKUP(keyword_stats_2[[#This Row],[Keyword]],'keyword-forecasts'!K:O,5,FALSE)</f>
        <v>231.2</v>
      </c>
      <c r="E268" s="12">
        <f>keyword_stats_2[[#This Row],[Searches: Jun 2019]]/keyword_stats_2[[#This Row],[Searches: Jun 2018]]</f>
        <v>0.59282051282051285</v>
      </c>
    </row>
    <row r="269" spans="1:5" x14ac:dyDescent="0.25">
      <c r="A269" s="7" t="s">
        <v>1631</v>
      </c>
      <c r="B269" s="7" t="s">
        <v>1708</v>
      </c>
      <c r="C269" s="7">
        <v>390</v>
      </c>
      <c r="D269">
        <f>VLOOKUP(keyword_stats_2[[#This Row],[Keyword]],'keyword-forecasts'!K:O,5,FALSE)</f>
        <v>371.32</v>
      </c>
      <c r="E269" s="12">
        <f>keyword_stats_2[[#This Row],[Searches: Jun 2019]]/keyword_stats_2[[#This Row],[Searches: Jun 2018]]</f>
        <v>0.95210256410256411</v>
      </c>
    </row>
    <row r="270" spans="1:5" x14ac:dyDescent="0.25">
      <c r="A270" s="7" t="s">
        <v>1609</v>
      </c>
      <c r="B270" s="7" t="s">
        <v>1709</v>
      </c>
      <c r="C270" s="7">
        <v>390</v>
      </c>
      <c r="D270">
        <f>VLOOKUP(keyword_stats_2[[#This Row],[Keyword]],'keyword-forecasts'!K:O,5,FALSE)</f>
        <v>245.21</v>
      </c>
      <c r="E270" s="12">
        <f>keyword_stats_2[[#This Row],[Searches: Jun 2019]]/keyword_stats_2[[#This Row],[Searches: Jun 2018]]</f>
        <v>0.62874358974358979</v>
      </c>
    </row>
    <row r="271" spans="1:5" x14ac:dyDescent="0.25">
      <c r="A271" s="7" t="s">
        <v>815</v>
      </c>
      <c r="B271" s="7" t="s">
        <v>1730</v>
      </c>
      <c r="C271" s="7">
        <v>390</v>
      </c>
      <c r="D271">
        <f>VLOOKUP(keyword_stats_2[[#This Row],[Keyword]],'keyword-forecasts'!K:O,5,FALSE)</f>
        <v>0</v>
      </c>
      <c r="E271" s="12">
        <f>keyword_stats_2[[#This Row],[Searches: Jun 2019]]/keyword_stats_2[[#This Row],[Searches: Jun 2018]]</f>
        <v>0</v>
      </c>
    </row>
    <row r="272" spans="1:5" x14ac:dyDescent="0.25">
      <c r="A272" s="7" t="s">
        <v>792</v>
      </c>
      <c r="B272" s="7" t="s">
        <v>1722</v>
      </c>
      <c r="C272" s="7">
        <v>390</v>
      </c>
      <c r="D272">
        <f>VLOOKUP(keyword_stats_2[[#This Row],[Keyword]],'keyword-forecasts'!K:O,5,FALSE)</f>
        <v>196.17</v>
      </c>
      <c r="E272" s="12">
        <f>keyword_stats_2[[#This Row],[Searches: Jun 2019]]/keyword_stats_2[[#This Row],[Searches: Jun 2018]]</f>
        <v>0.503</v>
      </c>
    </row>
    <row r="273" spans="1:5" x14ac:dyDescent="0.25">
      <c r="A273" s="7" t="s">
        <v>858</v>
      </c>
      <c r="B273" s="7" t="s">
        <v>1802</v>
      </c>
      <c r="C273" s="7">
        <v>390</v>
      </c>
      <c r="D273">
        <f>VLOOKUP(keyword_stats_2[[#This Row],[Keyword]],'keyword-forecasts'!K:O,5,FALSE)</f>
        <v>0</v>
      </c>
      <c r="E273" s="12">
        <f>keyword_stats_2[[#This Row],[Searches: Jun 2019]]/keyword_stats_2[[#This Row],[Searches: Jun 2018]]</f>
        <v>0</v>
      </c>
    </row>
    <row r="274" spans="1:5" x14ac:dyDescent="0.25">
      <c r="A274" s="7" t="s">
        <v>1333</v>
      </c>
      <c r="B274" s="7" t="s">
        <v>1771</v>
      </c>
      <c r="C274" s="7">
        <v>390</v>
      </c>
      <c r="D274">
        <f>VLOOKUP(keyword_stats_2[[#This Row],[Keyword]],'keyword-forecasts'!K:O,5,FALSE)</f>
        <v>21.02</v>
      </c>
      <c r="E274" s="12">
        <f>keyword_stats_2[[#This Row],[Searches: Jun 2019]]/keyword_stats_2[[#This Row],[Searches: Jun 2018]]</f>
        <v>5.3897435897435897E-2</v>
      </c>
    </row>
    <row r="275" spans="1:5" x14ac:dyDescent="0.25">
      <c r="A275" s="7" t="s">
        <v>1031</v>
      </c>
      <c r="B275" s="7" t="s">
        <v>1773</v>
      </c>
      <c r="C275" s="7">
        <v>390</v>
      </c>
      <c r="D275">
        <f>VLOOKUP(keyword_stats_2[[#This Row],[Keyword]],'keyword-forecasts'!K:O,5,FALSE)</f>
        <v>637.54</v>
      </c>
      <c r="E275" s="12">
        <f>keyword_stats_2[[#This Row],[Searches: Jun 2019]]/keyword_stats_2[[#This Row],[Searches: Jun 2018]]</f>
        <v>1.6347179487179486</v>
      </c>
    </row>
    <row r="276" spans="1:5" x14ac:dyDescent="0.25">
      <c r="A276" s="7" t="s">
        <v>1042</v>
      </c>
      <c r="B276" s="7" t="s">
        <v>1773</v>
      </c>
      <c r="C276" s="7">
        <v>390</v>
      </c>
      <c r="D276">
        <f>VLOOKUP(keyword_stats_2[[#This Row],[Keyword]],'keyword-forecasts'!K:O,5,FALSE)</f>
        <v>420.36</v>
      </c>
      <c r="E276" s="12">
        <f>keyword_stats_2[[#This Row],[Searches: Jun 2019]]/keyword_stats_2[[#This Row],[Searches: Jun 2018]]</f>
        <v>1.0778461538461539</v>
      </c>
    </row>
    <row r="277" spans="1:5" x14ac:dyDescent="0.25">
      <c r="A277" s="7" t="s">
        <v>300</v>
      </c>
      <c r="B277" s="7" t="s">
        <v>1748</v>
      </c>
      <c r="C277" s="7">
        <v>390</v>
      </c>
      <c r="D277">
        <f>VLOOKUP(keyword_stats_2[[#This Row],[Keyword]],'keyword-forecasts'!K:O,5,FALSE)</f>
        <v>287.24</v>
      </c>
      <c r="E277" s="12">
        <f>keyword_stats_2[[#This Row],[Searches: Jun 2019]]/keyword_stats_2[[#This Row],[Searches: Jun 2018]]</f>
        <v>0.73651282051282052</v>
      </c>
    </row>
    <row r="278" spans="1:5" x14ac:dyDescent="0.25">
      <c r="A278" s="7" t="s">
        <v>1310</v>
      </c>
      <c r="B278" s="7" t="s">
        <v>1781</v>
      </c>
      <c r="C278" s="7">
        <v>390</v>
      </c>
      <c r="D278">
        <f>VLOOKUP(keyword_stats_2[[#This Row],[Keyword]],'keyword-forecasts'!K:O,5,FALSE)</f>
        <v>7.01</v>
      </c>
      <c r="E278" s="12">
        <f>keyword_stats_2[[#This Row],[Searches: Jun 2019]]/keyword_stats_2[[#This Row],[Searches: Jun 2018]]</f>
        <v>1.7974358974358975E-2</v>
      </c>
    </row>
    <row r="279" spans="1:5" x14ac:dyDescent="0.25">
      <c r="A279" s="7" t="s">
        <v>1365</v>
      </c>
      <c r="B279" s="7" t="s">
        <v>1759</v>
      </c>
      <c r="C279" s="7">
        <v>390</v>
      </c>
      <c r="D279">
        <f>VLOOKUP(keyword_stats_2[[#This Row],[Keyword]],'keyword-forecasts'!K:O,5,FALSE)</f>
        <v>63.05</v>
      </c>
      <c r="E279" s="12">
        <f>keyword_stats_2[[#This Row],[Searches: Jun 2019]]/keyword_stats_2[[#This Row],[Searches: Jun 2018]]</f>
        <v>0.16166666666666665</v>
      </c>
    </row>
    <row r="280" spans="1:5" x14ac:dyDescent="0.25">
      <c r="A280" s="7" t="s">
        <v>1373</v>
      </c>
      <c r="B280" s="7" t="s">
        <v>1774</v>
      </c>
      <c r="C280" s="7">
        <v>390</v>
      </c>
      <c r="D280">
        <f>VLOOKUP(keyword_stats_2[[#This Row],[Keyword]],'keyword-forecasts'!K:O,5,FALSE)</f>
        <v>434.37</v>
      </c>
      <c r="E280" s="12">
        <f>keyword_stats_2[[#This Row],[Searches: Jun 2019]]/keyword_stats_2[[#This Row],[Searches: Jun 2018]]</f>
        <v>1.1137692307692308</v>
      </c>
    </row>
    <row r="281" spans="1:5" x14ac:dyDescent="0.25">
      <c r="A281" s="7" t="s">
        <v>320</v>
      </c>
      <c r="B281" s="7" t="s">
        <v>1729</v>
      </c>
      <c r="C281" s="7">
        <v>390</v>
      </c>
      <c r="D281">
        <f>VLOOKUP(keyword_stats_2[[#This Row],[Keyword]],'keyword-forecasts'!K:O,5,FALSE)</f>
        <v>49.04</v>
      </c>
      <c r="E281" s="12">
        <f>keyword_stats_2[[#This Row],[Searches: Jun 2019]]/keyword_stats_2[[#This Row],[Searches: Jun 2018]]</f>
        <v>0.12574358974358973</v>
      </c>
    </row>
    <row r="282" spans="1:5" x14ac:dyDescent="0.25">
      <c r="A282" s="7" t="s">
        <v>1027</v>
      </c>
      <c r="B282" s="7" t="s">
        <v>1787</v>
      </c>
      <c r="C282" s="7">
        <v>390</v>
      </c>
      <c r="D282">
        <f>VLOOKUP(keyword_stats_2[[#This Row],[Keyword]],'keyword-forecasts'!K:O,5,FALSE)</f>
        <v>0</v>
      </c>
      <c r="E282" s="12">
        <f>keyword_stats_2[[#This Row],[Searches: Jun 2019]]/keyword_stats_2[[#This Row],[Searches: Jun 2018]]</f>
        <v>0</v>
      </c>
    </row>
    <row r="283" spans="1:5" x14ac:dyDescent="0.25">
      <c r="A283" s="7" t="s">
        <v>218</v>
      </c>
      <c r="B283" s="7" t="s">
        <v>1728</v>
      </c>
      <c r="C283" s="7">
        <v>390</v>
      </c>
      <c r="D283">
        <f>VLOOKUP(keyword_stats_2[[#This Row],[Keyword]],'keyword-forecasts'!K:O,5,FALSE)</f>
        <v>147.13</v>
      </c>
      <c r="E283" s="12">
        <f>keyword_stats_2[[#This Row],[Searches: Jun 2019]]/keyword_stats_2[[#This Row],[Searches: Jun 2018]]</f>
        <v>0.37725641025641027</v>
      </c>
    </row>
    <row r="284" spans="1:5" x14ac:dyDescent="0.25">
      <c r="A284" s="7" t="s">
        <v>1307</v>
      </c>
      <c r="B284" s="7" t="s">
        <v>1781</v>
      </c>
      <c r="C284" s="7">
        <v>390</v>
      </c>
      <c r="D284">
        <f>VLOOKUP(keyword_stats_2[[#This Row],[Keyword]],'keyword-forecasts'!K:O,5,FALSE)</f>
        <v>21.02</v>
      </c>
      <c r="E284" s="12">
        <f>keyword_stats_2[[#This Row],[Searches: Jun 2019]]/keyword_stats_2[[#This Row],[Searches: Jun 2018]]</f>
        <v>5.3897435897435897E-2</v>
      </c>
    </row>
    <row r="285" spans="1:5" x14ac:dyDescent="0.25">
      <c r="A285" s="7" t="s">
        <v>1197</v>
      </c>
      <c r="B285" s="7" t="s">
        <v>1799</v>
      </c>
      <c r="C285" s="7">
        <v>390</v>
      </c>
      <c r="D285">
        <f>VLOOKUP(keyword_stats_2[[#This Row],[Keyword]],'keyword-forecasts'!K:O,5,FALSE)</f>
        <v>105.09</v>
      </c>
      <c r="E285" s="12">
        <f>keyword_stats_2[[#This Row],[Searches: Jun 2019]]/keyword_stats_2[[#This Row],[Searches: Jun 2018]]</f>
        <v>0.26946153846153847</v>
      </c>
    </row>
    <row r="286" spans="1:5" x14ac:dyDescent="0.25">
      <c r="A286" s="7" t="s">
        <v>1232</v>
      </c>
      <c r="B286" s="7" t="s">
        <v>1812</v>
      </c>
      <c r="C286" s="7">
        <v>390</v>
      </c>
      <c r="D286">
        <f>VLOOKUP(keyword_stats_2[[#This Row],[Keyword]],'keyword-forecasts'!K:O,5,FALSE)</f>
        <v>140.12</v>
      </c>
      <c r="E286" s="12">
        <f>keyword_stats_2[[#This Row],[Searches: Jun 2019]]/keyword_stats_2[[#This Row],[Searches: Jun 2018]]</f>
        <v>0.35928205128205132</v>
      </c>
    </row>
    <row r="287" spans="1:5" x14ac:dyDescent="0.25">
      <c r="A287" s="7" t="s">
        <v>1200</v>
      </c>
      <c r="B287" s="7" t="s">
        <v>1730</v>
      </c>
      <c r="C287" s="7">
        <v>390</v>
      </c>
      <c r="D287">
        <f>VLOOKUP(keyword_stats_2[[#This Row],[Keyword]],'keyword-forecasts'!K:O,5,FALSE)</f>
        <v>105.09</v>
      </c>
      <c r="E287" s="12">
        <f>keyword_stats_2[[#This Row],[Searches: Jun 2019]]/keyword_stats_2[[#This Row],[Searches: Jun 2018]]</f>
        <v>0.26946153846153847</v>
      </c>
    </row>
    <row r="288" spans="1:5" x14ac:dyDescent="0.25">
      <c r="A288" s="7" t="s">
        <v>1208</v>
      </c>
      <c r="B288" s="7" t="s">
        <v>1796</v>
      </c>
      <c r="C288" s="7">
        <v>390</v>
      </c>
      <c r="D288">
        <f>VLOOKUP(keyword_stats_2[[#This Row],[Keyword]],'keyword-forecasts'!K:O,5,FALSE)</f>
        <v>7.01</v>
      </c>
      <c r="E288" s="12">
        <f>keyword_stats_2[[#This Row],[Searches: Jun 2019]]/keyword_stats_2[[#This Row],[Searches: Jun 2018]]</f>
        <v>1.7974358974358975E-2</v>
      </c>
    </row>
    <row r="289" spans="1:5" x14ac:dyDescent="0.25">
      <c r="A289" s="7" t="s">
        <v>1205</v>
      </c>
      <c r="B289" s="7" t="s">
        <v>1773</v>
      </c>
      <c r="C289" s="7">
        <v>390</v>
      </c>
      <c r="D289">
        <f>VLOOKUP(keyword_stats_2[[#This Row],[Keyword]],'keyword-forecasts'!K:O,5,FALSE)</f>
        <v>14.01</v>
      </c>
      <c r="E289" s="12">
        <f>keyword_stats_2[[#This Row],[Searches: Jun 2019]]/keyword_stats_2[[#This Row],[Searches: Jun 2018]]</f>
        <v>3.5923076923076926E-2</v>
      </c>
    </row>
    <row r="290" spans="1:5" x14ac:dyDescent="0.25">
      <c r="A290" s="7" t="s">
        <v>445</v>
      </c>
      <c r="B290" s="7" t="s">
        <v>1770</v>
      </c>
      <c r="C290" s="7">
        <v>390</v>
      </c>
      <c r="D290">
        <f>VLOOKUP(keyword_stats_2[[#This Row],[Keyword]],'keyword-forecasts'!K:O,5,FALSE)</f>
        <v>938.8</v>
      </c>
      <c r="E290" s="12">
        <f>keyword_stats_2[[#This Row],[Searches: Jun 2019]]/keyword_stats_2[[#This Row],[Searches: Jun 2018]]</f>
        <v>2.4071794871794872</v>
      </c>
    </row>
    <row r="291" spans="1:5" x14ac:dyDescent="0.25">
      <c r="A291" s="7" t="s">
        <v>519</v>
      </c>
      <c r="B291" s="7" t="s">
        <v>1788</v>
      </c>
      <c r="C291" s="7">
        <v>390</v>
      </c>
      <c r="D291">
        <f>VLOOKUP(keyword_stats_2[[#This Row],[Keyword]],'keyword-forecasts'!K:O,5,FALSE)</f>
        <v>49.04</v>
      </c>
      <c r="E291" s="12">
        <f>keyword_stats_2[[#This Row],[Searches: Jun 2019]]/keyword_stats_2[[#This Row],[Searches: Jun 2018]]</f>
        <v>0.12574358974358973</v>
      </c>
    </row>
    <row r="292" spans="1:5" x14ac:dyDescent="0.25">
      <c r="A292" s="7" t="s">
        <v>287</v>
      </c>
      <c r="B292" s="7" t="s">
        <v>1762</v>
      </c>
      <c r="C292" s="7">
        <v>390</v>
      </c>
      <c r="D292">
        <f>VLOOKUP(keyword_stats_2[[#This Row],[Keyword]],'keyword-forecasts'!K:O,5,FALSE)</f>
        <v>21.02</v>
      </c>
      <c r="E292" s="12">
        <f>keyword_stats_2[[#This Row],[Searches: Jun 2019]]/keyword_stats_2[[#This Row],[Searches: Jun 2018]]</f>
        <v>5.3897435897435897E-2</v>
      </c>
    </row>
    <row r="293" spans="1:5" x14ac:dyDescent="0.25">
      <c r="A293" s="7" t="s">
        <v>526</v>
      </c>
      <c r="B293" s="7" t="s">
        <v>1723</v>
      </c>
      <c r="C293" s="7">
        <v>390</v>
      </c>
      <c r="D293">
        <f>VLOOKUP(keyword_stats_2[[#This Row],[Keyword]],'keyword-forecasts'!K:O,5,FALSE)</f>
        <v>154.13</v>
      </c>
      <c r="E293" s="12">
        <f>keyword_stats_2[[#This Row],[Searches: Jun 2019]]/keyword_stats_2[[#This Row],[Searches: Jun 2018]]</f>
        <v>0.39520512820512821</v>
      </c>
    </row>
    <row r="294" spans="1:5" x14ac:dyDescent="0.25">
      <c r="A294" s="7" t="s">
        <v>1164</v>
      </c>
      <c r="B294" s="7" t="s">
        <v>1773</v>
      </c>
      <c r="C294" s="7">
        <v>390</v>
      </c>
      <c r="D294">
        <f>VLOOKUP(keyword_stats_2[[#This Row],[Keyword]],'keyword-forecasts'!K:O,5,FALSE)</f>
        <v>7.01</v>
      </c>
      <c r="E294" s="12">
        <f>keyword_stats_2[[#This Row],[Searches: Jun 2019]]/keyword_stats_2[[#This Row],[Searches: Jun 2018]]</f>
        <v>1.7974358974358975E-2</v>
      </c>
    </row>
    <row r="295" spans="1:5" x14ac:dyDescent="0.25">
      <c r="A295" s="7" t="s">
        <v>212</v>
      </c>
      <c r="B295" s="7" t="s">
        <v>1715</v>
      </c>
      <c r="C295" s="7">
        <v>390</v>
      </c>
      <c r="D295">
        <f>VLOOKUP(keyword_stats_2[[#This Row],[Keyword]],'keyword-forecasts'!K:O,5,FALSE)</f>
        <v>714.61</v>
      </c>
      <c r="E295" s="12">
        <f>keyword_stats_2[[#This Row],[Searches: Jun 2019]]/keyword_stats_2[[#This Row],[Searches: Jun 2018]]</f>
        <v>1.8323333333333334</v>
      </c>
    </row>
    <row r="296" spans="1:5" x14ac:dyDescent="0.25">
      <c r="A296" s="7" t="s">
        <v>182</v>
      </c>
      <c r="B296" s="7" t="s">
        <v>1837</v>
      </c>
      <c r="C296" s="7">
        <v>390</v>
      </c>
      <c r="D296">
        <f>VLOOKUP(keyword_stats_2[[#This Row],[Keyword]],'keyword-forecasts'!K:O,5,FALSE)</f>
        <v>119.1</v>
      </c>
      <c r="E296" s="12">
        <f>keyword_stats_2[[#This Row],[Searches: Jun 2019]]/keyword_stats_2[[#This Row],[Searches: Jun 2018]]</f>
        <v>0.30538461538461537</v>
      </c>
    </row>
    <row r="297" spans="1:5" x14ac:dyDescent="0.25">
      <c r="A297" s="7" t="s">
        <v>174</v>
      </c>
      <c r="B297" s="7" t="s">
        <v>1809</v>
      </c>
      <c r="C297" s="7">
        <v>390</v>
      </c>
      <c r="D297">
        <f>VLOOKUP(keyword_stats_2[[#This Row],[Keyword]],'keyword-forecasts'!K:O,5,FALSE)</f>
        <v>42.04</v>
      </c>
      <c r="E297" s="12">
        <f>keyword_stats_2[[#This Row],[Searches: Jun 2019]]/keyword_stats_2[[#This Row],[Searches: Jun 2018]]</f>
        <v>0.10779487179487179</v>
      </c>
    </row>
    <row r="298" spans="1:5" x14ac:dyDescent="0.25">
      <c r="A298" s="7" t="s">
        <v>358</v>
      </c>
      <c r="B298" s="7" t="s">
        <v>1835</v>
      </c>
      <c r="C298" s="7">
        <v>390</v>
      </c>
      <c r="D298">
        <f>VLOOKUP(keyword_stats_2[[#This Row],[Keyword]],'keyword-forecasts'!K:O,5,FALSE)</f>
        <v>0</v>
      </c>
      <c r="E298" s="12">
        <f>keyword_stats_2[[#This Row],[Searches: Jun 2019]]/keyword_stats_2[[#This Row],[Searches: Jun 2018]]</f>
        <v>0</v>
      </c>
    </row>
    <row r="299" spans="1:5" x14ac:dyDescent="0.25">
      <c r="A299" s="7" t="s">
        <v>1438</v>
      </c>
      <c r="B299" s="7" t="s">
        <v>1759</v>
      </c>
      <c r="C299" s="7">
        <v>390</v>
      </c>
      <c r="D299">
        <f>VLOOKUP(keyword_stats_2[[#This Row],[Keyword]],'keyword-forecasts'!K:O,5,FALSE)</f>
        <v>322.27</v>
      </c>
      <c r="E299" s="12">
        <f>keyword_stats_2[[#This Row],[Searches: Jun 2019]]/keyword_stats_2[[#This Row],[Searches: Jun 2018]]</f>
        <v>0.82633333333333325</v>
      </c>
    </row>
    <row r="300" spans="1:5" x14ac:dyDescent="0.25">
      <c r="A300" s="7" t="s">
        <v>1445</v>
      </c>
      <c r="B300" s="7" t="s">
        <v>1739</v>
      </c>
      <c r="C300" s="7">
        <v>390</v>
      </c>
      <c r="D300">
        <f>VLOOKUP(keyword_stats_2[[#This Row],[Keyword]],'keyword-forecasts'!K:O,5,FALSE)</f>
        <v>0</v>
      </c>
      <c r="E300" s="12">
        <f>keyword_stats_2[[#This Row],[Searches: Jun 2019]]/keyword_stats_2[[#This Row],[Searches: Jun 2018]]</f>
        <v>0</v>
      </c>
    </row>
    <row r="301" spans="1:5" x14ac:dyDescent="0.25">
      <c r="A301" s="7" t="s">
        <v>1513</v>
      </c>
      <c r="B301" s="7" t="s">
        <v>1774</v>
      </c>
      <c r="C301" s="7">
        <v>390</v>
      </c>
      <c r="D301">
        <f>VLOOKUP(keyword_stats_2[[#This Row],[Keyword]],'keyword-forecasts'!K:O,5,FALSE)</f>
        <v>28.02</v>
      </c>
      <c r="E301" s="12">
        <f>keyword_stats_2[[#This Row],[Searches: Jun 2019]]/keyword_stats_2[[#This Row],[Searches: Jun 2018]]</f>
        <v>7.1846153846153851E-2</v>
      </c>
    </row>
    <row r="302" spans="1:5" x14ac:dyDescent="0.25">
      <c r="A302" s="7" t="s">
        <v>864</v>
      </c>
      <c r="B302" s="7" t="s">
        <v>1745</v>
      </c>
      <c r="C302" s="7">
        <v>390</v>
      </c>
      <c r="D302">
        <f>VLOOKUP(keyword_stats_2[[#This Row],[Keyword]],'keyword-forecasts'!K:O,5,FALSE)</f>
        <v>0</v>
      </c>
      <c r="E302" s="12">
        <f>keyword_stats_2[[#This Row],[Searches: Jun 2019]]/keyword_stats_2[[#This Row],[Searches: Jun 2018]]</f>
        <v>0</v>
      </c>
    </row>
    <row r="303" spans="1:5" x14ac:dyDescent="0.25">
      <c r="A303" s="7" t="s">
        <v>1590</v>
      </c>
      <c r="B303" s="7" t="s">
        <v>1780</v>
      </c>
      <c r="C303" s="7">
        <v>390</v>
      </c>
      <c r="D303">
        <f>VLOOKUP(keyword_stats_2[[#This Row],[Keyword]],'keyword-forecasts'!K:O,5,FALSE)</f>
        <v>70.06</v>
      </c>
      <c r="E303" s="12">
        <f>keyword_stats_2[[#This Row],[Searches: Jun 2019]]/keyword_stats_2[[#This Row],[Searches: Jun 2018]]</f>
        <v>0.17964102564102566</v>
      </c>
    </row>
    <row r="304" spans="1:5" x14ac:dyDescent="0.25">
      <c r="A304" s="7" t="s">
        <v>379</v>
      </c>
      <c r="B304" s="7" t="s">
        <v>1835</v>
      </c>
      <c r="C304" s="7">
        <v>390</v>
      </c>
      <c r="D304">
        <f>VLOOKUP(keyword_stats_2[[#This Row],[Keyword]],'keyword-forecasts'!K:O,5,FALSE)</f>
        <v>49.04</v>
      </c>
      <c r="E304" s="12">
        <f>keyword_stats_2[[#This Row],[Searches: Jun 2019]]/keyword_stats_2[[#This Row],[Searches: Jun 2018]]</f>
        <v>0.12574358974358973</v>
      </c>
    </row>
    <row r="305" spans="1:5" x14ac:dyDescent="0.25">
      <c r="A305" s="7" t="s">
        <v>157</v>
      </c>
      <c r="B305" s="7" t="s">
        <v>1805</v>
      </c>
      <c r="C305" s="7">
        <v>390</v>
      </c>
      <c r="D305">
        <f>VLOOKUP(keyword_stats_2[[#This Row],[Keyword]],'keyword-forecasts'!K:O,5,FALSE)</f>
        <v>210.18</v>
      </c>
      <c r="E305" s="12">
        <f>keyword_stats_2[[#This Row],[Searches: Jun 2019]]/keyword_stats_2[[#This Row],[Searches: Jun 2018]]</f>
        <v>0.53892307692307695</v>
      </c>
    </row>
    <row r="306" spans="1:5" x14ac:dyDescent="0.25">
      <c r="A306" s="7" t="s">
        <v>151</v>
      </c>
      <c r="B306" s="7" t="s">
        <v>1814</v>
      </c>
      <c r="C306" s="7">
        <v>390</v>
      </c>
      <c r="D306">
        <f>VLOOKUP(keyword_stats_2[[#This Row],[Keyword]],'keyword-forecasts'!K:O,5,FALSE)</f>
        <v>203.17</v>
      </c>
      <c r="E306" s="12">
        <f>keyword_stats_2[[#This Row],[Searches: Jun 2019]]/keyword_stats_2[[#This Row],[Searches: Jun 2018]]</f>
        <v>0.52094871794871789</v>
      </c>
    </row>
    <row r="307" spans="1:5" x14ac:dyDescent="0.25">
      <c r="A307" s="7" t="s">
        <v>1413</v>
      </c>
      <c r="B307" s="7" t="s">
        <v>1737</v>
      </c>
      <c r="C307" s="7">
        <v>390</v>
      </c>
      <c r="D307">
        <f>VLOOKUP(keyword_stats_2[[#This Row],[Keyword]],'keyword-forecasts'!K:O,5,FALSE)</f>
        <v>0</v>
      </c>
      <c r="E307" s="12">
        <f>keyword_stats_2[[#This Row],[Searches: Jun 2019]]/keyword_stats_2[[#This Row],[Searches: Jun 2018]]</f>
        <v>0</v>
      </c>
    </row>
    <row r="308" spans="1:5" x14ac:dyDescent="0.25">
      <c r="A308" s="7" t="s">
        <v>1390</v>
      </c>
      <c r="B308" s="7" t="s">
        <v>1737</v>
      </c>
      <c r="C308" s="7">
        <v>390</v>
      </c>
      <c r="D308">
        <f>VLOOKUP(keyword_stats_2[[#This Row],[Keyword]],'keyword-forecasts'!K:O,5,FALSE)</f>
        <v>0</v>
      </c>
      <c r="E308" s="12">
        <f>keyword_stats_2[[#This Row],[Searches: Jun 2019]]/keyword_stats_2[[#This Row],[Searches: Jun 2018]]</f>
        <v>0</v>
      </c>
    </row>
    <row r="309" spans="1:5" x14ac:dyDescent="0.25">
      <c r="A309" s="7" t="s">
        <v>570</v>
      </c>
      <c r="B309" s="7" t="s">
        <v>1768</v>
      </c>
      <c r="C309" s="7">
        <v>390</v>
      </c>
      <c r="D309">
        <f>VLOOKUP(keyword_stats_2[[#This Row],[Keyword]],'keyword-forecasts'!K:O,5,FALSE)</f>
        <v>224.19</v>
      </c>
      <c r="E309" s="12">
        <f>keyword_stats_2[[#This Row],[Searches: Jun 2019]]/keyword_stats_2[[#This Row],[Searches: Jun 2018]]</f>
        <v>0.5748461538461539</v>
      </c>
    </row>
    <row r="310" spans="1:5" x14ac:dyDescent="0.25">
      <c r="A310" s="7" t="s">
        <v>1416</v>
      </c>
      <c r="B310" s="7" t="s">
        <v>1769</v>
      </c>
      <c r="C310" s="7">
        <v>390</v>
      </c>
      <c r="D310">
        <f>VLOOKUP(keyword_stats_2[[#This Row],[Keyword]],'keyword-forecasts'!K:O,5,FALSE)</f>
        <v>0</v>
      </c>
      <c r="E310" s="12">
        <f>keyword_stats_2[[#This Row],[Searches: Jun 2019]]/keyword_stats_2[[#This Row],[Searches: Jun 2018]]</f>
        <v>0</v>
      </c>
    </row>
    <row r="311" spans="1:5" x14ac:dyDescent="0.25">
      <c r="A311" s="7" t="s">
        <v>907</v>
      </c>
      <c r="B311" s="7" t="s">
        <v>1703</v>
      </c>
      <c r="C311" s="7">
        <v>390</v>
      </c>
      <c r="D311">
        <f>VLOOKUP(keyword_stats_2[[#This Row],[Keyword]],'keyword-forecasts'!K:O,5,FALSE)</f>
        <v>203.17</v>
      </c>
      <c r="E311" s="12">
        <f>keyword_stats_2[[#This Row],[Searches: Jun 2019]]/keyword_stats_2[[#This Row],[Searches: Jun 2018]]</f>
        <v>0.52094871794871789</v>
      </c>
    </row>
    <row r="312" spans="1:5" x14ac:dyDescent="0.25">
      <c r="A312" s="7" t="s">
        <v>196</v>
      </c>
      <c r="B312" s="7" t="s">
        <v>1814</v>
      </c>
      <c r="C312" s="7">
        <v>390</v>
      </c>
      <c r="D312">
        <f>VLOOKUP(keyword_stats_2[[#This Row],[Keyword]],'keyword-forecasts'!K:O,5,FALSE)</f>
        <v>315.27</v>
      </c>
      <c r="E312" s="12">
        <f>keyword_stats_2[[#This Row],[Searches: Jun 2019]]/keyword_stats_2[[#This Row],[Searches: Jun 2018]]</f>
        <v>0.80838461538461537</v>
      </c>
    </row>
    <row r="313" spans="1:5" x14ac:dyDescent="0.25">
      <c r="A313" s="7" t="s">
        <v>349</v>
      </c>
      <c r="B313" s="7" t="s">
        <v>1770</v>
      </c>
      <c r="C313" s="7">
        <v>390</v>
      </c>
      <c r="D313">
        <f>VLOOKUP(keyword_stats_2[[#This Row],[Keyword]],'keyword-forecasts'!K:O,5,FALSE)</f>
        <v>0</v>
      </c>
      <c r="E313" s="12">
        <f>keyword_stats_2[[#This Row],[Searches: Jun 2019]]/keyword_stats_2[[#This Row],[Searches: Jun 2018]]</f>
        <v>0</v>
      </c>
    </row>
    <row r="314" spans="1:5" x14ac:dyDescent="0.25">
      <c r="A314" s="7" t="s">
        <v>897</v>
      </c>
      <c r="B314" s="7" t="s">
        <v>1816</v>
      </c>
      <c r="C314" s="7">
        <v>390</v>
      </c>
      <c r="D314">
        <f>VLOOKUP(keyword_stats_2[[#This Row],[Keyword]],'keyword-forecasts'!K:O,5,FALSE)</f>
        <v>0</v>
      </c>
      <c r="E314" s="12">
        <f>keyword_stats_2[[#This Row],[Searches: Jun 2019]]/keyword_stats_2[[#This Row],[Searches: Jun 2018]]</f>
        <v>0</v>
      </c>
    </row>
    <row r="315" spans="1:5" x14ac:dyDescent="0.25">
      <c r="A315" s="7" t="s">
        <v>1433</v>
      </c>
      <c r="B315" s="7" t="s">
        <v>1771</v>
      </c>
      <c r="C315" s="7">
        <v>390</v>
      </c>
      <c r="D315">
        <f>VLOOKUP(keyword_stats_2[[#This Row],[Keyword]],'keyword-forecasts'!K:O,5,FALSE)</f>
        <v>259.22000000000003</v>
      </c>
      <c r="E315" s="12">
        <f>keyword_stats_2[[#This Row],[Searches: Jun 2019]]/keyword_stats_2[[#This Row],[Searches: Jun 2018]]</f>
        <v>0.66466666666666674</v>
      </c>
    </row>
    <row r="316" spans="1:5" x14ac:dyDescent="0.25">
      <c r="A316" s="7" t="s">
        <v>530</v>
      </c>
      <c r="B316" s="7" t="s">
        <v>1791</v>
      </c>
      <c r="C316" s="7">
        <v>320</v>
      </c>
      <c r="D316">
        <f>VLOOKUP(keyword_stats_2[[#This Row],[Keyword]],'keyword-forecasts'!K:O,5,FALSE)</f>
        <v>70.06</v>
      </c>
      <c r="E316" s="12">
        <f>keyword_stats_2[[#This Row],[Searches: Jun 2019]]/keyword_stats_2[[#This Row],[Searches: Jun 2018]]</f>
        <v>0.21893750000000001</v>
      </c>
    </row>
    <row r="317" spans="1:5" x14ac:dyDescent="0.25">
      <c r="A317" s="7" t="s">
        <v>431</v>
      </c>
      <c r="B317" s="7" t="s">
        <v>1791</v>
      </c>
      <c r="C317" s="7">
        <v>320</v>
      </c>
      <c r="D317">
        <f>VLOOKUP(keyword_stats_2[[#This Row],[Keyword]],'keyword-forecasts'!K:O,5,FALSE)</f>
        <v>91.08</v>
      </c>
      <c r="E317" s="12">
        <f>keyword_stats_2[[#This Row],[Searches: Jun 2019]]/keyword_stats_2[[#This Row],[Searches: Jun 2018]]</f>
        <v>0.28462500000000002</v>
      </c>
    </row>
    <row r="318" spans="1:5" x14ac:dyDescent="0.25">
      <c r="A318" s="7" t="s">
        <v>564</v>
      </c>
      <c r="B318" s="7" t="s">
        <v>1768</v>
      </c>
      <c r="C318" s="7">
        <v>320</v>
      </c>
      <c r="D318">
        <f>VLOOKUP(keyword_stats_2[[#This Row],[Keyword]],'keyword-forecasts'!K:O,5,FALSE)</f>
        <v>490.42</v>
      </c>
      <c r="E318" s="12">
        <f>keyword_stats_2[[#This Row],[Searches: Jun 2019]]/keyword_stats_2[[#This Row],[Searches: Jun 2018]]</f>
        <v>1.5325625</v>
      </c>
    </row>
    <row r="319" spans="1:5" x14ac:dyDescent="0.25">
      <c r="A319" s="7" t="s">
        <v>461</v>
      </c>
      <c r="B319" s="7" t="s">
        <v>1786</v>
      </c>
      <c r="C319" s="7">
        <v>320</v>
      </c>
      <c r="D319">
        <f>VLOOKUP(keyword_stats_2[[#This Row],[Keyword]],'keyword-forecasts'!K:O,5,FALSE)</f>
        <v>0</v>
      </c>
      <c r="E319" s="12">
        <f>keyword_stats_2[[#This Row],[Searches: Jun 2019]]/keyword_stats_2[[#This Row],[Searches: Jun 2018]]</f>
        <v>0</v>
      </c>
    </row>
    <row r="320" spans="1:5" x14ac:dyDescent="0.25">
      <c r="A320" s="7" t="s">
        <v>1380</v>
      </c>
      <c r="B320" s="7" t="s">
        <v>1779</v>
      </c>
      <c r="C320" s="7">
        <v>320</v>
      </c>
      <c r="D320">
        <f>VLOOKUP(keyword_stats_2[[#This Row],[Keyword]],'keyword-forecasts'!K:O,5,FALSE)</f>
        <v>0</v>
      </c>
      <c r="E320" s="12">
        <f>keyword_stats_2[[#This Row],[Searches: Jun 2019]]/keyword_stats_2[[#This Row],[Searches: Jun 2018]]</f>
        <v>0</v>
      </c>
    </row>
    <row r="321" spans="1:5" x14ac:dyDescent="0.25">
      <c r="A321" s="7" t="s">
        <v>1395</v>
      </c>
      <c r="B321" s="7" t="s">
        <v>1771</v>
      </c>
      <c r="C321" s="7">
        <v>320</v>
      </c>
      <c r="D321">
        <f>VLOOKUP(keyword_stats_2[[#This Row],[Keyword]],'keyword-forecasts'!K:O,5,FALSE)</f>
        <v>7.01</v>
      </c>
      <c r="E321" s="12">
        <f>keyword_stats_2[[#This Row],[Searches: Jun 2019]]/keyword_stats_2[[#This Row],[Searches: Jun 2018]]</f>
        <v>2.1906249999999999E-2</v>
      </c>
    </row>
    <row r="322" spans="1:5" x14ac:dyDescent="0.25">
      <c r="A322" s="7" t="s">
        <v>1402</v>
      </c>
      <c r="B322" s="7" t="s">
        <v>1794</v>
      </c>
      <c r="C322" s="7">
        <v>320</v>
      </c>
      <c r="D322">
        <f>VLOOKUP(keyword_stats_2[[#This Row],[Keyword]],'keyword-forecasts'!K:O,5,FALSE)</f>
        <v>28.02</v>
      </c>
      <c r="E322" s="12">
        <f>keyword_stats_2[[#This Row],[Searches: Jun 2019]]/keyword_stats_2[[#This Row],[Searches: Jun 2018]]</f>
        <v>8.7562500000000001E-2</v>
      </c>
    </row>
    <row r="323" spans="1:5" x14ac:dyDescent="0.25">
      <c r="A323" s="7" t="s">
        <v>1283</v>
      </c>
      <c r="B323" s="7" t="s">
        <v>1785</v>
      </c>
      <c r="C323" s="7">
        <v>320</v>
      </c>
      <c r="D323">
        <f>VLOOKUP(keyword_stats_2[[#This Row],[Keyword]],'keyword-forecasts'!K:O,5,FALSE)</f>
        <v>140.12</v>
      </c>
      <c r="E323" s="12">
        <f>keyword_stats_2[[#This Row],[Searches: Jun 2019]]/keyword_stats_2[[#This Row],[Searches: Jun 2018]]</f>
        <v>0.43787500000000001</v>
      </c>
    </row>
    <row r="324" spans="1:5" x14ac:dyDescent="0.25">
      <c r="A324" s="7" t="s">
        <v>1235</v>
      </c>
      <c r="B324" s="7" t="s">
        <v>1773</v>
      </c>
      <c r="C324" s="7">
        <v>320</v>
      </c>
      <c r="D324">
        <f>VLOOKUP(keyword_stats_2[[#This Row],[Keyword]],'keyword-forecasts'!K:O,5,FALSE)</f>
        <v>0</v>
      </c>
      <c r="E324" s="12">
        <f>keyword_stats_2[[#This Row],[Searches: Jun 2019]]/keyword_stats_2[[#This Row],[Searches: Jun 2018]]</f>
        <v>0</v>
      </c>
    </row>
    <row r="325" spans="1:5" x14ac:dyDescent="0.25">
      <c r="A325" s="7" t="s">
        <v>1265</v>
      </c>
      <c r="B325" s="7" t="s">
        <v>1719</v>
      </c>
      <c r="C325" s="7">
        <v>320</v>
      </c>
      <c r="D325">
        <f>VLOOKUP(keyword_stats_2[[#This Row],[Keyword]],'keyword-forecasts'!K:O,5,FALSE)</f>
        <v>0</v>
      </c>
      <c r="E325" s="12">
        <f>keyword_stats_2[[#This Row],[Searches: Jun 2019]]/keyword_stats_2[[#This Row],[Searches: Jun 2018]]</f>
        <v>0</v>
      </c>
    </row>
    <row r="326" spans="1:5" x14ac:dyDescent="0.25">
      <c r="A326" s="7" t="s">
        <v>1278</v>
      </c>
      <c r="B326" s="7" t="s">
        <v>1773</v>
      </c>
      <c r="C326" s="7">
        <v>320</v>
      </c>
      <c r="D326">
        <f>VLOOKUP(keyword_stats_2[[#This Row],[Keyword]],'keyword-forecasts'!K:O,5,FALSE)</f>
        <v>70.06</v>
      </c>
      <c r="E326" s="12">
        <f>keyword_stats_2[[#This Row],[Searches: Jun 2019]]/keyword_stats_2[[#This Row],[Searches: Jun 2018]]</f>
        <v>0.21893750000000001</v>
      </c>
    </row>
    <row r="327" spans="1:5" x14ac:dyDescent="0.25">
      <c r="A327" s="7" t="s">
        <v>1519</v>
      </c>
      <c r="B327" s="7" t="s">
        <v>1771</v>
      </c>
      <c r="C327" s="7">
        <v>320</v>
      </c>
      <c r="D327">
        <f>VLOOKUP(keyword_stats_2[[#This Row],[Keyword]],'keyword-forecasts'!K:O,5,FALSE)</f>
        <v>0</v>
      </c>
      <c r="E327" s="12">
        <f>keyword_stats_2[[#This Row],[Searches: Jun 2019]]/keyword_stats_2[[#This Row],[Searches: Jun 2018]]</f>
        <v>0</v>
      </c>
    </row>
    <row r="328" spans="1:5" x14ac:dyDescent="0.25">
      <c r="A328" s="7" t="s">
        <v>1566</v>
      </c>
      <c r="B328" s="7" t="s">
        <v>1817</v>
      </c>
      <c r="C328" s="7">
        <v>320</v>
      </c>
      <c r="D328">
        <f>VLOOKUP(keyword_stats_2[[#This Row],[Keyword]],'keyword-forecasts'!K:O,5,FALSE)</f>
        <v>182.16</v>
      </c>
      <c r="E328" s="12">
        <f>keyword_stats_2[[#This Row],[Searches: Jun 2019]]/keyword_stats_2[[#This Row],[Searches: Jun 2018]]</f>
        <v>0.56925000000000003</v>
      </c>
    </row>
    <row r="329" spans="1:5" x14ac:dyDescent="0.25">
      <c r="A329" s="7" t="s">
        <v>1602</v>
      </c>
      <c r="B329" s="7" t="s">
        <v>1809</v>
      </c>
      <c r="C329" s="7">
        <v>320</v>
      </c>
      <c r="D329">
        <f>VLOOKUP(keyword_stats_2[[#This Row],[Keyword]],'keyword-forecasts'!K:O,5,FALSE)</f>
        <v>0</v>
      </c>
      <c r="E329" s="12">
        <f>keyword_stats_2[[#This Row],[Searches: Jun 2019]]/keyword_stats_2[[#This Row],[Searches: Jun 2018]]</f>
        <v>0</v>
      </c>
    </row>
    <row r="330" spans="1:5" x14ac:dyDescent="0.25">
      <c r="A330" s="7" t="s">
        <v>1494</v>
      </c>
      <c r="B330" s="7" t="s">
        <v>1739</v>
      </c>
      <c r="C330" s="7">
        <v>320</v>
      </c>
      <c r="D330">
        <f>VLOOKUP(keyword_stats_2[[#This Row],[Keyword]],'keyword-forecasts'!K:O,5,FALSE)</f>
        <v>14.01</v>
      </c>
      <c r="E330" s="12">
        <f>keyword_stats_2[[#This Row],[Searches: Jun 2019]]/keyword_stats_2[[#This Row],[Searches: Jun 2018]]</f>
        <v>4.3781250000000001E-2</v>
      </c>
    </row>
    <row r="331" spans="1:5" x14ac:dyDescent="0.25">
      <c r="A331" s="7" t="s">
        <v>1409</v>
      </c>
      <c r="B331" s="7" t="s">
        <v>1792</v>
      </c>
      <c r="C331" s="7">
        <v>320</v>
      </c>
      <c r="D331">
        <f>VLOOKUP(keyword_stats_2[[#This Row],[Keyword]],'keyword-forecasts'!K:O,5,FALSE)</f>
        <v>168.14</v>
      </c>
      <c r="E331" s="12">
        <f>keyword_stats_2[[#This Row],[Searches: Jun 2019]]/keyword_stats_2[[#This Row],[Searches: Jun 2018]]</f>
        <v>0.5254375</v>
      </c>
    </row>
    <row r="332" spans="1:5" x14ac:dyDescent="0.25">
      <c r="A332" s="7" t="s">
        <v>1419</v>
      </c>
      <c r="B332" s="7" t="s">
        <v>1771</v>
      </c>
      <c r="C332" s="7">
        <v>320</v>
      </c>
      <c r="D332">
        <f>VLOOKUP(keyword_stats_2[[#This Row],[Keyword]],'keyword-forecasts'!K:O,5,FALSE)</f>
        <v>0</v>
      </c>
      <c r="E332" s="12">
        <f>keyword_stats_2[[#This Row],[Searches: Jun 2019]]/keyword_stats_2[[#This Row],[Searches: Jun 2018]]</f>
        <v>0</v>
      </c>
    </row>
    <row r="333" spans="1:5" x14ac:dyDescent="0.25">
      <c r="A333" s="7" t="s">
        <v>1478</v>
      </c>
      <c r="B333" s="7" t="s">
        <v>1771</v>
      </c>
      <c r="C333" s="7">
        <v>320</v>
      </c>
      <c r="D333">
        <f>VLOOKUP(keyword_stats_2[[#This Row],[Keyword]],'keyword-forecasts'!K:O,5,FALSE)</f>
        <v>7.01</v>
      </c>
      <c r="E333" s="12">
        <f>keyword_stats_2[[#This Row],[Searches: Jun 2019]]/keyword_stats_2[[#This Row],[Searches: Jun 2018]]</f>
        <v>2.1906249999999999E-2</v>
      </c>
    </row>
    <row r="334" spans="1:5" x14ac:dyDescent="0.25">
      <c r="A334" s="7" t="s">
        <v>894</v>
      </c>
      <c r="B334" s="7" t="s">
        <v>1772</v>
      </c>
      <c r="C334" s="7">
        <v>320</v>
      </c>
      <c r="D334">
        <f>VLOOKUP(keyword_stats_2[[#This Row],[Keyword]],'keyword-forecasts'!K:O,5,FALSE)</f>
        <v>0</v>
      </c>
      <c r="E334" s="12">
        <f>keyword_stats_2[[#This Row],[Searches: Jun 2019]]/keyword_stats_2[[#This Row],[Searches: Jun 2018]]</f>
        <v>0</v>
      </c>
    </row>
    <row r="335" spans="1:5" x14ac:dyDescent="0.25">
      <c r="A335" s="7" t="s">
        <v>898</v>
      </c>
      <c r="B335" s="7" t="s">
        <v>1767</v>
      </c>
      <c r="C335" s="7">
        <v>320</v>
      </c>
      <c r="D335">
        <f>VLOOKUP(keyword_stats_2[[#This Row],[Keyword]],'keyword-forecasts'!K:O,5,FALSE)</f>
        <v>0</v>
      </c>
      <c r="E335" s="12">
        <f>keyword_stats_2[[#This Row],[Searches: Jun 2019]]/keyword_stats_2[[#This Row],[Searches: Jun 2018]]</f>
        <v>0</v>
      </c>
    </row>
    <row r="336" spans="1:5" x14ac:dyDescent="0.25">
      <c r="A336" s="7" t="s">
        <v>924</v>
      </c>
      <c r="B336" s="7" t="s">
        <v>1734</v>
      </c>
      <c r="C336" s="7">
        <v>320</v>
      </c>
      <c r="D336">
        <f>VLOOKUP(keyword_stats_2[[#This Row],[Keyword]],'keyword-forecasts'!K:O,5,FALSE)</f>
        <v>133.11000000000001</v>
      </c>
      <c r="E336" s="12">
        <f>keyword_stats_2[[#This Row],[Searches: Jun 2019]]/keyword_stats_2[[#This Row],[Searches: Jun 2018]]</f>
        <v>0.41596875000000005</v>
      </c>
    </row>
    <row r="337" spans="1:5" x14ac:dyDescent="0.25">
      <c r="A337" s="7" t="s">
        <v>1659</v>
      </c>
      <c r="B337" s="7" t="s">
        <v>1771</v>
      </c>
      <c r="C337" s="7">
        <v>320</v>
      </c>
      <c r="D337">
        <f>VLOOKUP(keyword_stats_2[[#This Row],[Keyword]],'keyword-forecasts'!K:O,5,FALSE)</f>
        <v>0</v>
      </c>
      <c r="E337" s="12">
        <f>keyword_stats_2[[#This Row],[Searches: Jun 2019]]/keyword_stats_2[[#This Row],[Searches: Jun 2018]]</f>
        <v>0</v>
      </c>
    </row>
    <row r="338" spans="1:5" x14ac:dyDescent="0.25">
      <c r="A338" s="7" t="s">
        <v>656</v>
      </c>
      <c r="B338" s="7" t="s">
        <v>1768</v>
      </c>
      <c r="C338" s="7">
        <v>320</v>
      </c>
      <c r="D338">
        <f>VLOOKUP(keyword_stats_2[[#This Row],[Keyword]],'keyword-forecasts'!K:O,5,FALSE)</f>
        <v>294.25</v>
      </c>
      <c r="E338" s="12">
        <f>keyword_stats_2[[#This Row],[Searches: Jun 2019]]/keyword_stats_2[[#This Row],[Searches: Jun 2018]]</f>
        <v>0.91953125000000002</v>
      </c>
    </row>
    <row r="339" spans="1:5" x14ac:dyDescent="0.25">
      <c r="A339" s="7" t="s">
        <v>672</v>
      </c>
      <c r="B339" s="7" t="s">
        <v>1710</v>
      </c>
      <c r="C339" s="7">
        <v>320</v>
      </c>
      <c r="D339">
        <f>VLOOKUP(keyword_stats_2[[#This Row],[Keyword]],'keyword-forecasts'!K:O,5,FALSE)</f>
        <v>210.18</v>
      </c>
      <c r="E339" s="12">
        <f>keyword_stats_2[[#This Row],[Searches: Jun 2019]]/keyword_stats_2[[#This Row],[Searches: Jun 2018]]</f>
        <v>0.65681250000000002</v>
      </c>
    </row>
    <row r="340" spans="1:5" x14ac:dyDescent="0.25">
      <c r="A340" s="7" t="s">
        <v>702</v>
      </c>
      <c r="B340" s="7" t="s">
        <v>1806</v>
      </c>
      <c r="C340" s="7">
        <v>320</v>
      </c>
      <c r="D340">
        <f>VLOOKUP(keyword_stats_2[[#This Row],[Keyword]],'keyword-forecasts'!K:O,5,FALSE)</f>
        <v>0</v>
      </c>
      <c r="E340" s="12">
        <f>keyword_stats_2[[#This Row],[Searches: Jun 2019]]/keyword_stats_2[[#This Row],[Searches: Jun 2018]]</f>
        <v>0</v>
      </c>
    </row>
    <row r="341" spans="1:5" x14ac:dyDescent="0.25">
      <c r="A341" s="7" t="s">
        <v>1172</v>
      </c>
      <c r="B341" s="7" t="s">
        <v>1707</v>
      </c>
      <c r="C341" s="7">
        <v>320</v>
      </c>
      <c r="D341">
        <f>VLOOKUP(keyword_stats_2[[#This Row],[Keyword]],'keyword-forecasts'!K:O,5,FALSE)</f>
        <v>0</v>
      </c>
      <c r="E341" s="12">
        <f>keyword_stats_2[[#This Row],[Searches: Jun 2019]]/keyword_stats_2[[#This Row],[Searches: Jun 2018]]</f>
        <v>0</v>
      </c>
    </row>
    <row r="342" spans="1:5" x14ac:dyDescent="0.25">
      <c r="A342" s="7" t="s">
        <v>1182</v>
      </c>
      <c r="B342" s="7" t="s">
        <v>1773</v>
      </c>
      <c r="C342" s="7">
        <v>320</v>
      </c>
      <c r="D342">
        <f>VLOOKUP(keyword_stats_2[[#This Row],[Keyword]],'keyword-forecasts'!K:O,5,FALSE)</f>
        <v>21.02</v>
      </c>
      <c r="E342" s="12">
        <f>keyword_stats_2[[#This Row],[Searches: Jun 2019]]/keyword_stats_2[[#This Row],[Searches: Jun 2018]]</f>
        <v>6.5687499999999996E-2</v>
      </c>
    </row>
    <row r="343" spans="1:5" x14ac:dyDescent="0.25">
      <c r="A343" s="7" t="s">
        <v>1211</v>
      </c>
      <c r="B343" s="7" t="s">
        <v>1701</v>
      </c>
      <c r="C343" s="7">
        <v>320</v>
      </c>
      <c r="D343">
        <f>VLOOKUP(keyword_stats_2[[#This Row],[Keyword]],'keyword-forecasts'!K:O,5,FALSE)</f>
        <v>105.09</v>
      </c>
      <c r="E343" s="12">
        <f>keyword_stats_2[[#This Row],[Searches: Jun 2019]]/keyword_stats_2[[#This Row],[Searches: Jun 2018]]</f>
        <v>0.32840625000000001</v>
      </c>
    </row>
    <row r="344" spans="1:5" x14ac:dyDescent="0.25">
      <c r="A344" s="7" t="s">
        <v>1158</v>
      </c>
      <c r="B344" s="7" t="s">
        <v>1773</v>
      </c>
      <c r="C344" s="7">
        <v>320</v>
      </c>
      <c r="D344">
        <f>VLOOKUP(keyword_stats_2[[#This Row],[Keyword]],'keyword-forecasts'!K:O,5,FALSE)</f>
        <v>343.29</v>
      </c>
      <c r="E344" s="12">
        <f>keyword_stats_2[[#This Row],[Searches: Jun 2019]]/keyword_stats_2[[#This Row],[Searches: Jun 2018]]</f>
        <v>1.07278125</v>
      </c>
    </row>
    <row r="345" spans="1:5" x14ac:dyDescent="0.25">
      <c r="A345" s="7" t="s">
        <v>1035</v>
      </c>
      <c r="B345" s="7" t="s">
        <v>1773</v>
      </c>
      <c r="C345" s="7">
        <v>320</v>
      </c>
      <c r="D345">
        <f>VLOOKUP(keyword_stats_2[[#This Row],[Keyword]],'keyword-forecasts'!K:O,5,FALSE)</f>
        <v>168.14</v>
      </c>
      <c r="E345" s="12">
        <f>keyword_stats_2[[#This Row],[Searches: Jun 2019]]/keyword_stats_2[[#This Row],[Searches: Jun 2018]]</f>
        <v>0.5254375</v>
      </c>
    </row>
    <row r="346" spans="1:5" x14ac:dyDescent="0.25">
      <c r="A346" s="7" t="s">
        <v>1648</v>
      </c>
      <c r="B346" s="7" t="s">
        <v>1787</v>
      </c>
      <c r="C346" s="7">
        <v>320</v>
      </c>
      <c r="D346">
        <f>VLOOKUP(keyword_stats_2[[#This Row],[Keyword]],'keyword-forecasts'!K:O,5,FALSE)</f>
        <v>0</v>
      </c>
      <c r="E346" s="12">
        <f>keyword_stats_2[[#This Row],[Searches: Jun 2019]]/keyword_stats_2[[#This Row],[Searches: Jun 2018]]</f>
        <v>0</v>
      </c>
    </row>
    <row r="347" spans="1:5" x14ac:dyDescent="0.25">
      <c r="A347" s="7" t="s">
        <v>1143</v>
      </c>
      <c r="B347" s="7" t="s">
        <v>1773</v>
      </c>
      <c r="C347" s="7">
        <v>320</v>
      </c>
      <c r="D347">
        <f>VLOOKUP(keyword_stats_2[[#This Row],[Keyword]],'keyword-forecasts'!K:O,5,FALSE)</f>
        <v>133.11000000000001</v>
      </c>
      <c r="E347" s="12">
        <f>keyword_stats_2[[#This Row],[Searches: Jun 2019]]/keyword_stats_2[[#This Row],[Searches: Jun 2018]]</f>
        <v>0.41596875000000005</v>
      </c>
    </row>
    <row r="348" spans="1:5" x14ac:dyDescent="0.25">
      <c r="A348" s="7" t="s">
        <v>347</v>
      </c>
      <c r="B348" s="7" t="s">
        <v>1835</v>
      </c>
      <c r="C348" s="7">
        <v>320</v>
      </c>
      <c r="D348">
        <f>VLOOKUP(keyword_stats_2[[#This Row],[Keyword]],'keyword-forecasts'!K:O,5,FALSE)</f>
        <v>14.01</v>
      </c>
      <c r="E348" s="12">
        <f>keyword_stats_2[[#This Row],[Searches: Jun 2019]]/keyword_stats_2[[#This Row],[Searches: Jun 2018]]</f>
        <v>4.3781250000000001E-2</v>
      </c>
    </row>
    <row r="349" spans="1:5" x14ac:dyDescent="0.25">
      <c r="A349" s="7" t="s">
        <v>138</v>
      </c>
      <c r="B349" s="7" t="s">
        <v>1814</v>
      </c>
      <c r="C349" s="7">
        <v>320</v>
      </c>
      <c r="D349">
        <f>VLOOKUP(keyword_stats_2[[#This Row],[Keyword]],'keyword-forecasts'!K:O,5,FALSE)</f>
        <v>329.28</v>
      </c>
      <c r="E349" s="12">
        <f>keyword_stats_2[[#This Row],[Searches: Jun 2019]]/keyword_stats_2[[#This Row],[Searches: Jun 2018]]</f>
        <v>1.0289999999999999</v>
      </c>
    </row>
    <row r="350" spans="1:5" x14ac:dyDescent="0.25">
      <c r="A350" s="7" t="s">
        <v>883</v>
      </c>
      <c r="B350" s="7" t="s">
        <v>1771</v>
      </c>
      <c r="C350" s="7">
        <v>320</v>
      </c>
      <c r="D350">
        <f>VLOOKUP(keyword_stats_2[[#This Row],[Keyword]],'keyword-forecasts'!K:O,5,FALSE)</f>
        <v>168.14</v>
      </c>
      <c r="E350" s="12">
        <f>keyword_stats_2[[#This Row],[Searches: Jun 2019]]/keyword_stats_2[[#This Row],[Searches: Jun 2018]]</f>
        <v>0.5254375</v>
      </c>
    </row>
    <row r="351" spans="1:5" x14ac:dyDescent="0.25">
      <c r="A351" s="7" t="s">
        <v>150</v>
      </c>
      <c r="B351" s="7" t="s">
        <v>1716</v>
      </c>
      <c r="C351" s="7">
        <v>320</v>
      </c>
      <c r="D351">
        <f>VLOOKUP(keyword_stats_2[[#This Row],[Keyword]],'keyword-forecasts'!K:O,5,FALSE)</f>
        <v>231.2</v>
      </c>
      <c r="E351" s="12">
        <f>keyword_stats_2[[#This Row],[Searches: Jun 2019]]/keyword_stats_2[[#This Row],[Searches: Jun 2018]]</f>
        <v>0.72249999999999992</v>
      </c>
    </row>
    <row r="352" spans="1:5" x14ac:dyDescent="0.25">
      <c r="A352" s="7" t="s">
        <v>286</v>
      </c>
      <c r="B352" s="7" t="s">
        <v>1773</v>
      </c>
      <c r="C352" s="7">
        <v>320</v>
      </c>
      <c r="D352">
        <f>VLOOKUP(keyword_stats_2[[#This Row],[Keyword]],'keyword-forecasts'!K:O,5,FALSE)</f>
        <v>63.05</v>
      </c>
      <c r="E352" s="12">
        <f>keyword_stats_2[[#This Row],[Searches: Jun 2019]]/keyword_stats_2[[#This Row],[Searches: Jun 2018]]</f>
        <v>0.19703124999999999</v>
      </c>
    </row>
    <row r="353" spans="1:5" x14ac:dyDescent="0.25">
      <c r="A353" s="7" t="s">
        <v>392</v>
      </c>
      <c r="B353" s="7" t="s">
        <v>1776</v>
      </c>
      <c r="C353" s="7">
        <v>320</v>
      </c>
      <c r="D353">
        <f>VLOOKUP(keyword_stats_2[[#This Row],[Keyword]],'keyword-forecasts'!K:O,5,FALSE)</f>
        <v>308.26</v>
      </c>
      <c r="E353" s="12">
        <f>keyword_stats_2[[#This Row],[Searches: Jun 2019]]/keyword_stats_2[[#This Row],[Searches: Jun 2018]]</f>
        <v>0.96331250000000002</v>
      </c>
    </row>
    <row r="354" spans="1:5" x14ac:dyDescent="0.25">
      <c r="A354" s="7" t="s">
        <v>388</v>
      </c>
      <c r="B354" s="7" t="s">
        <v>1771</v>
      </c>
      <c r="C354" s="7">
        <v>320</v>
      </c>
      <c r="D354">
        <f>VLOOKUP(keyword_stats_2[[#This Row],[Keyword]],'keyword-forecasts'!K:O,5,FALSE)</f>
        <v>0</v>
      </c>
      <c r="E354" s="12">
        <f>keyword_stats_2[[#This Row],[Searches: Jun 2019]]/keyword_stats_2[[#This Row],[Searches: Jun 2018]]</f>
        <v>0</v>
      </c>
    </row>
    <row r="355" spans="1:5" x14ac:dyDescent="0.25">
      <c r="A355" s="7" t="s">
        <v>367</v>
      </c>
      <c r="B355" s="7" t="s">
        <v>1835</v>
      </c>
      <c r="C355" s="7">
        <v>320</v>
      </c>
      <c r="D355">
        <f>VLOOKUP(keyword_stats_2[[#This Row],[Keyword]],'keyword-forecasts'!K:O,5,FALSE)</f>
        <v>0</v>
      </c>
      <c r="E355" s="12">
        <f>keyword_stats_2[[#This Row],[Searches: Jun 2019]]/keyword_stats_2[[#This Row],[Searches: Jun 2018]]</f>
        <v>0</v>
      </c>
    </row>
    <row r="356" spans="1:5" x14ac:dyDescent="0.25">
      <c r="A356" s="7" t="s">
        <v>255</v>
      </c>
      <c r="B356" s="7" t="s">
        <v>1772</v>
      </c>
      <c r="C356" s="7">
        <v>320</v>
      </c>
      <c r="D356">
        <f>VLOOKUP(keyword_stats_2[[#This Row],[Keyword]],'keyword-forecasts'!K:O,5,FALSE)</f>
        <v>224.19</v>
      </c>
      <c r="E356" s="12">
        <f>keyword_stats_2[[#This Row],[Searches: Jun 2019]]/keyword_stats_2[[#This Row],[Searches: Jun 2018]]</f>
        <v>0.70059375000000002</v>
      </c>
    </row>
    <row r="357" spans="1:5" x14ac:dyDescent="0.25">
      <c r="A357" s="7" t="s">
        <v>1014</v>
      </c>
      <c r="B357" s="7" t="s">
        <v>1821</v>
      </c>
      <c r="C357" s="7">
        <v>260</v>
      </c>
      <c r="D357">
        <f>VLOOKUP(keyword_stats_2[[#This Row],[Keyword]],'keyword-forecasts'!K:O,5,FALSE)</f>
        <v>0</v>
      </c>
      <c r="E357" s="12">
        <f>keyword_stats_2[[#This Row],[Searches: Jun 2019]]/keyword_stats_2[[#This Row],[Searches: Jun 2018]]</f>
        <v>0</v>
      </c>
    </row>
    <row r="358" spans="1:5" x14ac:dyDescent="0.25">
      <c r="A358" s="7" t="s">
        <v>520</v>
      </c>
      <c r="B358" s="7" t="s">
        <v>1770</v>
      </c>
      <c r="C358" s="7">
        <v>260</v>
      </c>
      <c r="D358">
        <f>VLOOKUP(keyword_stats_2[[#This Row],[Keyword]],'keyword-forecasts'!K:O,5,FALSE)</f>
        <v>42.04</v>
      </c>
      <c r="E358" s="12">
        <f>keyword_stats_2[[#This Row],[Searches: Jun 2019]]/keyword_stats_2[[#This Row],[Searches: Jun 2018]]</f>
        <v>0.16169230769230769</v>
      </c>
    </row>
    <row r="359" spans="1:5" x14ac:dyDescent="0.25">
      <c r="A359" s="7" t="s">
        <v>1009</v>
      </c>
      <c r="B359" s="7" t="s">
        <v>1715</v>
      </c>
      <c r="C359" s="7">
        <v>260</v>
      </c>
      <c r="D359">
        <f>VLOOKUP(keyword_stats_2[[#This Row],[Keyword]],'keyword-forecasts'!K:O,5,FALSE)</f>
        <v>28.02</v>
      </c>
      <c r="E359" s="12">
        <f>keyword_stats_2[[#This Row],[Searches: Jun 2019]]/keyword_stats_2[[#This Row],[Searches: Jun 2018]]</f>
        <v>0.10776923076923077</v>
      </c>
    </row>
    <row r="360" spans="1:5" x14ac:dyDescent="0.25">
      <c r="A360" s="7" t="s">
        <v>159</v>
      </c>
      <c r="B360" s="7" t="s">
        <v>1805</v>
      </c>
      <c r="C360" s="7">
        <v>260</v>
      </c>
      <c r="D360">
        <f>VLOOKUP(keyword_stats_2[[#This Row],[Keyword]],'keyword-forecasts'!K:O,5,FALSE)</f>
        <v>7.01</v>
      </c>
      <c r="E360" s="12">
        <f>keyword_stats_2[[#This Row],[Searches: Jun 2019]]/keyword_stats_2[[#This Row],[Searches: Jun 2018]]</f>
        <v>2.696153846153846E-2</v>
      </c>
    </row>
    <row r="361" spans="1:5" x14ac:dyDescent="0.25">
      <c r="A361" s="7" t="s">
        <v>1255</v>
      </c>
      <c r="B361" s="7" t="s">
        <v>1773</v>
      </c>
      <c r="C361" s="7">
        <v>260</v>
      </c>
      <c r="D361">
        <f>VLOOKUP(keyword_stats_2[[#This Row],[Keyword]],'keyword-forecasts'!K:O,5,FALSE)</f>
        <v>0</v>
      </c>
      <c r="E361" s="12">
        <f>keyword_stats_2[[#This Row],[Searches: Jun 2019]]/keyword_stats_2[[#This Row],[Searches: Jun 2018]]</f>
        <v>0</v>
      </c>
    </row>
    <row r="362" spans="1:5" x14ac:dyDescent="0.25">
      <c r="A362" s="7" t="s">
        <v>804</v>
      </c>
      <c r="B362" s="7" t="s">
        <v>1771</v>
      </c>
      <c r="C362" s="7">
        <v>260</v>
      </c>
      <c r="D362">
        <f>VLOOKUP(keyword_stats_2[[#This Row],[Keyword]],'keyword-forecasts'!K:O,5,FALSE)</f>
        <v>168.14</v>
      </c>
      <c r="E362" s="12">
        <f>keyword_stats_2[[#This Row],[Searches: Jun 2019]]/keyword_stats_2[[#This Row],[Searches: Jun 2018]]</f>
        <v>0.64669230769230768</v>
      </c>
    </row>
    <row r="363" spans="1:5" x14ac:dyDescent="0.25">
      <c r="A363" s="7" t="s">
        <v>1531</v>
      </c>
      <c r="B363" s="7" t="s">
        <v>1798</v>
      </c>
      <c r="C363" s="7">
        <v>260</v>
      </c>
      <c r="D363">
        <f>VLOOKUP(keyword_stats_2[[#This Row],[Keyword]],'keyword-forecasts'!K:O,5,FALSE)</f>
        <v>14.01</v>
      </c>
      <c r="E363" s="12">
        <f>keyword_stats_2[[#This Row],[Searches: Jun 2019]]/keyword_stats_2[[#This Row],[Searches: Jun 2018]]</f>
        <v>5.3884615384615385E-2</v>
      </c>
    </row>
    <row r="364" spans="1:5" x14ac:dyDescent="0.25">
      <c r="A364" s="7" t="s">
        <v>316</v>
      </c>
      <c r="B364" s="7" t="s">
        <v>1729</v>
      </c>
      <c r="C364" s="7">
        <v>260</v>
      </c>
      <c r="D364">
        <f>VLOOKUP(keyword_stats_2[[#This Row],[Keyword]],'keyword-forecasts'!K:O,5,FALSE)</f>
        <v>63.05</v>
      </c>
      <c r="E364" s="12">
        <f>keyword_stats_2[[#This Row],[Searches: Jun 2019]]/keyword_stats_2[[#This Row],[Searches: Jun 2018]]</f>
        <v>0.24249999999999999</v>
      </c>
    </row>
    <row r="365" spans="1:5" x14ac:dyDescent="0.25">
      <c r="A365" s="7" t="s">
        <v>449</v>
      </c>
      <c r="B365" s="7" t="s">
        <v>1738</v>
      </c>
      <c r="C365" s="7">
        <v>260</v>
      </c>
      <c r="D365">
        <f>VLOOKUP(keyword_stats_2[[#This Row],[Keyword]],'keyword-forecasts'!K:O,5,FALSE)</f>
        <v>434.37</v>
      </c>
      <c r="E365" s="12">
        <f>keyword_stats_2[[#This Row],[Searches: Jun 2019]]/keyword_stats_2[[#This Row],[Searches: Jun 2018]]</f>
        <v>1.6706538461538463</v>
      </c>
    </row>
    <row r="366" spans="1:5" x14ac:dyDescent="0.25">
      <c r="A366" s="7" t="s">
        <v>428</v>
      </c>
      <c r="B366" s="7" t="s">
        <v>1783</v>
      </c>
      <c r="C366" s="7">
        <v>260</v>
      </c>
      <c r="D366">
        <f>VLOOKUP(keyword_stats_2[[#This Row],[Keyword]],'keyword-forecasts'!K:O,5,FALSE)</f>
        <v>42.04</v>
      </c>
      <c r="E366" s="12">
        <f>keyword_stats_2[[#This Row],[Searches: Jun 2019]]/keyword_stats_2[[#This Row],[Searches: Jun 2018]]</f>
        <v>0.16169230769230769</v>
      </c>
    </row>
    <row r="367" spans="1:5" x14ac:dyDescent="0.25">
      <c r="A367" s="7" t="s">
        <v>506</v>
      </c>
      <c r="B367" s="7" t="s">
        <v>1725</v>
      </c>
      <c r="C367" s="7">
        <v>260</v>
      </c>
      <c r="D367">
        <f>VLOOKUP(keyword_stats_2[[#This Row],[Keyword]],'keyword-forecasts'!K:O,5,FALSE)</f>
        <v>420.36</v>
      </c>
      <c r="E367" s="12">
        <f>keyword_stats_2[[#This Row],[Searches: Jun 2019]]/keyword_stats_2[[#This Row],[Searches: Jun 2018]]</f>
        <v>1.6167692307692307</v>
      </c>
    </row>
    <row r="368" spans="1:5" x14ac:dyDescent="0.25">
      <c r="A368" s="7" t="s">
        <v>1426</v>
      </c>
      <c r="B368" s="7" t="s">
        <v>1771</v>
      </c>
      <c r="C368" s="7">
        <v>260</v>
      </c>
      <c r="D368">
        <f>VLOOKUP(keyword_stats_2[[#This Row],[Keyword]],'keyword-forecasts'!K:O,5,FALSE)</f>
        <v>91.08</v>
      </c>
      <c r="E368" s="12">
        <f>keyword_stats_2[[#This Row],[Searches: Jun 2019]]/keyword_stats_2[[#This Row],[Searches: Jun 2018]]</f>
        <v>0.35030769230769232</v>
      </c>
    </row>
    <row r="369" spans="1:5" x14ac:dyDescent="0.25">
      <c r="A369" s="7" t="s">
        <v>1430</v>
      </c>
      <c r="B369" s="7" t="s">
        <v>1771</v>
      </c>
      <c r="C369" s="7">
        <v>260</v>
      </c>
      <c r="D369">
        <f>VLOOKUP(keyword_stats_2[[#This Row],[Keyword]],'keyword-forecasts'!K:O,5,FALSE)</f>
        <v>147.13</v>
      </c>
      <c r="E369" s="12">
        <f>keyword_stats_2[[#This Row],[Searches: Jun 2019]]/keyword_stats_2[[#This Row],[Searches: Jun 2018]]</f>
        <v>0.56588461538461532</v>
      </c>
    </row>
    <row r="370" spans="1:5" x14ac:dyDescent="0.25">
      <c r="A370" s="7" t="s">
        <v>665</v>
      </c>
      <c r="B370" s="7" t="s">
        <v>1714</v>
      </c>
      <c r="C370" s="7">
        <v>260</v>
      </c>
      <c r="D370">
        <f>VLOOKUP(keyword_stats_2[[#This Row],[Keyword]],'keyword-forecasts'!K:O,5,FALSE)</f>
        <v>280.24</v>
      </c>
      <c r="E370" s="12">
        <f>keyword_stats_2[[#This Row],[Searches: Jun 2019]]/keyword_stats_2[[#This Row],[Searches: Jun 2018]]</f>
        <v>1.0778461538461539</v>
      </c>
    </row>
    <row r="371" spans="1:5" x14ac:dyDescent="0.25">
      <c r="A371" s="7" t="s">
        <v>997</v>
      </c>
      <c r="B371" s="7" t="s">
        <v>1703</v>
      </c>
      <c r="C371" s="7">
        <v>260</v>
      </c>
      <c r="D371">
        <f>VLOOKUP(keyword_stats_2[[#This Row],[Keyword]],'keyword-forecasts'!K:O,5,FALSE)</f>
        <v>252.22</v>
      </c>
      <c r="E371" s="12">
        <f>keyword_stats_2[[#This Row],[Searches: Jun 2019]]/keyword_stats_2[[#This Row],[Searches: Jun 2018]]</f>
        <v>0.97007692307692306</v>
      </c>
    </row>
    <row r="372" spans="1:5" x14ac:dyDescent="0.25">
      <c r="A372" s="7" t="s">
        <v>401</v>
      </c>
      <c r="B372" s="7" t="s">
        <v>1774</v>
      </c>
      <c r="C372" s="7">
        <v>260</v>
      </c>
      <c r="D372">
        <f>VLOOKUP(keyword_stats_2[[#This Row],[Keyword]],'keyword-forecasts'!K:O,5,FALSE)</f>
        <v>0</v>
      </c>
      <c r="E372" s="12">
        <f>keyword_stats_2[[#This Row],[Searches: Jun 2019]]/keyword_stats_2[[#This Row],[Searches: Jun 2018]]</f>
        <v>0</v>
      </c>
    </row>
    <row r="373" spans="1:5" x14ac:dyDescent="0.25">
      <c r="A373" s="7" t="s">
        <v>513</v>
      </c>
      <c r="B373" s="7" t="s">
        <v>1789</v>
      </c>
      <c r="C373" s="7">
        <v>260</v>
      </c>
      <c r="D373">
        <f>VLOOKUP(keyword_stats_2[[#This Row],[Keyword]],'keyword-forecasts'!K:O,5,FALSE)</f>
        <v>70.06</v>
      </c>
      <c r="E373" s="12">
        <f>keyword_stats_2[[#This Row],[Searches: Jun 2019]]/keyword_stats_2[[#This Row],[Searches: Jun 2018]]</f>
        <v>0.26946153846153847</v>
      </c>
    </row>
    <row r="374" spans="1:5" x14ac:dyDescent="0.25">
      <c r="A374" s="7" t="s">
        <v>1018</v>
      </c>
      <c r="B374" s="7" t="s">
        <v>1796</v>
      </c>
      <c r="C374" s="7">
        <v>260</v>
      </c>
      <c r="D374">
        <f>VLOOKUP(keyword_stats_2[[#This Row],[Keyword]],'keyword-forecasts'!K:O,5,FALSE)</f>
        <v>0</v>
      </c>
      <c r="E374" s="12">
        <f>keyword_stats_2[[#This Row],[Searches: Jun 2019]]/keyword_stats_2[[#This Row],[Searches: Jun 2018]]</f>
        <v>0</v>
      </c>
    </row>
    <row r="375" spans="1:5" x14ac:dyDescent="0.25">
      <c r="A375" s="7" t="s">
        <v>1167</v>
      </c>
      <c r="B375" s="7" t="s">
        <v>1773</v>
      </c>
      <c r="C375" s="7">
        <v>260</v>
      </c>
      <c r="D375">
        <f>VLOOKUP(keyword_stats_2[[#This Row],[Keyword]],'keyword-forecasts'!K:O,5,FALSE)</f>
        <v>28.02</v>
      </c>
      <c r="E375" s="12">
        <f>keyword_stats_2[[#This Row],[Searches: Jun 2019]]/keyword_stats_2[[#This Row],[Searches: Jun 2018]]</f>
        <v>0.10776923076923077</v>
      </c>
    </row>
    <row r="376" spans="1:5" x14ac:dyDescent="0.25">
      <c r="A376" s="7" t="s">
        <v>283</v>
      </c>
      <c r="B376" s="7" t="s">
        <v>1751</v>
      </c>
      <c r="C376" s="7">
        <v>260</v>
      </c>
      <c r="D376">
        <f>VLOOKUP(keyword_stats_2[[#This Row],[Keyword]],'keyword-forecasts'!K:O,5,FALSE)</f>
        <v>77.069999999999993</v>
      </c>
      <c r="E376" s="12">
        <f>keyword_stats_2[[#This Row],[Searches: Jun 2019]]/keyword_stats_2[[#This Row],[Searches: Jun 2018]]</f>
        <v>0.2964230769230769</v>
      </c>
    </row>
    <row r="377" spans="1:5" x14ac:dyDescent="0.25">
      <c r="A377" s="7" t="s">
        <v>1481</v>
      </c>
      <c r="B377" s="7" t="s">
        <v>1755</v>
      </c>
      <c r="C377" s="7">
        <v>260</v>
      </c>
      <c r="D377">
        <f>VLOOKUP(keyword_stats_2[[#This Row],[Keyword]],'keyword-forecasts'!K:O,5,FALSE)</f>
        <v>168.14</v>
      </c>
      <c r="E377" s="12">
        <f>keyword_stats_2[[#This Row],[Searches: Jun 2019]]/keyword_stats_2[[#This Row],[Searches: Jun 2018]]</f>
        <v>0.64669230769230768</v>
      </c>
    </row>
    <row r="378" spans="1:5" x14ac:dyDescent="0.25">
      <c r="A378" s="7" t="s">
        <v>1131</v>
      </c>
      <c r="B378" s="7" t="s">
        <v>1773</v>
      </c>
      <c r="C378" s="7">
        <v>260</v>
      </c>
      <c r="D378">
        <f>VLOOKUP(keyword_stats_2[[#This Row],[Keyword]],'keyword-forecasts'!K:O,5,FALSE)</f>
        <v>154.13</v>
      </c>
      <c r="E378" s="12">
        <f>keyword_stats_2[[#This Row],[Searches: Jun 2019]]/keyword_stats_2[[#This Row],[Searches: Jun 2018]]</f>
        <v>0.59280769230769226</v>
      </c>
    </row>
    <row r="379" spans="1:5" x14ac:dyDescent="0.25">
      <c r="A379" s="7" t="s">
        <v>1149</v>
      </c>
      <c r="B379" s="7" t="s">
        <v>1773</v>
      </c>
      <c r="C379" s="7">
        <v>260</v>
      </c>
      <c r="D379">
        <f>VLOOKUP(keyword_stats_2[[#This Row],[Keyword]],'keyword-forecasts'!K:O,5,FALSE)</f>
        <v>21.02</v>
      </c>
      <c r="E379" s="12">
        <f>keyword_stats_2[[#This Row],[Searches: Jun 2019]]/keyword_stats_2[[#This Row],[Searches: Jun 2018]]</f>
        <v>8.0846153846153845E-2</v>
      </c>
    </row>
    <row r="380" spans="1:5" x14ac:dyDescent="0.25">
      <c r="A380" s="7" t="s">
        <v>721</v>
      </c>
      <c r="B380" s="7" t="s">
        <v>1771</v>
      </c>
      <c r="C380" s="7">
        <v>260</v>
      </c>
      <c r="D380">
        <f>VLOOKUP(keyword_stats_2[[#This Row],[Keyword]],'keyword-forecasts'!K:O,5,FALSE)</f>
        <v>609.52</v>
      </c>
      <c r="E380" s="12">
        <f>keyword_stats_2[[#This Row],[Searches: Jun 2019]]/keyword_stats_2[[#This Row],[Searches: Jun 2018]]</f>
        <v>2.3443076923076922</v>
      </c>
    </row>
    <row r="381" spans="1:5" x14ac:dyDescent="0.25">
      <c r="A381" s="7" t="s">
        <v>715</v>
      </c>
      <c r="B381" s="7" t="s">
        <v>1758</v>
      </c>
      <c r="C381" s="7">
        <v>260</v>
      </c>
      <c r="D381">
        <f>VLOOKUP(keyword_stats_2[[#This Row],[Keyword]],'keyword-forecasts'!K:O,5,FALSE)</f>
        <v>105.09</v>
      </c>
      <c r="E381" s="12">
        <f>keyword_stats_2[[#This Row],[Searches: Jun 2019]]/keyword_stats_2[[#This Row],[Searches: Jun 2018]]</f>
        <v>0.40419230769230768</v>
      </c>
    </row>
    <row r="382" spans="1:5" x14ac:dyDescent="0.25">
      <c r="A382" s="7" t="s">
        <v>743</v>
      </c>
      <c r="B382" s="7" t="s">
        <v>1717</v>
      </c>
      <c r="C382" s="7">
        <v>260</v>
      </c>
      <c r="D382">
        <f>VLOOKUP(keyword_stats_2[[#This Row],[Keyword]],'keyword-forecasts'!K:O,5,FALSE)</f>
        <v>0</v>
      </c>
      <c r="E382" s="12">
        <f>keyword_stats_2[[#This Row],[Searches: Jun 2019]]/keyword_stats_2[[#This Row],[Searches: Jun 2018]]</f>
        <v>0</v>
      </c>
    </row>
    <row r="383" spans="1:5" x14ac:dyDescent="0.25">
      <c r="A383" s="7" t="s">
        <v>714</v>
      </c>
      <c r="B383" s="7" t="s">
        <v>1758</v>
      </c>
      <c r="C383" s="7">
        <v>260</v>
      </c>
      <c r="D383">
        <f>VLOOKUP(keyword_stats_2[[#This Row],[Keyword]],'keyword-forecasts'!K:O,5,FALSE)</f>
        <v>210.18</v>
      </c>
      <c r="E383" s="12">
        <f>keyword_stats_2[[#This Row],[Searches: Jun 2019]]/keyword_stats_2[[#This Row],[Searches: Jun 2018]]</f>
        <v>0.80838461538461537</v>
      </c>
    </row>
    <row r="384" spans="1:5" x14ac:dyDescent="0.25">
      <c r="A384" s="7" t="s">
        <v>1282</v>
      </c>
      <c r="B384" s="7" t="s">
        <v>1773</v>
      </c>
      <c r="C384" s="7">
        <v>260</v>
      </c>
      <c r="D384">
        <f>VLOOKUP(keyword_stats_2[[#This Row],[Keyword]],'keyword-forecasts'!K:O,5,FALSE)</f>
        <v>0</v>
      </c>
      <c r="E384" s="12">
        <f>keyword_stats_2[[#This Row],[Searches: Jun 2019]]/keyword_stats_2[[#This Row],[Searches: Jun 2018]]</f>
        <v>0</v>
      </c>
    </row>
    <row r="385" spans="1:5" x14ac:dyDescent="0.25">
      <c r="A385" s="7" t="s">
        <v>682</v>
      </c>
      <c r="B385" s="7" t="s">
        <v>1830</v>
      </c>
      <c r="C385" s="7">
        <v>260</v>
      </c>
      <c r="D385">
        <f>VLOOKUP(keyword_stats_2[[#This Row],[Keyword]],'keyword-forecasts'!K:O,5,FALSE)</f>
        <v>42.04</v>
      </c>
      <c r="E385" s="12">
        <f>keyword_stats_2[[#This Row],[Searches: Jun 2019]]/keyword_stats_2[[#This Row],[Searches: Jun 2018]]</f>
        <v>0.16169230769230769</v>
      </c>
    </row>
    <row r="386" spans="1:5" x14ac:dyDescent="0.25">
      <c r="A386" s="7" t="s">
        <v>1214</v>
      </c>
      <c r="B386" s="7" t="s">
        <v>1773</v>
      </c>
      <c r="C386" s="7">
        <v>260</v>
      </c>
      <c r="D386">
        <f>VLOOKUP(keyword_stats_2[[#This Row],[Keyword]],'keyword-forecasts'!K:O,5,FALSE)</f>
        <v>0</v>
      </c>
      <c r="E386" s="12">
        <f>keyword_stats_2[[#This Row],[Searches: Jun 2019]]/keyword_stats_2[[#This Row],[Searches: Jun 2018]]</f>
        <v>0</v>
      </c>
    </row>
    <row r="387" spans="1:5" x14ac:dyDescent="0.25">
      <c r="A387" s="7" t="s">
        <v>1028</v>
      </c>
      <c r="B387" s="7" t="s">
        <v>1772</v>
      </c>
      <c r="C387" s="7">
        <v>260</v>
      </c>
      <c r="D387">
        <f>VLOOKUP(keyword_stats_2[[#This Row],[Keyword]],'keyword-forecasts'!K:O,5,FALSE)</f>
        <v>0</v>
      </c>
      <c r="E387" s="12">
        <f>keyword_stats_2[[#This Row],[Searches: Jun 2019]]/keyword_stats_2[[#This Row],[Searches: Jun 2018]]</f>
        <v>0</v>
      </c>
    </row>
    <row r="388" spans="1:5" x14ac:dyDescent="0.25">
      <c r="A388" s="7" t="s">
        <v>1030</v>
      </c>
      <c r="B388" s="7" t="s">
        <v>1773</v>
      </c>
      <c r="C388" s="7">
        <v>260</v>
      </c>
      <c r="D388">
        <f>VLOOKUP(keyword_stats_2[[#This Row],[Keyword]],'keyword-forecasts'!K:O,5,FALSE)</f>
        <v>343.29</v>
      </c>
      <c r="E388" s="12">
        <f>keyword_stats_2[[#This Row],[Searches: Jun 2019]]/keyword_stats_2[[#This Row],[Searches: Jun 2018]]</f>
        <v>1.3203461538461538</v>
      </c>
    </row>
    <row r="389" spans="1:5" x14ac:dyDescent="0.25">
      <c r="A389" s="7" t="s">
        <v>271</v>
      </c>
      <c r="B389" s="7" t="s">
        <v>1773</v>
      </c>
      <c r="C389" s="7">
        <v>260</v>
      </c>
      <c r="D389">
        <f>VLOOKUP(keyword_stats_2[[#This Row],[Keyword]],'keyword-forecasts'!K:O,5,FALSE)</f>
        <v>476.41</v>
      </c>
      <c r="E389" s="12">
        <f>keyword_stats_2[[#This Row],[Searches: Jun 2019]]/keyword_stats_2[[#This Row],[Searches: Jun 2018]]</f>
        <v>1.8323461538461538</v>
      </c>
    </row>
    <row r="390" spans="1:5" x14ac:dyDescent="0.25">
      <c r="A390" s="7" t="s">
        <v>1473</v>
      </c>
      <c r="B390" s="7" t="s">
        <v>1771</v>
      </c>
      <c r="C390" s="7">
        <v>260</v>
      </c>
      <c r="D390">
        <f>VLOOKUP(keyword_stats_2[[#This Row],[Keyword]],'keyword-forecasts'!K:O,5,FALSE)</f>
        <v>49.04</v>
      </c>
      <c r="E390" s="12">
        <f>keyword_stats_2[[#This Row],[Searches: Jun 2019]]/keyword_stats_2[[#This Row],[Searches: Jun 2018]]</f>
        <v>0.1886153846153846</v>
      </c>
    </row>
    <row r="391" spans="1:5" x14ac:dyDescent="0.25">
      <c r="A391" s="7" t="s">
        <v>1477</v>
      </c>
      <c r="B391" s="7" t="s">
        <v>1774</v>
      </c>
      <c r="C391" s="7">
        <v>260</v>
      </c>
      <c r="D391">
        <f>VLOOKUP(keyword_stats_2[[#This Row],[Keyword]],'keyword-forecasts'!K:O,5,FALSE)</f>
        <v>133.11000000000001</v>
      </c>
      <c r="E391" s="12">
        <f>keyword_stats_2[[#This Row],[Searches: Jun 2019]]/keyword_stats_2[[#This Row],[Searches: Jun 2018]]</f>
        <v>0.51196153846153847</v>
      </c>
    </row>
    <row r="392" spans="1:5" x14ac:dyDescent="0.25">
      <c r="A392" s="7" t="s">
        <v>184</v>
      </c>
      <c r="B392" s="7" t="s">
        <v>1761</v>
      </c>
      <c r="C392" s="7">
        <v>260</v>
      </c>
      <c r="D392">
        <f>VLOOKUP(keyword_stats_2[[#This Row],[Keyword]],'keyword-forecasts'!K:O,5,FALSE)</f>
        <v>0</v>
      </c>
      <c r="E392" s="12">
        <f>keyword_stats_2[[#This Row],[Searches: Jun 2019]]/keyword_stats_2[[#This Row],[Searches: Jun 2018]]</f>
        <v>0</v>
      </c>
    </row>
    <row r="393" spans="1:5" x14ac:dyDescent="0.25">
      <c r="A393" s="7" t="s">
        <v>1176</v>
      </c>
      <c r="B393" s="7" t="s">
        <v>1709</v>
      </c>
      <c r="C393" s="7">
        <v>260</v>
      </c>
      <c r="D393">
        <f>VLOOKUP(keyword_stats_2[[#This Row],[Keyword]],'keyword-forecasts'!K:O,5,FALSE)</f>
        <v>217.19</v>
      </c>
      <c r="E393" s="12">
        <f>keyword_stats_2[[#This Row],[Searches: Jun 2019]]/keyword_stats_2[[#This Row],[Searches: Jun 2018]]</f>
        <v>0.83534615384615385</v>
      </c>
    </row>
    <row r="394" spans="1:5" x14ac:dyDescent="0.25">
      <c r="A394" s="7" t="s">
        <v>489</v>
      </c>
      <c r="B394" s="7" t="s">
        <v>1770</v>
      </c>
      <c r="C394" s="7">
        <v>260</v>
      </c>
      <c r="D394">
        <f>VLOOKUP(keyword_stats_2[[#This Row],[Keyword]],'keyword-forecasts'!K:O,5,FALSE)</f>
        <v>0</v>
      </c>
      <c r="E394" s="12">
        <f>keyword_stats_2[[#This Row],[Searches: Jun 2019]]/keyword_stats_2[[#This Row],[Searches: Jun 2018]]</f>
        <v>0</v>
      </c>
    </row>
    <row r="395" spans="1:5" x14ac:dyDescent="0.25">
      <c r="A395" s="7" t="s">
        <v>1299</v>
      </c>
      <c r="B395" s="7" t="s">
        <v>1804</v>
      </c>
      <c r="C395" s="7">
        <v>260</v>
      </c>
      <c r="D395">
        <f>VLOOKUP(keyword_stats_2[[#This Row],[Keyword]],'keyword-forecasts'!K:O,5,FALSE)</f>
        <v>210.18</v>
      </c>
      <c r="E395" s="12">
        <f>keyword_stats_2[[#This Row],[Searches: Jun 2019]]/keyword_stats_2[[#This Row],[Searches: Jun 2018]]</f>
        <v>0.80838461538461537</v>
      </c>
    </row>
    <row r="396" spans="1:5" x14ac:dyDescent="0.25">
      <c r="A396" s="7" t="s">
        <v>908</v>
      </c>
      <c r="B396" s="7" t="s">
        <v>1704</v>
      </c>
      <c r="C396" s="7">
        <v>260</v>
      </c>
      <c r="D396">
        <f>VLOOKUP(keyword_stats_2[[#This Row],[Keyword]],'keyword-forecasts'!K:O,5,FALSE)</f>
        <v>0</v>
      </c>
      <c r="E396" s="12">
        <f>keyword_stats_2[[#This Row],[Searches: Jun 2019]]/keyword_stats_2[[#This Row],[Searches: Jun 2018]]</f>
        <v>0</v>
      </c>
    </row>
    <row r="397" spans="1:5" x14ac:dyDescent="0.25">
      <c r="A397" s="7" t="s">
        <v>839</v>
      </c>
      <c r="B397" s="7" t="s">
        <v>1773</v>
      </c>
      <c r="C397" s="7">
        <v>260</v>
      </c>
      <c r="D397">
        <f>VLOOKUP(keyword_stats_2[[#This Row],[Keyword]],'keyword-forecasts'!K:O,5,FALSE)</f>
        <v>14.01</v>
      </c>
      <c r="E397" s="12">
        <f>keyword_stats_2[[#This Row],[Searches: Jun 2019]]/keyword_stats_2[[#This Row],[Searches: Jun 2018]]</f>
        <v>5.3884615384615385E-2</v>
      </c>
    </row>
    <row r="398" spans="1:5" x14ac:dyDescent="0.25">
      <c r="A398" s="7" t="s">
        <v>840</v>
      </c>
      <c r="B398" s="7" t="s">
        <v>1773</v>
      </c>
      <c r="C398" s="7">
        <v>260</v>
      </c>
      <c r="D398">
        <f>VLOOKUP(keyword_stats_2[[#This Row],[Keyword]],'keyword-forecasts'!K:O,5,FALSE)</f>
        <v>0</v>
      </c>
      <c r="E398" s="12">
        <f>keyword_stats_2[[#This Row],[Searches: Jun 2019]]/keyword_stats_2[[#This Row],[Searches: Jun 2018]]</f>
        <v>0</v>
      </c>
    </row>
    <row r="399" spans="1:5" x14ac:dyDescent="0.25">
      <c r="A399" s="7" t="s">
        <v>1386</v>
      </c>
      <c r="B399" s="7" t="s">
        <v>1771</v>
      </c>
      <c r="C399" s="7">
        <v>260</v>
      </c>
      <c r="D399">
        <f>VLOOKUP(keyword_stats_2[[#This Row],[Keyword]],'keyword-forecasts'!K:O,5,FALSE)</f>
        <v>56.05</v>
      </c>
      <c r="E399" s="12">
        <f>keyword_stats_2[[#This Row],[Searches: Jun 2019]]/keyword_stats_2[[#This Row],[Searches: Jun 2018]]</f>
        <v>0.21557692307692305</v>
      </c>
    </row>
    <row r="400" spans="1:5" x14ac:dyDescent="0.25">
      <c r="A400" s="7" t="s">
        <v>959</v>
      </c>
      <c r="B400" s="7" t="s">
        <v>1773</v>
      </c>
      <c r="C400" s="7">
        <v>260</v>
      </c>
      <c r="D400">
        <f>VLOOKUP(keyword_stats_2[[#This Row],[Keyword]],'keyword-forecasts'!K:O,5,FALSE)</f>
        <v>21.02</v>
      </c>
      <c r="E400" s="12">
        <f>keyword_stats_2[[#This Row],[Searches: Jun 2019]]/keyword_stats_2[[#This Row],[Searches: Jun 2018]]</f>
        <v>8.0846153846153845E-2</v>
      </c>
    </row>
    <row r="401" spans="1:5" x14ac:dyDescent="0.25">
      <c r="A401" s="7" t="s">
        <v>1371</v>
      </c>
      <c r="B401" s="7" t="s">
        <v>1794</v>
      </c>
      <c r="C401" s="7">
        <v>260</v>
      </c>
      <c r="D401">
        <f>VLOOKUP(keyword_stats_2[[#This Row],[Keyword]],'keyword-forecasts'!K:O,5,FALSE)</f>
        <v>0</v>
      </c>
      <c r="E401" s="12">
        <f>keyword_stats_2[[#This Row],[Searches: Jun 2019]]/keyword_stats_2[[#This Row],[Searches: Jun 2018]]</f>
        <v>0</v>
      </c>
    </row>
    <row r="402" spans="1:5" x14ac:dyDescent="0.25">
      <c r="A402" s="7" t="s">
        <v>607</v>
      </c>
      <c r="B402" s="7" t="s">
        <v>1758</v>
      </c>
      <c r="C402" s="7">
        <v>260</v>
      </c>
      <c r="D402">
        <f>VLOOKUP(keyword_stats_2[[#This Row],[Keyword]],'keyword-forecasts'!K:O,5,FALSE)</f>
        <v>112.1</v>
      </c>
      <c r="E402" s="12">
        <f>keyword_stats_2[[#This Row],[Searches: Jun 2019]]/keyword_stats_2[[#This Row],[Searches: Jun 2018]]</f>
        <v>0.43115384615384611</v>
      </c>
    </row>
    <row r="403" spans="1:5" x14ac:dyDescent="0.25">
      <c r="A403" s="7" t="s">
        <v>1364</v>
      </c>
      <c r="B403" s="7" t="s">
        <v>1721</v>
      </c>
      <c r="C403" s="7">
        <v>260</v>
      </c>
      <c r="D403">
        <f>VLOOKUP(keyword_stats_2[[#This Row],[Keyword]],'keyword-forecasts'!K:O,5,FALSE)</f>
        <v>868.74</v>
      </c>
      <c r="E403" s="12">
        <f>keyword_stats_2[[#This Row],[Searches: Jun 2019]]/keyword_stats_2[[#This Row],[Searches: Jun 2018]]</f>
        <v>3.3413076923076925</v>
      </c>
    </row>
    <row r="404" spans="1:5" x14ac:dyDescent="0.25">
      <c r="A404" s="7" t="s">
        <v>943</v>
      </c>
      <c r="B404" s="7" t="s">
        <v>1773</v>
      </c>
      <c r="C404" s="7">
        <v>260</v>
      </c>
      <c r="D404">
        <f>VLOOKUP(keyword_stats_2[[#This Row],[Keyword]],'keyword-forecasts'!K:O,5,FALSE)</f>
        <v>119.1</v>
      </c>
      <c r="E404" s="12">
        <f>keyword_stats_2[[#This Row],[Searches: Jun 2019]]/keyword_stats_2[[#This Row],[Searches: Jun 2018]]</f>
        <v>0.45807692307692305</v>
      </c>
    </row>
    <row r="405" spans="1:5" x14ac:dyDescent="0.25">
      <c r="A405" s="7" t="s">
        <v>951</v>
      </c>
      <c r="B405" s="7" t="s">
        <v>1727</v>
      </c>
      <c r="C405" s="7">
        <v>260</v>
      </c>
      <c r="D405">
        <f>VLOOKUP(keyword_stats_2[[#This Row],[Keyword]],'keyword-forecasts'!K:O,5,FALSE)</f>
        <v>7.01</v>
      </c>
      <c r="E405" s="12">
        <f>keyword_stats_2[[#This Row],[Searches: Jun 2019]]/keyword_stats_2[[#This Row],[Searches: Jun 2018]]</f>
        <v>2.696153846153846E-2</v>
      </c>
    </row>
    <row r="406" spans="1:5" x14ac:dyDescent="0.25">
      <c r="A406" s="7" t="s">
        <v>1317</v>
      </c>
      <c r="B406" s="7" t="s">
        <v>1741</v>
      </c>
      <c r="C406" s="7">
        <v>260</v>
      </c>
      <c r="D406">
        <f>VLOOKUP(keyword_stats_2[[#This Row],[Keyword]],'keyword-forecasts'!K:O,5,FALSE)</f>
        <v>112.1</v>
      </c>
      <c r="E406" s="12">
        <f>keyword_stats_2[[#This Row],[Searches: Jun 2019]]/keyword_stats_2[[#This Row],[Searches: Jun 2018]]</f>
        <v>0.43115384615384611</v>
      </c>
    </row>
    <row r="407" spans="1:5" x14ac:dyDescent="0.25">
      <c r="A407" s="7" t="s">
        <v>141</v>
      </c>
      <c r="B407" s="7" t="s">
        <v>1814</v>
      </c>
      <c r="C407" s="7">
        <v>260</v>
      </c>
      <c r="D407">
        <f>VLOOKUP(keyword_stats_2[[#This Row],[Keyword]],'keyword-forecasts'!K:O,5,FALSE)</f>
        <v>294.25</v>
      </c>
      <c r="E407" s="12">
        <f>keyword_stats_2[[#This Row],[Searches: Jun 2019]]/keyword_stats_2[[#This Row],[Searches: Jun 2018]]</f>
        <v>1.1317307692307692</v>
      </c>
    </row>
    <row r="408" spans="1:5" x14ac:dyDescent="0.25">
      <c r="A408" s="7" t="s">
        <v>229</v>
      </c>
      <c r="B408" s="7" t="s">
        <v>1736</v>
      </c>
      <c r="C408" s="7">
        <v>260</v>
      </c>
      <c r="D408">
        <f>VLOOKUP(keyword_stats_2[[#This Row],[Keyword]],'keyword-forecasts'!K:O,5,FALSE)</f>
        <v>0</v>
      </c>
      <c r="E408" s="12">
        <f>keyword_stats_2[[#This Row],[Searches: Jun 2019]]/keyword_stats_2[[#This Row],[Searches: Jun 2018]]</f>
        <v>0</v>
      </c>
    </row>
    <row r="409" spans="1:5" x14ac:dyDescent="0.25">
      <c r="A409" s="7" t="s">
        <v>1329</v>
      </c>
      <c r="B409" s="7" t="s">
        <v>1771</v>
      </c>
      <c r="C409" s="7">
        <v>260</v>
      </c>
      <c r="D409">
        <f>VLOOKUP(keyword_stats_2[[#This Row],[Keyword]],'keyword-forecasts'!K:O,5,FALSE)</f>
        <v>42.04</v>
      </c>
      <c r="E409" s="12">
        <f>keyword_stats_2[[#This Row],[Searches: Jun 2019]]/keyword_stats_2[[#This Row],[Searches: Jun 2018]]</f>
        <v>0.16169230769230769</v>
      </c>
    </row>
    <row r="410" spans="1:5" x14ac:dyDescent="0.25">
      <c r="A410" s="7" t="s">
        <v>498</v>
      </c>
      <c r="B410" s="7" t="s">
        <v>1770</v>
      </c>
      <c r="C410" s="7">
        <v>260</v>
      </c>
      <c r="D410">
        <f>VLOOKUP(keyword_stats_2[[#This Row],[Keyword]],'keyword-forecasts'!K:O,5,FALSE)</f>
        <v>329.28</v>
      </c>
      <c r="E410" s="12">
        <f>keyword_stats_2[[#This Row],[Searches: Jun 2019]]/keyword_stats_2[[#This Row],[Searches: Jun 2018]]</f>
        <v>1.2664615384615383</v>
      </c>
    </row>
    <row r="411" spans="1:5" x14ac:dyDescent="0.25">
      <c r="A411" s="7" t="s">
        <v>244</v>
      </c>
      <c r="B411" s="7" t="s">
        <v>1814</v>
      </c>
      <c r="C411" s="7">
        <v>260</v>
      </c>
      <c r="D411">
        <f>VLOOKUP(keyword_stats_2[[#This Row],[Keyword]],'keyword-forecasts'!K:O,5,FALSE)</f>
        <v>609.52</v>
      </c>
      <c r="E411" s="12">
        <f>keyword_stats_2[[#This Row],[Searches: Jun 2019]]/keyword_stats_2[[#This Row],[Searches: Jun 2018]]</f>
        <v>2.3443076923076922</v>
      </c>
    </row>
    <row r="412" spans="1:5" x14ac:dyDescent="0.25">
      <c r="A412" s="7" t="s">
        <v>1562</v>
      </c>
      <c r="B412" s="7" t="s">
        <v>1820</v>
      </c>
      <c r="C412" s="7">
        <v>260</v>
      </c>
      <c r="D412">
        <f>VLOOKUP(keyword_stats_2[[#This Row],[Keyword]],'keyword-forecasts'!K:O,5,FALSE)</f>
        <v>154.13</v>
      </c>
      <c r="E412" s="12">
        <f>keyword_stats_2[[#This Row],[Searches: Jun 2019]]/keyword_stats_2[[#This Row],[Searches: Jun 2018]]</f>
        <v>0.59280769230769226</v>
      </c>
    </row>
    <row r="413" spans="1:5" x14ac:dyDescent="0.25">
      <c r="A413" s="7" t="s">
        <v>422</v>
      </c>
      <c r="B413" s="7" t="s">
        <v>1791</v>
      </c>
      <c r="C413" s="7">
        <v>260</v>
      </c>
      <c r="D413">
        <f>VLOOKUP(keyword_stats_2[[#This Row],[Keyword]],'keyword-forecasts'!K:O,5,FALSE)</f>
        <v>0</v>
      </c>
      <c r="E413" s="12">
        <f>keyword_stats_2[[#This Row],[Searches: Jun 2019]]/keyword_stats_2[[#This Row],[Searches: Jun 2018]]</f>
        <v>0</v>
      </c>
    </row>
    <row r="414" spans="1:5" x14ac:dyDescent="0.25">
      <c r="A414" s="7" t="s">
        <v>1296</v>
      </c>
      <c r="B414" s="7" t="s">
        <v>1709</v>
      </c>
      <c r="C414" s="7">
        <v>260</v>
      </c>
      <c r="D414">
        <f>VLOOKUP(keyword_stats_2[[#This Row],[Keyword]],'keyword-forecasts'!K:O,5,FALSE)</f>
        <v>21.02</v>
      </c>
      <c r="E414" s="12">
        <f>keyword_stats_2[[#This Row],[Searches: Jun 2019]]/keyword_stats_2[[#This Row],[Searches: Jun 2018]]</f>
        <v>8.0846153846153845E-2</v>
      </c>
    </row>
    <row r="415" spans="1:5" x14ac:dyDescent="0.25">
      <c r="A415" s="7" t="s">
        <v>383</v>
      </c>
      <c r="B415" s="7" t="s">
        <v>1724</v>
      </c>
      <c r="C415" s="7">
        <v>260</v>
      </c>
      <c r="D415">
        <f>VLOOKUP(keyword_stats_2[[#This Row],[Keyword]],'keyword-forecasts'!K:O,5,FALSE)</f>
        <v>0</v>
      </c>
      <c r="E415" s="12">
        <f>keyword_stats_2[[#This Row],[Searches: Jun 2019]]/keyword_stats_2[[#This Row],[Searches: Jun 2018]]</f>
        <v>0</v>
      </c>
    </row>
    <row r="416" spans="1:5" x14ac:dyDescent="0.25">
      <c r="A416" s="7" t="s">
        <v>1290</v>
      </c>
      <c r="B416" s="7" t="s">
        <v>1705</v>
      </c>
      <c r="C416" s="7">
        <v>260</v>
      </c>
      <c r="D416">
        <f>VLOOKUP(keyword_stats_2[[#This Row],[Keyword]],'keyword-forecasts'!K:O,5,FALSE)</f>
        <v>105.09</v>
      </c>
      <c r="E416" s="12">
        <f>keyword_stats_2[[#This Row],[Searches: Jun 2019]]/keyword_stats_2[[#This Row],[Searches: Jun 2018]]</f>
        <v>0.40419230769230768</v>
      </c>
    </row>
    <row r="417" spans="1:5" x14ac:dyDescent="0.25">
      <c r="A417" s="7" t="s">
        <v>228</v>
      </c>
      <c r="B417" s="7" t="s">
        <v>1773</v>
      </c>
      <c r="C417" s="7">
        <v>210</v>
      </c>
      <c r="D417">
        <f>VLOOKUP(keyword_stats_2[[#This Row],[Keyword]],'keyword-forecasts'!K:O,5,FALSE)</f>
        <v>140.12</v>
      </c>
      <c r="E417" s="12">
        <f>keyword_stats_2[[#This Row],[Searches: Jun 2019]]/keyword_stats_2[[#This Row],[Searches: Jun 2018]]</f>
        <v>0.6672380952380953</v>
      </c>
    </row>
    <row r="418" spans="1:5" x14ac:dyDescent="0.25">
      <c r="A418" s="7" t="s">
        <v>657</v>
      </c>
      <c r="B418" s="7" t="s">
        <v>1718</v>
      </c>
      <c r="C418" s="7">
        <v>210</v>
      </c>
      <c r="D418">
        <f>VLOOKUP(keyword_stats_2[[#This Row],[Keyword]],'keyword-forecasts'!K:O,5,FALSE)</f>
        <v>0</v>
      </c>
      <c r="E418" s="12">
        <f>keyword_stats_2[[#This Row],[Searches: Jun 2019]]/keyword_stats_2[[#This Row],[Searches: Jun 2018]]</f>
        <v>0</v>
      </c>
    </row>
    <row r="419" spans="1:5" x14ac:dyDescent="0.25">
      <c r="A419" s="7" t="s">
        <v>1209</v>
      </c>
      <c r="B419" s="7" t="s">
        <v>1801</v>
      </c>
      <c r="C419" s="7">
        <v>210</v>
      </c>
      <c r="D419">
        <f>VLOOKUP(keyword_stats_2[[#This Row],[Keyword]],'keyword-forecasts'!K:O,5,FALSE)</f>
        <v>0</v>
      </c>
      <c r="E419" s="12">
        <f>keyword_stats_2[[#This Row],[Searches: Jun 2019]]/keyword_stats_2[[#This Row],[Searches: Jun 2018]]</f>
        <v>0</v>
      </c>
    </row>
    <row r="420" spans="1:5" x14ac:dyDescent="0.25">
      <c r="A420" s="7" t="s">
        <v>624</v>
      </c>
      <c r="B420" s="7" t="s">
        <v>1768</v>
      </c>
      <c r="C420" s="7">
        <v>210</v>
      </c>
      <c r="D420">
        <f>VLOOKUP(keyword_stats_2[[#This Row],[Keyword]],'keyword-forecasts'!K:O,5,FALSE)</f>
        <v>217.19</v>
      </c>
      <c r="E420" s="12">
        <f>keyword_stats_2[[#This Row],[Searches: Jun 2019]]/keyword_stats_2[[#This Row],[Searches: Jun 2018]]</f>
        <v>1.0342380952380952</v>
      </c>
    </row>
    <row r="421" spans="1:5" x14ac:dyDescent="0.25">
      <c r="A421" s="7" t="s">
        <v>224</v>
      </c>
      <c r="B421" s="7" t="s">
        <v>1794</v>
      </c>
      <c r="C421" s="7">
        <v>210</v>
      </c>
      <c r="D421">
        <f>VLOOKUP(keyword_stats_2[[#This Row],[Keyword]],'keyword-forecasts'!K:O,5,FALSE)</f>
        <v>7.01</v>
      </c>
      <c r="E421" s="12">
        <f>keyword_stats_2[[#This Row],[Searches: Jun 2019]]/keyword_stats_2[[#This Row],[Searches: Jun 2018]]</f>
        <v>3.3380952380952379E-2</v>
      </c>
    </row>
    <row r="422" spans="1:5" x14ac:dyDescent="0.25">
      <c r="A422" s="7" t="s">
        <v>1350</v>
      </c>
      <c r="B422" s="7" t="s">
        <v>1794</v>
      </c>
      <c r="C422" s="7">
        <v>210</v>
      </c>
      <c r="D422">
        <f>VLOOKUP(keyword_stats_2[[#This Row],[Keyword]],'keyword-forecasts'!K:O,5,FALSE)</f>
        <v>0</v>
      </c>
      <c r="E422" s="12">
        <f>keyword_stats_2[[#This Row],[Searches: Jun 2019]]/keyword_stats_2[[#This Row],[Searches: Jun 2018]]</f>
        <v>0</v>
      </c>
    </row>
    <row r="423" spans="1:5" x14ac:dyDescent="0.25">
      <c r="A423" s="7" t="s">
        <v>225</v>
      </c>
      <c r="B423" s="7" t="s">
        <v>1794</v>
      </c>
      <c r="C423" s="7">
        <v>210</v>
      </c>
      <c r="D423">
        <f>VLOOKUP(keyword_stats_2[[#This Row],[Keyword]],'keyword-forecasts'!K:O,5,FALSE)</f>
        <v>70.06</v>
      </c>
      <c r="E423" s="12">
        <f>keyword_stats_2[[#This Row],[Searches: Jun 2019]]/keyword_stats_2[[#This Row],[Searches: Jun 2018]]</f>
        <v>0.33361904761904765</v>
      </c>
    </row>
    <row r="424" spans="1:5" x14ac:dyDescent="0.25">
      <c r="A424" s="7" t="s">
        <v>613</v>
      </c>
      <c r="B424" s="7" t="s">
        <v>1759</v>
      </c>
      <c r="C424" s="7">
        <v>210</v>
      </c>
      <c r="D424">
        <f>VLOOKUP(keyword_stats_2[[#This Row],[Keyword]],'keyword-forecasts'!K:O,5,FALSE)</f>
        <v>14.01</v>
      </c>
      <c r="E424" s="12">
        <f>keyword_stats_2[[#This Row],[Searches: Jun 2019]]/keyword_stats_2[[#This Row],[Searches: Jun 2018]]</f>
        <v>6.6714285714285712E-2</v>
      </c>
    </row>
    <row r="425" spans="1:5" x14ac:dyDescent="0.25">
      <c r="A425" s="7" t="s">
        <v>1356</v>
      </c>
      <c r="B425" s="7" t="s">
        <v>1797</v>
      </c>
      <c r="C425" s="7">
        <v>210</v>
      </c>
      <c r="D425">
        <f>VLOOKUP(keyword_stats_2[[#This Row],[Keyword]],'keyword-forecasts'!K:O,5,FALSE)</f>
        <v>0</v>
      </c>
      <c r="E425" s="12">
        <f>keyword_stats_2[[#This Row],[Searches: Jun 2019]]/keyword_stats_2[[#This Row],[Searches: Jun 2018]]</f>
        <v>0</v>
      </c>
    </row>
    <row r="426" spans="1:5" x14ac:dyDescent="0.25">
      <c r="A426" s="7" t="s">
        <v>1324</v>
      </c>
      <c r="B426" s="7" t="s">
        <v>1771</v>
      </c>
      <c r="C426" s="7">
        <v>210</v>
      </c>
      <c r="D426">
        <f>VLOOKUP(keyword_stats_2[[#This Row],[Keyword]],'keyword-forecasts'!K:O,5,FALSE)</f>
        <v>196.17</v>
      </c>
      <c r="E426" s="12">
        <f>keyword_stats_2[[#This Row],[Searches: Jun 2019]]/keyword_stats_2[[#This Row],[Searches: Jun 2018]]</f>
        <v>0.93414285714285705</v>
      </c>
    </row>
    <row r="427" spans="1:5" x14ac:dyDescent="0.25">
      <c r="A427" s="7" t="s">
        <v>1304</v>
      </c>
      <c r="B427" s="7" t="s">
        <v>1800</v>
      </c>
      <c r="C427" s="7">
        <v>210</v>
      </c>
      <c r="D427">
        <f>VLOOKUP(keyword_stats_2[[#This Row],[Keyword]],'keyword-forecasts'!K:O,5,FALSE)</f>
        <v>0</v>
      </c>
      <c r="E427" s="12">
        <f>keyword_stats_2[[#This Row],[Searches: Jun 2019]]/keyword_stats_2[[#This Row],[Searches: Jun 2018]]</f>
        <v>0</v>
      </c>
    </row>
    <row r="428" spans="1:5" x14ac:dyDescent="0.25">
      <c r="A428" s="7" t="s">
        <v>1291</v>
      </c>
      <c r="B428" s="7" t="s">
        <v>1785</v>
      </c>
      <c r="C428" s="7">
        <v>210</v>
      </c>
      <c r="D428">
        <f>VLOOKUP(keyword_stats_2[[#This Row],[Keyword]],'keyword-forecasts'!K:O,5,FALSE)</f>
        <v>490.42</v>
      </c>
      <c r="E428" s="12">
        <f>keyword_stats_2[[#This Row],[Searches: Jun 2019]]/keyword_stats_2[[#This Row],[Searches: Jun 2018]]</f>
        <v>2.3353333333333333</v>
      </c>
    </row>
    <row r="429" spans="1:5" x14ac:dyDescent="0.25">
      <c r="A429" s="7" t="s">
        <v>1284</v>
      </c>
      <c r="B429" s="7" t="s">
        <v>1785</v>
      </c>
      <c r="C429" s="7">
        <v>210</v>
      </c>
      <c r="D429">
        <f>VLOOKUP(keyword_stats_2[[#This Row],[Keyword]],'keyword-forecasts'!K:O,5,FALSE)</f>
        <v>70.06</v>
      </c>
      <c r="E429" s="12">
        <f>keyword_stats_2[[#This Row],[Searches: Jun 2019]]/keyword_stats_2[[#This Row],[Searches: Jun 2018]]</f>
        <v>0.33361904761904765</v>
      </c>
    </row>
    <row r="430" spans="1:5" x14ac:dyDescent="0.25">
      <c r="A430" s="7" t="s">
        <v>1434</v>
      </c>
      <c r="B430" s="7" t="s">
        <v>1771</v>
      </c>
      <c r="C430" s="7">
        <v>210</v>
      </c>
      <c r="D430">
        <f>VLOOKUP(keyword_stats_2[[#This Row],[Keyword]],'keyword-forecasts'!K:O,5,FALSE)</f>
        <v>21.02</v>
      </c>
      <c r="E430" s="12">
        <f>keyword_stats_2[[#This Row],[Searches: Jun 2019]]/keyword_stats_2[[#This Row],[Searches: Jun 2018]]</f>
        <v>0.1000952380952381</v>
      </c>
    </row>
    <row r="431" spans="1:5" x14ac:dyDescent="0.25">
      <c r="A431" s="7" t="s">
        <v>417</v>
      </c>
      <c r="B431" s="7" t="s">
        <v>1771</v>
      </c>
      <c r="C431" s="7">
        <v>210</v>
      </c>
      <c r="D431">
        <f>VLOOKUP(keyword_stats_2[[#This Row],[Keyword]],'keyword-forecasts'!K:O,5,FALSE)</f>
        <v>0</v>
      </c>
      <c r="E431" s="12">
        <f>keyword_stats_2[[#This Row],[Searches: Jun 2019]]/keyword_stats_2[[#This Row],[Searches: Jun 2018]]</f>
        <v>0</v>
      </c>
    </row>
    <row r="432" spans="1:5" x14ac:dyDescent="0.25">
      <c r="A432" s="7" t="s">
        <v>1269</v>
      </c>
      <c r="B432" s="7" t="s">
        <v>1718</v>
      </c>
      <c r="C432" s="7">
        <v>210</v>
      </c>
      <c r="D432">
        <f>VLOOKUP(keyword_stats_2[[#This Row],[Keyword]],'keyword-forecasts'!K:O,5,FALSE)</f>
        <v>42.04</v>
      </c>
      <c r="E432" s="12">
        <f>keyword_stats_2[[#This Row],[Searches: Jun 2019]]/keyword_stats_2[[#This Row],[Searches: Jun 2018]]</f>
        <v>0.2001904761904762</v>
      </c>
    </row>
    <row r="433" spans="1:5" x14ac:dyDescent="0.25">
      <c r="A433" s="7" t="s">
        <v>415</v>
      </c>
      <c r="B433" s="7" t="s">
        <v>1814</v>
      </c>
      <c r="C433" s="7">
        <v>210</v>
      </c>
      <c r="D433">
        <f>VLOOKUP(keyword_stats_2[[#This Row],[Keyword]],'keyword-forecasts'!K:O,5,FALSE)</f>
        <v>133.11000000000001</v>
      </c>
      <c r="E433" s="12">
        <f>keyword_stats_2[[#This Row],[Searches: Jun 2019]]/keyword_stats_2[[#This Row],[Searches: Jun 2018]]</f>
        <v>0.6338571428571429</v>
      </c>
    </row>
    <row r="434" spans="1:5" x14ac:dyDescent="0.25">
      <c r="A434" s="7" t="s">
        <v>663</v>
      </c>
      <c r="B434" s="7" t="s">
        <v>1758</v>
      </c>
      <c r="C434" s="7">
        <v>210</v>
      </c>
      <c r="D434">
        <f>VLOOKUP(keyword_stats_2[[#This Row],[Keyword]],'keyword-forecasts'!K:O,5,FALSE)</f>
        <v>105.09</v>
      </c>
      <c r="E434" s="12">
        <f>keyword_stats_2[[#This Row],[Searches: Jun 2019]]/keyword_stats_2[[#This Row],[Searches: Jun 2018]]</f>
        <v>0.50042857142857144</v>
      </c>
    </row>
    <row r="435" spans="1:5" x14ac:dyDescent="0.25">
      <c r="A435" s="7" t="s">
        <v>199</v>
      </c>
      <c r="B435" s="7" t="s">
        <v>1773</v>
      </c>
      <c r="C435" s="7">
        <v>210</v>
      </c>
      <c r="D435">
        <f>VLOOKUP(keyword_stats_2[[#This Row],[Keyword]],'keyword-forecasts'!K:O,5,FALSE)</f>
        <v>0</v>
      </c>
      <c r="E435" s="12">
        <f>keyword_stats_2[[#This Row],[Searches: Jun 2019]]/keyword_stats_2[[#This Row],[Searches: Jun 2018]]</f>
        <v>0</v>
      </c>
    </row>
    <row r="436" spans="1:5" x14ac:dyDescent="0.25">
      <c r="A436" s="7" t="s">
        <v>1435</v>
      </c>
      <c r="B436" s="7" t="s">
        <v>1753</v>
      </c>
      <c r="C436" s="7">
        <v>210</v>
      </c>
      <c r="D436">
        <f>VLOOKUP(keyword_stats_2[[#This Row],[Keyword]],'keyword-forecasts'!K:O,5,FALSE)</f>
        <v>21.02</v>
      </c>
      <c r="E436" s="12">
        <f>keyword_stats_2[[#This Row],[Searches: Jun 2019]]/keyword_stats_2[[#This Row],[Searches: Jun 2018]]</f>
        <v>0.1000952380952381</v>
      </c>
    </row>
    <row r="437" spans="1:5" x14ac:dyDescent="0.25">
      <c r="A437" s="7" t="s">
        <v>1248</v>
      </c>
      <c r="B437" s="7" t="s">
        <v>1773</v>
      </c>
      <c r="C437" s="7">
        <v>210</v>
      </c>
      <c r="D437">
        <f>VLOOKUP(keyword_stats_2[[#This Row],[Keyword]],'keyword-forecasts'!K:O,5,FALSE)</f>
        <v>0</v>
      </c>
      <c r="E437" s="12">
        <f>keyword_stats_2[[#This Row],[Searches: Jun 2019]]/keyword_stats_2[[#This Row],[Searches: Jun 2018]]</f>
        <v>0</v>
      </c>
    </row>
    <row r="438" spans="1:5" x14ac:dyDescent="0.25">
      <c r="A438" s="7" t="s">
        <v>1446</v>
      </c>
      <c r="B438" s="7" t="s">
        <v>1771</v>
      </c>
      <c r="C438" s="7">
        <v>210</v>
      </c>
      <c r="D438">
        <f>VLOOKUP(keyword_stats_2[[#This Row],[Keyword]],'keyword-forecasts'!K:O,5,FALSE)</f>
        <v>14.01</v>
      </c>
      <c r="E438" s="12">
        <f>keyword_stats_2[[#This Row],[Searches: Jun 2019]]/keyword_stats_2[[#This Row],[Searches: Jun 2018]]</f>
        <v>6.6714285714285712E-2</v>
      </c>
    </row>
    <row r="439" spans="1:5" x14ac:dyDescent="0.25">
      <c r="A439" s="7" t="s">
        <v>1460</v>
      </c>
      <c r="B439" s="7" t="s">
        <v>1771</v>
      </c>
      <c r="C439" s="7">
        <v>210</v>
      </c>
      <c r="D439">
        <f>VLOOKUP(keyword_stats_2[[#This Row],[Keyword]],'keyword-forecasts'!K:O,5,FALSE)</f>
        <v>126.11</v>
      </c>
      <c r="E439" s="12">
        <f>keyword_stats_2[[#This Row],[Searches: Jun 2019]]/keyword_stats_2[[#This Row],[Searches: Jun 2018]]</f>
        <v>0.60052380952380957</v>
      </c>
    </row>
    <row r="440" spans="1:5" x14ac:dyDescent="0.25">
      <c r="A440" s="7" t="s">
        <v>1456</v>
      </c>
      <c r="B440" s="7" t="s">
        <v>1771</v>
      </c>
      <c r="C440" s="7">
        <v>210</v>
      </c>
      <c r="D440">
        <f>VLOOKUP(keyword_stats_2[[#This Row],[Keyword]],'keyword-forecasts'!K:O,5,FALSE)</f>
        <v>126.11</v>
      </c>
      <c r="E440" s="12">
        <f>keyword_stats_2[[#This Row],[Searches: Jun 2019]]/keyword_stats_2[[#This Row],[Searches: Jun 2018]]</f>
        <v>0.60052380952380957</v>
      </c>
    </row>
    <row r="441" spans="1:5" x14ac:dyDescent="0.25">
      <c r="A441" s="7" t="s">
        <v>419</v>
      </c>
      <c r="B441" s="7" t="s">
        <v>1791</v>
      </c>
      <c r="C441" s="7">
        <v>210</v>
      </c>
      <c r="D441">
        <f>VLOOKUP(keyword_stats_2[[#This Row],[Keyword]],'keyword-forecasts'!K:O,5,FALSE)</f>
        <v>126.11</v>
      </c>
      <c r="E441" s="12">
        <f>keyword_stats_2[[#This Row],[Searches: Jun 2019]]/keyword_stats_2[[#This Row],[Searches: Jun 2018]]</f>
        <v>0.60052380952380957</v>
      </c>
    </row>
    <row r="442" spans="1:5" x14ac:dyDescent="0.25">
      <c r="A442" s="7" t="s">
        <v>1443</v>
      </c>
      <c r="B442" s="7" t="s">
        <v>1771</v>
      </c>
      <c r="C442" s="7">
        <v>210</v>
      </c>
      <c r="D442">
        <f>VLOOKUP(keyword_stats_2[[#This Row],[Keyword]],'keyword-forecasts'!K:O,5,FALSE)</f>
        <v>0</v>
      </c>
      <c r="E442" s="12">
        <f>keyword_stats_2[[#This Row],[Searches: Jun 2019]]/keyword_stats_2[[#This Row],[Searches: Jun 2018]]</f>
        <v>0</v>
      </c>
    </row>
    <row r="443" spans="1:5" x14ac:dyDescent="0.25">
      <c r="A443" s="7" t="s">
        <v>213</v>
      </c>
      <c r="B443" s="7" t="s">
        <v>1715</v>
      </c>
      <c r="C443" s="7">
        <v>210</v>
      </c>
      <c r="D443">
        <f>VLOOKUP(keyword_stats_2[[#This Row],[Keyword]],'keyword-forecasts'!K:O,5,FALSE)</f>
        <v>0</v>
      </c>
      <c r="E443" s="12">
        <f>keyword_stats_2[[#This Row],[Searches: Jun 2019]]/keyword_stats_2[[#This Row],[Searches: Jun 2018]]</f>
        <v>0</v>
      </c>
    </row>
    <row r="444" spans="1:5" x14ac:dyDescent="0.25">
      <c r="A444" s="7" t="s">
        <v>268</v>
      </c>
      <c r="B444" s="7" t="s">
        <v>1810</v>
      </c>
      <c r="C444" s="7">
        <v>210</v>
      </c>
      <c r="D444">
        <f>VLOOKUP(keyword_stats_2[[#This Row],[Keyword]],'keyword-forecasts'!K:O,5,FALSE)</f>
        <v>7.01</v>
      </c>
      <c r="E444" s="12">
        <f>keyword_stats_2[[#This Row],[Searches: Jun 2019]]/keyword_stats_2[[#This Row],[Searches: Jun 2018]]</f>
        <v>3.3380952380952379E-2</v>
      </c>
    </row>
    <row r="445" spans="1:5" x14ac:dyDescent="0.25">
      <c r="A445" s="7" t="s">
        <v>1166</v>
      </c>
      <c r="B445" s="7" t="s">
        <v>1773</v>
      </c>
      <c r="C445" s="7">
        <v>210</v>
      </c>
      <c r="D445">
        <f>VLOOKUP(keyword_stats_2[[#This Row],[Keyword]],'keyword-forecasts'!K:O,5,FALSE)</f>
        <v>112.1</v>
      </c>
      <c r="E445" s="12">
        <f>keyword_stats_2[[#This Row],[Searches: Jun 2019]]/keyword_stats_2[[#This Row],[Searches: Jun 2018]]</f>
        <v>0.53380952380952373</v>
      </c>
    </row>
    <row r="446" spans="1:5" x14ac:dyDescent="0.25">
      <c r="A446" s="7" t="s">
        <v>801</v>
      </c>
      <c r="B446" s="7" t="s">
        <v>1814</v>
      </c>
      <c r="C446" s="7">
        <v>210</v>
      </c>
      <c r="D446">
        <f>VLOOKUP(keyword_stats_2[[#This Row],[Keyword]],'keyword-forecasts'!K:O,5,FALSE)</f>
        <v>287.24</v>
      </c>
      <c r="E446" s="12">
        <f>keyword_stats_2[[#This Row],[Searches: Jun 2019]]/keyword_stats_2[[#This Row],[Searches: Jun 2018]]</f>
        <v>1.3678095238095238</v>
      </c>
    </row>
    <row r="447" spans="1:5" x14ac:dyDescent="0.25">
      <c r="A447" s="7" t="s">
        <v>321</v>
      </c>
      <c r="B447" s="7" t="s">
        <v>1729</v>
      </c>
      <c r="C447" s="7">
        <v>210</v>
      </c>
      <c r="D447">
        <f>VLOOKUP(keyword_stats_2[[#This Row],[Keyword]],'keyword-forecasts'!K:O,5,FALSE)</f>
        <v>133.11000000000001</v>
      </c>
      <c r="E447" s="12">
        <f>keyword_stats_2[[#This Row],[Searches: Jun 2019]]/keyword_stats_2[[#This Row],[Searches: Jun 2018]]</f>
        <v>0.6338571428571429</v>
      </c>
    </row>
    <row r="448" spans="1:5" x14ac:dyDescent="0.25">
      <c r="A448" s="7" t="s">
        <v>1607</v>
      </c>
      <c r="B448" s="7" t="s">
        <v>1710</v>
      </c>
      <c r="C448" s="7">
        <v>210</v>
      </c>
      <c r="D448">
        <f>VLOOKUP(keyword_stats_2[[#This Row],[Keyword]],'keyword-forecasts'!K:O,5,FALSE)</f>
        <v>791.67</v>
      </c>
      <c r="E448" s="12">
        <f>keyword_stats_2[[#This Row],[Searches: Jun 2019]]/keyword_stats_2[[#This Row],[Searches: Jun 2018]]</f>
        <v>3.7698571428571426</v>
      </c>
    </row>
    <row r="449" spans="1:5" x14ac:dyDescent="0.25">
      <c r="A449" s="7" t="s">
        <v>991</v>
      </c>
      <c r="B449" s="7" t="s">
        <v>1773</v>
      </c>
      <c r="C449" s="7">
        <v>210</v>
      </c>
      <c r="D449">
        <f>VLOOKUP(keyword_stats_2[[#This Row],[Keyword]],'keyword-forecasts'!K:O,5,FALSE)</f>
        <v>21.02</v>
      </c>
      <c r="E449" s="12">
        <f>keyword_stats_2[[#This Row],[Searches: Jun 2019]]/keyword_stats_2[[#This Row],[Searches: Jun 2018]]</f>
        <v>0.1000952380952381</v>
      </c>
    </row>
    <row r="450" spans="1:5" x14ac:dyDescent="0.25">
      <c r="A450" s="7" t="s">
        <v>148</v>
      </c>
      <c r="B450" s="7" t="s">
        <v>1814</v>
      </c>
      <c r="C450" s="7">
        <v>210</v>
      </c>
      <c r="D450">
        <f>VLOOKUP(keyword_stats_2[[#This Row],[Keyword]],'keyword-forecasts'!K:O,5,FALSE)</f>
        <v>350.3</v>
      </c>
      <c r="E450" s="12">
        <f>keyword_stats_2[[#This Row],[Searches: Jun 2019]]/keyword_stats_2[[#This Row],[Searches: Jun 2018]]</f>
        <v>1.6680952380952381</v>
      </c>
    </row>
    <row r="451" spans="1:5" x14ac:dyDescent="0.25">
      <c r="A451" s="7" t="s">
        <v>782</v>
      </c>
      <c r="B451" s="7" t="s">
        <v>1773</v>
      </c>
      <c r="C451" s="7">
        <v>210</v>
      </c>
      <c r="D451">
        <f>VLOOKUP(keyword_stats_2[[#This Row],[Keyword]],'keyword-forecasts'!K:O,5,FALSE)</f>
        <v>21.02</v>
      </c>
      <c r="E451" s="12">
        <f>keyword_stats_2[[#This Row],[Searches: Jun 2019]]/keyword_stats_2[[#This Row],[Searches: Jun 2018]]</f>
        <v>0.1000952380952381</v>
      </c>
    </row>
    <row r="452" spans="1:5" x14ac:dyDescent="0.25">
      <c r="A452" s="7" t="s">
        <v>1523</v>
      </c>
      <c r="B452" s="7" t="s">
        <v>1771</v>
      </c>
      <c r="C452" s="7">
        <v>210</v>
      </c>
      <c r="D452">
        <f>VLOOKUP(keyword_stats_2[[#This Row],[Keyword]],'keyword-forecasts'!K:O,5,FALSE)</f>
        <v>0</v>
      </c>
      <c r="E452" s="12">
        <f>keyword_stats_2[[#This Row],[Searches: Jun 2019]]/keyword_stats_2[[#This Row],[Searches: Jun 2018]]</f>
        <v>0</v>
      </c>
    </row>
    <row r="453" spans="1:5" x14ac:dyDescent="0.25">
      <c r="A453" s="7" t="s">
        <v>158</v>
      </c>
      <c r="B453" s="7" t="s">
        <v>1805</v>
      </c>
      <c r="C453" s="7">
        <v>210</v>
      </c>
      <c r="D453">
        <f>VLOOKUP(keyword_stats_2[[#This Row],[Keyword]],'keyword-forecasts'!K:O,5,FALSE)</f>
        <v>28.02</v>
      </c>
      <c r="E453" s="12">
        <f>keyword_stats_2[[#This Row],[Searches: Jun 2019]]/keyword_stats_2[[#This Row],[Searches: Jun 2018]]</f>
        <v>0.13342857142857142</v>
      </c>
    </row>
    <row r="454" spans="1:5" x14ac:dyDescent="0.25">
      <c r="A454" s="7" t="s">
        <v>949</v>
      </c>
      <c r="B454" s="7" t="s">
        <v>1743</v>
      </c>
      <c r="C454" s="7">
        <v>210</v>
      </c>
      <c r="D454">
        <f>VLOOKUP(keyword_stats_2[[#This Row],[Keyword]],'keyword-forecasts'!K:O,5,FALSE)</f>
        <v>7.01</v>
      </c>
      <c r="E454" s="12">
        <f>keyword_stats_2[[#This Row],[Searches: Jun 2019]]/keyword_stats_2[[#This Row],[Searches: Jun 2018]]</f>
        <v>3.3380952380952379E-2</v>
      </c>
    </row>
    <row r="455" spans="1:5" x14ac:dyDescent="0.25">
      <c r="A455" s="7" t="s">
        <v>446</v>
      </c>
      <c r="B455" s="7" t="s">
        <v>1728</v>
      </c>
      <c r="C455" s="7">
        <v>210</v>
      </c>
      <c r="D455">
        <f>VLOOKUP(keyword_stats_2[[#This Row],[Keyword]],'keyword-forecasts'!K:O,5,FALSE)</f>
        <v>7.01</v>
      </c>
      <c r="E455" s="12">
        <f>keyword_stats_2[[#This Row],[Searches: Jun 2019]]/keyword_stats_2[[#This Row],[Searches: Jun 2018]]</f>
        <v>3.3380952380952379E-2</v>
      </c>
    </row>
    <row r="456" spans="1:5" x14ac:dyDescent="0.25">
      <c r="A456" s="7" t="s">
        <v>990</v>
      </c>
      <c r="B456" s="7" t="s">
        <v>1773</v>
      </c>
      <c r="C456" s="7">
        <v>210</v>
      </c>
      <c r="D456">
        <f>VLOOKUP(keyword_stats_2[[#This Row],[Keyword]],'keyword-forecasts'!K:O,5,FALSE)</f>
        <v>245.21</v>
      </c>
      <c r="E456" s="12">
        <f>keyword_stats_2[[#This Row],[Searches: Jun 2019]]/keyword_stats_2[[#This Row],[Searches: Jun 2018]]</f>
        <v>1.1676666666666666</v>
      </c>
    </row>
    <row r="457" spans="1:5" x14ac:dyDescent="0.25">
      <c r="A457" s="7" t="s">
        <v>142</v>
      </c>
      <c r="B457" s="7" t="s">
        <v>1814</v>
      </c>
      <c r="C457" s="7">
        <v>210</v>
      </c>
      <c r="D457">
        <f>VLOOKUP(keyword_stats_2[[#This Row],[Keyword]],'keyword-forecasts'!K:O,5,FALSE)</f>
        <v>0</v>
      </c>
      <c r="E457" s="12">
        <f>keyword_stats_2[[#This Row],[Searches: Jun 2019]]/keyword_stats_2[[#This Row],[Searches: Jun 2018]]</f>
        <v>0</v>
      </c>
    </row>
    <row r="458" spans="1:5" x14ac:dyDescent="0.25">
      <c r="A458" s="7" t="s">
        <v>143</v>
      </c>
      <c r="B458" s="7" t="s">
        <v>1814</v>
      </c>
      <c r="C458" s="7">
        <v>210</v>
      </c>
      <c r="D458">
        <f>VLOOKUP(keyword_stats_2[[#This Row],[Keyword]],'keyword-forecasts'!K:O,5,FALSE)</f>
        <v>7.01</v>
      </c>
      <c r="E458" s="12">
        <f>keyword_stats_2[[#This Row],[Searches: Jun 2019]]/keyword_stats_2[[#This Row],[Searches: Jun 2018]]</f>
        <v>3.3380952380952379E-2</v>
      </c>
    </row>
    <row r="459" spans="1:5" x14ac:dyDescent="0.25">
      <c r="A459" s="7" t="s">
        <v>494</v>
      </c>
      <c r="B459" s="7" t="s">
        <v>1823</v>
      </c>
      <c r="C459" s="7">
        <v>210</v>
      </c>
      <c r="D459">
        <f>VLOOKUP(keyword_stats_2[[#This Row],[Keyword]],'keyword-forecasts'!K:O,5,FALSE)</f>
        <v>0</v>
      </c>
      <c r="E459" s="12">
        <f>keyword_stats_2[[#This Row],[Searches: Jun 2019]]/keyword_stats_2[[#This Row],[Searches: Jun 2018]]</f>
        <v>0</v>
      </c>
    </row>
    <row r="460" spans="1:5" x14ac:dyDescent="0.25">
      <c r="A460" s="7" t="s">
        <v>973</v>
      </c>
      <c r="B460" s="7" t="s">
        <v>1767</v>
      </c>
      <c r="C460" s="7">
        <v>210</v>
      </c>
      <c r="D460">
        <f>VLOOKUP(keyword_stats_2[[#This Row],[Keyword]],'keyword-forecasts'!K:O,5,FALSE)</f>
        <v>560.48</v>
      </c>
      <c r="E460" s="12">
        <f>keyword_stats_2[[#This Row],[Searches: Jun 2019]]/keyword_stats_2[[#This Row],[Searches: Jun 2018]]</f>
        <v>2.6689523809523812</v>
      </c>
    </row>
    <row r="461" spans="1:5" x14ac:dyDescent="0.25">
      <c r="A461" s="7" t="s">
        <v>972</v>
      </c>
      <c r="B461" s="7" t="s">
        <v>1772</v>
      </c>
      <c r="C461" s="7">
        <v>210</v>
      </c>
      <c r="D461">
        <f>VLOOKUP(keyword_stats_2[[#This Row],[Keyword]],'keyword-forecasts'!K:O,5,FALSE)</f>
        <v>532.45000000000005</v>
      </c>
      <c r="E461" s="12">
        <f>keyword_stats_2[[#This Row],[Searches: Jun 2019]]/keyword_stats_2[[#This Row],[Searches: Jun 2018]]</f>
        <v>2.5354761904761909</v>
      </c>
    </row>
    <row r="462" spans="1:5" x14ac:dyDescent="0.25">
      <c r="A462" s="7" t="s">
        <v>987</v>
      </c>
      <c r="B462" s="7" t="s">
        <v>1773</v>
      </c>
      <c r="C462" s="7">
        <v>210</v>
      </c>
      <c r="D462">
        <f>VLOOKUP(keyword_stats_2[[#This Row],[Keyword]],'keyword-forecasts'!K:O,5,FALSE)</f>
        <v>119.1</v>
      </c>
      <c r="E462" s="12">
        <f>keyword_stats_2[[#This Row],[Searches: Jun 2019]]/keyword_stats_2[[#This Row],[Searches: Jun 2018]]</f>
        <v>0.56714285714285717</v>
      </c>
    </row>
    <row r="463" spans="1:5" x14ac:dyDescent="0.25">
      <c r="A463" s="7" t="s">
        <v>953</v>
      </c>
      <c r="B463" s="7" t="s">
        <v>1773</v>
      </c>
      <c r="C463" s="7">
        <v>210</v>
      </c>
      <c r="D463">
        <f>VLOOKUP(keyword_stats_2[[#This Row],[Keyword]],'keyword-forecasts'!K:O,5,FALSE)</f>
        <v>0</v>
      </c>
      <c r="E463" s="12">
        <f>keyword_stats_2[[#This Row],[Searches: Jun 2019]]/keyword_stats_2[[#This Row],[Searches: Jun 2018]]</f>
        <v>0</v>
      </c>
    </row>
    <row r="464" spans="1:5" x14ac:dyDescent="0.25">
      <c r="A464" s="7" t="s">
        <v>1569</v>
      </c>
      <c r="B464" s="7" t="s">
        <v>1834</v>
      </c>
      <c r="C464" s="7">
        <v>210</v>
      </c>
      <c r="D464">
        <f>VLOOKUP(keyword_stats_2[[#This Row],[Keyword]],'keyword-forecasts'!K:O,5,FALSE)</f>
        <v>70.06</v>
      </c>
      <c r="E464" s="12">
        <f>keyword_stats_2[[#This Row],[Searches: Jun 2019]]/keyword_stats_2[[#This Row],[Searches: Jun 2018]]</f>
        <v>0.33361904761904765</v>
      </c>
    </row>
    <row r="465" spans="1:5" x14ac:dyDescent="0.25">
      <c r="A465" s="7" t="s">
        <v>969</v>
      </c>
      <c r="B465" s="7" t="s">
        <v>1773</v>
      </c>
      <c r="C465" s="7">
        <v>210</v>
      </c>
      <c r="D465">
        <f>VLOOKUP(keyword_stats_2[[#This Row],[Keyword]],'keyword-forecasts'!K:O,5,FALSE)</f>
        <v>0</v>
      </c>
      <c r="E465" s="12">
        <f>keyword_stats_2[[#This Row],[Searches: Jun 2019]]/keyword_stats_2[[#This Row],[Searches: Jun 2018]]</f>
        <v>0</v>
      </c>
    </row>
    <row r="466" spans="1:5" x14ac:dyDescent="0.25">
      <c r="A466" s="7" t="s">
        <v>958</v>
      </c>
      <c r="B466" s="7" t="s">
        <v>1773</v>
      </c>
      <c r="C466" s="7">
        <v>210</v>
      </c>
      <c r="D466">
        <f>VLOOKUP(keyword_stats_2[[#This Row],[Keyword]],'keyword-forecasts'!K:O,5,FALSE)</f>
        <v>0</v>
      </c>
      <c r="E466" s="12">
        <f>keyword_stats_2[[#This Row],[Searches: Jun 2019]]/keyword_stats_2[[#This Row],[Searches: Jun 2018]]</f>
        <v>0</v>
      </c>
    </row>
    <row r="467" spans="1:5" x14ac:dyDescent="0.25">
      <c r="A467" s="7" t="s">
        <v>164</v>
      </c>
      <c r="B467" s="7" t="s">
        <v>1805</v>
      </c>
      <c r="C467" s="7">
        <v>210</v>
      </c>
      <c r="D467">
        <f>VLOOKUP(keyword_stats_2[[#This Row],[Keyword]],'keyword-forecasts'!K:O,5,FALSE)</f>
        <v>182.16</v>
      </c>
      <c r="E467" s="12">
        <f>keyword_stats_2[[#This Row],[Searches: Jun 2019]]/keyword_stats_2[[#This Row],[Searches: Jun 2018]]</f>
        <v>0.86742857142857144</v>
      </c>
    </row>
    <row r="468" spans="1:5" x14ac:dyDescent="0.25">
      <c r="A468" s="7" t="s">
        <v>361</v>
      </c>
      <c r="B468" s="7" t="s">
        <v>1827</v>
      </c>
      <c r="C468" s="7">
        <v>210</v>
      </c>
      <c r="D468">
        <f>VLOOKUP(keyword_stats_2[[#This Row],[Keyword]],'keyword-forecasts'!K:O,5,FALSE)</f>
        <v>49.04</v>
      </c>
      <c r="E468" s="12">
        <f>keyword_stats_2[[#This Row],[Searches: Jun 2019]]/keyword_stats_2[[#This Row],[Searches: Jun 2018]]</f>
        <v>0.23352380952380952</v>
      </c>
    </row>
    <row r="469" spans="1:5" x14ac:dyDescent="0.25">
      <c r="A469" s="7" t="s">
        <v>1651</v>
      </c>
      <c r="B469" s="7" t="s">
        <v>1771</v>
      </c>
      <c r="C469" s="7">
        <v>210</v>
      </c>
      <c r="D469">
        <f>VLOOKUP(keyword_stats_2[[#This Row],[Keyword]],'keyword-forecasts'!K:O,5,FALSE)</f>
        <v>0</v>
      </c>
      <c r="E469" s="12">
        <f>keyword_stats_2[[#This Row],[Searches: Jun 2019]]/keyword_stats_2[[#This Row],[Searches: Jun 2018]]</f>
        <v>0</v>
      </c>
    </row>
    <row r="470" spans="1:5" x14ac:dyDescent="0.25">
      <c r="A470" s="7" t="s">
        <v>342</v>
      </c>
      <c r="B470" s="7" t="s">
        <v>1837</v>
      </c>
      <c r="C470" s="7">
        <v>210</v>
      </c>
      <c r="D470">
        <f>VLOOKUP(keyword_stats_2[[#This Row],[Keyword]],'keyword-forecasts'!K:O,5,FALSE)</f>
        <v>0</v>
      </c>
      <c r="E470" s="12">
        <f>keyword_stats_2[[#This Row],[Searches: Jun 2019]]/keyword_stats_2[[#This Row],[Searches: Jun 2018]]</f>
        <v>0</v>
      </c>
    </row>
    <row r="471" spans="1:5" x14ac:dyDescent="0.25">
      <c r="A471" s="7" t="s">
        <v>719</v>
      </c>
      <c r="B471" s="7" t="s">
        <v>1732</v>
      </c>
      <c r="C471" s="7">
        <v>210</v>
      </c>
      <c r="D471">
        <f>VLOOKUP(keyword_stats_2[[#This Row],[Keyword]],'keyword-forecasts'!K:O,5,FALSE)</f>
        <v>42.04</v>
      </c>
      <c r="E471" s="12">
        <f>keyword_stats_2[[#This Row],[Searches: Jun 2019]]/keyword_stats_2[[#This Row],[Searches: Jun 2018]]</f>
        <v>0.2001904761904762</v>
      </c>
    </row>
    <row r="472" spans="1:5" x14ac:dyDescent="0.25">
      <c r="A472" s="7" t="s">
        <v>1130</v>
      </c>
      <c r="B472" s="7" t="s">
        <v>1773</v>
      </c>
      <c r="C472" s="7">
        <v>210</v>
      </c>
      <c r="D472">
        <f>VLOOKUP(keyword_stats_2[[#This Row],[Keyword]],'keyword-forecasts'!K:O,5,FALSE)</f>
        <v>224.19</v>
      </c>
      <c r="E472" s="12">
        <f>keyword_stats_2[[#This Row],[Searches: Jun 2019]]/keyword_stats_2[[#This Row],[Searches: Jun 2018]]</f>
        <v>1.0675714285714286</v>
      </c>
    </row>
    <row r="473" spans="1:5" x14ac:dyDescent="0.25">
      <c r="A473" s="7" t="s">
        <v>281</v>
      </c>
      <c r="B473" s="7" t="s">
        <v>1773</v>
      </c>
      <c r="C473" s="7">
        <v>210</v>
      </c>
      <c r="D473">
        <f>VLOOKUP(keyword_stats_2[[#This Row],[Keyword]],'keyword-forecasts'!K:O,5,FALSE)</f>
        <v>231.2</v>
      </c>
      <c r="E473" s="12">
        <f>keyword_stats_2[[#This Row],[Searches: Jun 2019]]/keyword_stats_2[[#This Row],[Searches: Jun 2018]]</f>
        <v>1.1009523809523809</v>
      </c>
    </row>
    <row r="474" spans="1:5" x14ac:dyDescent="0.25">
      <c r="A474" s="7" t="s">
        <v>625</v>
      </c>
      <c r="B474" s="7" t="s">
        <v>1763</v>
      </c>
      <c r="C474" s="7">
        <v>210</v>
      </c>
      <c r="D474">
        <f>VLOOKUP(keyword_stats_2[[#This Row],[Keyword]],'keyword-forecasts'!K:O,5,FALSE)</f>
        <v>210.18</v>
      </c>
      <c r="E474" s="12">
        <f>keyword_stats_2[[#This Row],[Searches: Jun 2019]]/keyword_stats_2[[#This Row],[Searches: Jun 2018]]</f>
        <v>1.0008571428571429</v>
      </c>
    </row>
    <row r="475" spans="1:5" x14ac:dyDescent="0.25">
      <c r="A475" s="7" t="s">
        <v>378</v>
      </c>
      <c r="B475" s="7" t="s">
        <v>1832</v>
      </c>
      <c r="C475" s="7">
        <v>210</v>
      </c>
      <c r="D475">
        <f>VLOOKUP(keyword_stats_2[[#This Row],[Keyword]],'keyword-forecasts'!K:O,5,FALSE)</f>
        <v>0</v>
      </c>
      <c r="E475" s="12">
        <f>keyword_stats_2[[#This Row],[Searches: Jun 2019]]/keyword_stats_2[[#This Row],[Searches: Jun 2018]]</f>
        <v>0</v>
      </c>
    </row>
    <row r="476" spans="1:5" x14ac:dyDescent="0.25">
      <c r="A476" s="7" t="s">
        <v>935</v>
      </c>
      <c r="B476" s="7" t="s">
        <v>1773</v>
      </c>
      <c r="C476" s="7">
        <v>210</v>
      </c>
      <c r="D476">
        <f>VLOOKUP(keyword_stats_2[[#This Row],[Keyword]],'keyword-forecasts'!K:O,5,FALSE)</f>
        <v>91.08</v>
      </c>
      <c r="E476" s="12">
        <f>keyword_stats_2[[#This Row],[Searches: Jun 2019]]/keyword_stats_2[[#This Row],[Searches: Jun 2018]]</f>
        <v>0.43371428571428572</v>
      </c>
    </row>
    <row r="477" spans="1:5" x14ac:dyDescent="0.25">
      <c r="A477" s="7" t="s">
        <v>1508</v>
      </c>
      <c r="B477" s="7" t="s">
        <v>1771</v>
      </c>
      <c r="C477" s="7">
        <v>210</v>
      </c>
      <c r="D477">
        <f>VLOOKUP(keyword_stats_2[[#This Row],[Keyword]],'keyword-forecasts'!K:O,5,FALSE)</f>
        <v>0</v>
      </c>
      <c r="E477" s="12">
        <f>keyword_stats_2[[#This Row],[Searches: Jun 2019]]/keyword_stats_2[[#This Row],[Searches: Jun 2018]]</f>
        <v>0</v>
      </c>
    </row>
    <row r="478" spans="1:5" x14ac:dyDescent="0.25">
      <c r="A478" s="7" t="s">
        <v>841</v>
      </c>
      <c r="B478" s="7" t="s">
        <v>1822</v>
      </c>
      <c r="C478" s="7">
        <v>210</v>
      </c>
      <c r="D478">
        <f>VLOOKUP(keyword_stats_2[[#This Row],[Keyword]],'keyword-forecasts'!K:O,5,FALSE)</f>
        <v>28.02</v>
      </c>
      <c r="E478" s="12">
        <f>keyword_stats_2[[#This Row],[Searches: Jun 2019]]/keyword_stats_2[[#This Row],[Searches: Jun 2018]]</f>
        <v>0.13342857142857142</v>
      </c>
    </row>
    <row r="479" spans="1:5" x14ac:dyDescent="0.25">
      <c r="A479" s="7" t="s">
        <v>1509</v>
      </c>
      <c r="B479" s="7" t="s">
        <v>1754</v>
      </c>
      <c r="C479" s="7">
        <v>210</v>
      </c>
      <c r="D479">
        <f>VLOOKUP(keyword_stats_2[[#This Row],[Keyword]],'keyword-forecasts'!K:O,5,FALSE)</f>
        <v>0</v>
      </c>
      <c r="E479" s="12">
        <f>keyword_stats_2[[#This Row],[Searches: Jun 2019]]/keyword_stats_2[[#This Row],[Searches: Jun 2018]]</f>
        <v>0</v>
      </c>
    </row>
    <row r="480" spans="1:5" x14ac:dyDescent="0.25">
      <c r="A480" s="7" t="s">
        <v>638</v>
      </c>
      <c r="B480" s="7" t="s">
        <v>1711</v>
      </c>
      <c r="C480" s="7">
        <v>170</v>
      </c>
      <c r="D480">
        <f>VLOOKUP(keyword_stats_2[[#This Row],[Keyword]],'keyword-forecasts'!K:O,5,FALSE)</f>
        <v>98.08</v>
      </c>
      <c r="E480" s="12">
        <f>keyword_stats_2[[#This Row],[Searches: Jun 2019]]/keyword_stats_2[[#This Row],[Searches: Jun 2018]]</f>
        <v>0.57694117647058818</v>
      </c>
    </row>
    <row r="481" spans="1:5" x14ac:dyDescent="0.25">
      <c r="A481" s="7" t="s">
        <v>826</v>
      </c>
      <c r="B481" s="7" t="s">
        <v>1764</v>
      </c>
      <c r="C481" s="7">
        <v>170</v>
      </c>
      <c r="D481">
        <f>VLOOKUP(keyword_stats_2[[#This Row],[Keyword]],'keyword-forecasts'!K:O,5,FALSE)</f>
        <v>63.05</v>
      </c>
      <c r="E481" s="12">
        <f>keyword_stats_2[[#This Row],[Searches: Jun 2019]]/keyword_stats_2[[#This Row],[Searches: Jun 2018]]</f>
        <v>0.37088235294117644</v>
      </c>
    </row>
    <row r="482" spans="1:5" x14ac:dyDescent="0.25">
      <c r="A482" s="7" t="s">
        <v>823</v>
      </c>
      <c r="B482" s="7" t="s">
        <v>1799</v>
      </c>
      <c r="C482" s="7">
        <v>170</v>
      </c>
      <c r="D482">
        <f>VLOOKUP(keyword_stats_2[[#This Row],[Keyword]],'keyword-forecasts'!K:O,5,FALSE)</f>
        <v>49.04</v>
      </c>
      <c r="E482" s="12">
        <f>keyword_stats_2[[#This Row],[Searches: Jun 2019]]/keyword_stats_2[[#This Row],[Searches: Jun 2018]]</f>
        <v>0.28847058823529409</v>
      </c>
    </row>
    <row r="483" spans="1:5" x14ac:dyDescent="0.25">
      <c r="A483" s="7" t="s">
        <v>235</v>
      </c>
      <c r="B483" s="7" t="s">
        <v>1797</v>
      </c>
      <c r="C483" s="7">
        <v>170</v>
      </c>
      <c r="D483">
        <f>VLOOKUP(keyword_stats_2[[#This Row],[Keyword]],'keyword-forecasts'!K:O,5,FALSE)</f>
        <v>63.05</v>
      </c>
      <c r="E483" s="12">
        <f>keyword_stats_2[[#This Row],[Searches: Jun 2019]]/keyword_stats_2[[#This Row],[Searches: Jun 2018]]</f>
        <v>0.37088235294117644</v>
      </c>
    </row>
    <row r="484" spans="1:5" x14ac:dyDescent="0.25">
      <c r="A484" s="7" t="s">
        <v>1096</v>
      </c>
      <c r="B484" s="7" t="s">
        <v>1773</v>
      </c>
      <c r="C484" s="7">
        <v>170</v>
      </c>
      <c r="D484">
        <f>VLOOKUP(keyword_stats_2[[#This Row],[Keyword]],'keyword-forecasts'!K:O,5,FALSE)</f>
        <v>0</v>
      </c>
      <c r="E484" s="12">
        <f>keyword_stats_2[[#This Row],[Searches: Jun 2019]]/keyword_stats_2[[#This Row],[Searches: Jun 2018]]</f>
        <v>0</v>
      </c>
    </row>
    <row r="485" spans="1:5" x14ac:dyDescent="0.25">
      <c r="A485" s="7" t="s">
        <v>458</v>
      </c>
      <c r="B485" s="7" t="s">
        <v>1706</v>
      </c>
      <c r="C485" s="7">
        <v>170</v>
      </c>
      <c r="D485">
        <f>VLOOKUP(keyword_stats_2[[#This Row],[Keyword]],'keyword-forecasts'!K:O,5,FALSE)</f>
        <v>84.07</v>
      </c>
      <c r="E485" s="12">
        <f>keyword_stats_2[[#This Row],[Searches: Jun 2019]]/keyword_stats_2[[#This Row],[Searches: Jun 2018]]</f>
        <v>0.49452941176470583</v>
      </c>
    </row>
    <row r="486" spans="1:5" x14ac:dyDescent="0.25">
      <c r="A486" s="7" t="s">
        <v>337</v>
      </c>
      <c r="B486" s="7" t="s">
        <v>1827</v>
      </c>
      <c r="C486" s="7">
        <v>170</v>
      </c>
      <c r="D486">
        <f>VLOOKUP(keyword_stats_2[[#This Row],[Keyword]],'keyword-forecasts'!K:O,5,FALSE)</f>
        <v>0</v>
      </c>
      <c r="E486" s="12">
        <f>keyword_stats_2[[#This Row],[Searches: Jun 2019]]/keyword_stats_2[[#This Row],[Searches: Jun 2018]]</f>
        <v>0</v>
      </c>
    </row>
    <row r="487" spans="1:5" x14ac:dyDescent="0.25">
      <c r="A487" s="7" t="s">
        <v>821</v>
      </c>
      <c r="B487" s="7" t="s">
        <v>1730</v>
      </c>
      <c r="C487" s="7">
        <v>170</v>
      </c>
      <c r="D487">
        <f>VLOOKUP(keyword_stats_2[[#This Row],[Keyword]],'keyword-forecasts'!K:O,5,FALSE)</f>
        <v>0</v>
      </c>
      <c r="E487" s="12">
        <f>keyword_stats_2[[#This Row],[Searches: Jun 2019]]/keyword_stats_2[[#This Row],[Searches: Jun 2018]]</f>
        <v>0</v>
      </c>
    </row>
    <row r="488" spans="1:5" x14ac:dyDescent="0.25">
      <c r="A488" s="7" t="s">
        <v>341</v>
      </c>
      <c r="B488" s="7" t="s">
        <v>1823</v>
      </c>
      <c r="C488" s="7">
        <v>170</v>
      </c>
      <c r="D488">
        <f>VLOOKUP(keyword_stats_2[[#This Row],[Keyword]],'keyword-forecasts'!K:O,5,FALSE)</f>
        <v>0</v>
      </c>
      <c r="E488" s="12">
        <f>keyword_stats_2[[#This Row],[Searches: Jun 2019]]/keyword_stats_2[[#This Row],[Searches: Jun 2018]]</f>
        <v>0</v>
      </c>
    </row>
    <row r="489" spans="1:5" x14ac:dyDescent="0.25">
      <c r="A489" s="7" t="s">
        <v>1300</v>
      </c>
      <c r="B489" s="7" t="s">
        <v>1798</v>
      </c>
      <c r="C489" s="7">
        <v>170</v>
      </c>
      <c r="D489">
        <f>VLOOKUP(keyword_stats_2[[#This Row],[Keyword]],'keyword-forecasts'!K:O,5,FALSE)</f>
        <v>14.01</v>
      </c>
      <c r="E489" s="12">
        <f>keyword_stats_2[[#This Row],[Searches: Jun 2019]]/keyword_stats_2[[#This Row],[Searches: Jun 2018]]</f>
        <v>8.2411764705882351E-2</v>
      </c>
    </row>
    <row r="490" spans="1:5" x14ac:dyDescent="0.25">
      <c r="A490" s="7" t="s">
        <v>1331</v>
      </c>
      <c r="B490" s="7" t="s">
        <v>1771</v>
      </c>
      <c r="C490" s="7">
        <v>170</v>
      </c>
      <c r="D490">
        <f>VLOOKUP(keyword_stats_2[[#This Row],[Keyword]],'keyword-forecasts'!K:O,5,FALSE)</f>
        <v>91.08</v>
      </c>
      <c r="E490" s="12">
        <f>keyword_stats_2[[#This Row],[Searches: Jun 2019]]/keyword_stats_2[[#This Row],[Searches: Jun 2018]]</f>
        <v>0.53576470588235292</v>
      </c>
    </row>
    <row r="491" spans="1:5" x14ac:dyDescent="0.25">
      <c r="A491" s="7" t="s">
        <v>829</v>
      </c>
      <c r="B491" s="7" t="s">
        <v>1804</v>
      </c>
      <c r="C491" s="7">
        <v>170</v>
      </c>
      <c r="D491">
        <f>VLOOKUP(keyword_stats_2[[#This Row],[Keyword]],'keyword-forecasts'!K:O,5,FALSE)</f>
        <v>147.13</v>
      </c>
      <c r="E491" s="12">
        <f>keyword_stats_2[[#This Row],[Searches: Jun 2019]]/keyword_stats_2[[#This Row],[Searches: Jun 2018]]</f>
        <v>0.8654705882352941</v>
      </c>
    </row>
    <row r="492" spans="1:5" x14ac:dyDescent="0.25">
      <c r="A492" s="7" t="s">
        <v>357</v>
      </c>
      <c r="B492" s="7" t="s">
        <v>1830</v>
      </c>
      <c r="C492" s="7">
        <v>170</v>
      </c>
      <c r="D492">
        <f>VLOOKUP(keyword_stats_2[[#This Row],[Keyword]],'keyword-forecasts'!K:O,5,FALSE)</f>
        <v>35.03</v>
      </c>
      <c r="E492" s="12">
        <f>keyword_stats_2[[#This Row],[Searches: Jun 2019]]/keyword_stats_2[[#This Row],[Searches: Jun 2018]]</f>
        <v>0.20605882352941177</v>
      </c>
    </row>
    <row r="493" spans="1:5" x14ac:dyDescent="0.25">
      <c r="A493" s="7" t="s">
        <v>766</v>
      </c>
      <c r="B493" s="7" t="s">
        <v>1773</v>
      </c>
      <c r="C493" s="7">
        <v>170</v>
      </c>
      <c r="D493">
        <f>VLOOKUP(keyword_stats_2[[#This Row],[Keyword]],'keyword-forecasts'!K:O,5,FALSE)</f>
        <v>7.01</v>
      </c>
      <c r="E493" s="12">
        <f>keyword_stats_2[[#This Row],[Searches: Jun 2019]]/keyword_stats_2[[#This Row],[Searches: Jun 2018]]</f>
        <v>4.1235294117647057E-2</v>
      </c>
    </row>
    <row r="494" spans="1:5" x14ac:dyDescent="0.25">
      <c r="A494" s="7" t="s">
        <v>1203</v>
      </c>
      <c r="B494" s="7" t="s">
        <v>1773</v>
      </c>
      <c r="C494" s="7">
        <v>170</v>
      </c>
      <c r="D494">
        <f>VLOOKUP(keyword_stats_2[[#This Row],[Keyword]],'keyword-forecasts'!K:O,5,FALSE)</f>
        <v>0</v>
      </c>
      <c r="E494" s="12">
        <f>keyword_stats_2[[#This Row],[Searches: Jun 2019]]/keyword_stats_2[[#This Row],[Searches: Jun 2018]]</f>
        <v>0</v>
      </c>
    </row>
    <row r="495" spans="1:5" x14ac:dyDescent="0.25">
      <c r="A495" s="7" t="s">
        <v>1061</v>
      </c>
      <c r="B495" s="7" t="s">
        <v>1715</v>
      </c>
      <c r="C495" s="7">
        <v>170</v>
      </c>
      <c r="D495">
        <f>VLOOKUP(keyword_stats_2[[#This Row],[Keyword]],'keyword-forecasts'!K:O,5,FALSE)</f>
        <v>0</v>
      </c>
      <c r="E495" s="12">
        <f>keyword_stats_2[[#This Row],[Searches: Jun 2019]]/keyword_stats_2[[#This Row],[Searches: Jun 2018]]</f>
        <v>0</v>
      </c>
    </row>
    <row r="496" spans="1:5" x14ac:dyDescent="0.25">
      <c r="A496" s="7" t="s">
        <v>693</v>
      </c>
      <c r="B496" s="7" t="s">
        <v>1814</v>
      </c>
      <c r="C496" s="7">
        <v>170</v>
      </c>
      <c r="D496">
        <f>VLOOKUP(keyword_stats_2[[#This Row],[Keyword]],'keyword-forecasts'!K:O,5,FALSE)</f>
        <v>0</v>
      </c>
      <c r="E496" s="12">
        <f>keyword_stats_2[[#This Row],[Searches: Jun 2019]]/keyword_stats_2[[#This Row],[Searches: Jun 2018]]</f>
        <v>0</v>
      </c>
    </row>
    <row r="497" spans="1:5" x14ac:dyDescent="0.25">
      <c r="A497" s="7" t="s">
        <v>771</v>
      </c>
      <c r="B497" s="7" t="s">
        <v>1773</v>
      </c>
      <c r="C497" s="7">
        <v>170</v>
      </c>
      <c r="D497">
        <f>VLOOKUP(keyword_stats_2[[#This Row],[Keyword]],'keyword-forecasts'!K:O,5,FALSE)</f>
        <v>35.03</v>
      </c>
      <c r="E497" s="12">
        <f>keyword_stats_2[[#This Row],[Searches: Jun 2019]]/keyword_stats_2[[#This Row],[Searches: Jun 2018]]</f>
        <v>0.20605882352941177</v>
      </c>
    </row>
    <row r="498" spans="1:5" x14ac:dyDescent="0.25">
      <c r="A498" s="7" t="s">
        <v>1048</v>
      </c>
      <c r="B498" s="7" t="s">
        <v>1773</v>
      </c>
      <c r="C498" s="7">
        <v>170</v>
      </c>
      <c r="D498">
        <f>VLOOKUP(keyword_stats_2[[#This Row],[Keyword]],'keyword-forecasts'!K:O,5,FALSE)</f>
        <v>0</v>
      </c>
      <c r="E498" s="12">
        <f>keyword_stats_2[[#This Row],[Searches: Jun 2019]]/keyword_stats_2[[#This Row],[Searches: Jun 2018]]</f>
        <v>0</v>
      </c>
    </row>
    <row r="499" spans="1:5" x14ac:dyDescent="0.25">
      <c r="A499" s="7" t="s">
        <v>747</v>
      </c>
      <c r="B499" s="7" t="s">
        <v>1773</v>
      </c>
      <c r="C499" s="7">
        <v>170</v>
      </c>
      <c r="D499">
        <f>VLOOKUP(keyword_stats_2[[#This Row],[Keyword]],'keyword-forecasts'!K:O,5,FALSE)</f>
        <v>0</v>
      </c>
      <c r="E499" s="12">
        <f>keyword_stats_2[[#This Row],[Searches: Jun 2019]]/keyword_stats_2[[#This Row],[Searches: Jun 2018]]</f>
        <v>0</v>
      </c>
    </row>
    <row r="500" spans="1:5" x14ac:dyDescent="0.25">
      <c r="A500" s="7" t="s">
        <v>279</v>
      </c>
      <c r="B500" s="7" t="s">
        <v>1773</v>
      </c>
      <c r="C500" s="7">
        <v>170</v>
      </c>
      <c r="D500">
        <f>VLOOKUP(keyword_stats_2[[#This Row],[Keyword]],'keyword-forecasts'!K:O,5,FALSE)</f>
        <v>35.03</v>
      </c>
      <c r="E500" s="12">
        <f>keyword_stats_2[[#This Row],[Searches: Jun 2019]]/keyword_stats_2[[#This Row],[Searches: Jun 2018]]</f>
        <v>0.20605882352941177</v>
      </c>
    </row>
    <row r="501" spans="1:5" x14ac:dyDescent="0.25">
      <c r="A501" s="7" t="s">
        <v>1124</v>
      </c>
      <c r="B501" s="7" t="s">
        <v>1742</v>
      </c>
      <c r="C501" s="7">
        <v>170</v>
      </c>
      <c r="D501">
        <f>VLOOKUP(keyword_stats_2[[#This Row],[Keyword]],'keyword-forecasts'!K:O,5,FALSE)</f>
        <v>35.03</v>
      </c>
      <c r="E501" s="12">
        <f>keyword_stats_2[[#This Row],[Searches: Jun 2019]]/keyword_stats_2[[#This Row],[Searches: Jun 2018]]</f>
        <v>0.20605882352941177</v>
      </c>
    </row>
    <row r="502" spans="1:5" x14ac:dyDescent="0.25">
      <c r="A502" s="7" t="s">
        <v>1184</v>
      </c>
      <c r="B502" s="7" t="s">
        <v>1773</v>
      </c>
      <c r="C502" s="7">
        <v>170</v>
      </c>
      <c r="D502">
        <f>VLOOKUP(keyword_stats_2[[#This Row],[Keyword]],'keyword-forecasts'!K:O,5,FALSE)</f>
        <v>210.18</v>
      </c>
      <c r="E502" s="12">
        <f>keyword_stats_2[[#This Row],[Searches: Jun 2019]]/keyword_stats_2[[#This Row],[Searches: Jun 2018]]</f>
        <v>1.2363529411764707</v>
      </c>
    </row>
    <row r="503" spans="1:5" x14ac:dyDescent="0.25">
      <c r="A503" s="7" t="s">
        <v>708</v>
      </c>
      <c r="B503" s="7" t="s">
        <v>1806</v>
      </c>
      <c r="C503" s="7">
        <v>170</v>
      </c>
      <c r="D503">
        <f>VLOOKUP(keyword_stats_2[[#This Row],[Keyword]],'keyword-forecasts'!K:O,5,FALSE)</f>
        <v>252.22</v>
      </c>
      <c r="E503" s="12">
        <f>keyword_stats_2[[#This Row],[Searches: Jun 2019]]/keyword_stats_2[[#This Row],[Searches: Jun 2018]]</f>
        <v>1.4836470588235293</v>
      </c>
    </row>
    <row r="504" spans="1:5" x14ac:dyDescent="0.25">
      <c r="A504" s="7" t="s">
        <v>1079</v>
      </c>
      <c r="B504" s="7" t="s">
        <v>1801</v>
      </c>
      <c r="C504" s="7">
        <v>170</v>
      </c>
      <c r="D504">
        <f>VLOOKUP(keyword_stats_2[[#This Row],[Keyword]],'keyword-forecasts'!K:O,5,FALSE)</f>
        <v>42.04</v>
      </c>
      <c r="E504" s="12">
        <f>keyword_stats_2[[#This Row],[Searches: Jun 2019]]/keyword_stats_2[[#This Row],[Searches: Jun 2018]]</f>
        <v>0.24729411764705883</v>
      </c>
    </row>
    <row r="505" spans="1:5" x14ac:dyDescent="0.25">
      <c r="A505" s="7" t="s">
        <v>692</v>
      </c>
      <c r="B505" s="7" t="s">
        <v>1773</v>
      </c>
      <c r="C505" s="7">
        <v>170</v>
      </c>
      <c r="D505">
        <f>VLOOKUP(keyword_stats_2[[#This Row],[Keyword]],'keyword-forecasts'!K:O,5,FALSE)</f>
        <v>280.24</v>
      </c>
      <c r="E505" s="12">
        <f>keyword_stats_2[[#This Row],[Searches: Jun 2019]]/keyword_stats_2[[#This Row],[Searches: Jun 2018]]</f>
        <v>1.6484705882352941</v>
      </c>
    </row>
    <row r="506" spans="1:5" x14ac:dyDescent="0.25">
      <c r="A506" s="7" t="s">
        <v>808</v>
      </c>
      <c r="B506" s="7" t="s">
        <v>1768</v>
      </c>
      <c r="C506" s="7">
        <v>170</v>
      </c>
      <c r="D506">
        <f>VLOOKUP(keyword_stats_2[[#This Row],[Keyword]],'keyword-forecasts'!K:O,5,FALSE)</f>
        <v>49.04</v>
      </c>
      <c r="E506" s="12">
        <f>keyword_stats_2[[#This Row],[Searches: Jun 2019]]/keyword_stats_2[[#This Row],[Searches: Jun 2018]]</f>
        <v>0.28847058823529409</v>
      </c>
    </row>
    <row r="507" spans="1:5" x14ac:dyDescent="0.25">
      <c r="A507" s="7" t="s">
        <v>658</v>
      </c>
      <c r="B507" s="7" t="s">
        <v>1720</v>
      </c>
      <c r="C507" s="7">
        <v>170</v>
      </c>
      <c r="D507">
        <f>VLOOKUP(keyword_stats_2[[#This Row],[Keyword]],'keyword-forecasts'!K:O,5,FALSE)</f>
        <v>0</v>
      </c>
      <c r="E507" s="12">
        <f>keyword_stats_2[[#This Row],[Searches: Jun 2019]]/keyword_stats_2[[#This Row],[Searches: Jun 2018]]</f>
        <v>0</v>
      </c>
    </row>
    <row r="508" spans="1:5" x14ac:dyDescent="0.25">
      <c r="A508" s="7" t="s">
        <v>322</v>
      </c>
      <c r="B508" s="7" t="s">
        <v>1771</v>
      </c>
      <c r="C508" s="7">
        <v>170</v>
      </c>
      <c r="D508">
        <f>VLOOKUP(keyword_stats_2[[#This Row],[Keyword]],'keyword-forecasts'!K:O,5,FALSE)</f>
        <v>0</v>
      </c>
      <c r="E508" s="12">
        <f>keyword_stats_2[[#This Row],[Searches: Jun 2019]]/keyword_stats_2[[#This Row],[Searches: Jun 2018]]</f>
        <v>0</v>
      </c>
    </row>
    <row r="509" spans="1:5" x14ac:dyDescent="0.25">
      <c r="A509" s="7" t="s">
        <v>646</v>
      </c>
      <c r="B509" s="7" t="s">
        <v>1768</v>
      </c>
      <c r="C509" s="7">
        <v>170</v>
      </c>
      <c r="D509">
        <f>VLOOKUP(keyword_stats_2[[#This Row],[Keyword]],'keyword-forecasts'!K:O,5,FALSE)</f>
        <v>70.06</v>
      </c>
      <c r="E509" s="12">
        <f>keyword_stats_2[[#This Row],[Searches: Jun 2019]]/keyword_stats_2[[#This Row],[Searches: Jun 2018]]</f>
        <v>0.41211764705882353</v>
      </c>
    </row>
    <row r="510" spans="1:5" x14ac:dyDescent="0.25">
      <c r="A510" s="7" t="s">
        <v>811</v>
      </c>
      <c r="B510" s="7" t="s">
        <v>1763</v>
      </c>
      <c r="C510" s="7">
        <v>170</v>
      </c>
      <c r="D510">
        <f>VLOOKUP(keyword_stats_2[[#This Row],[Keyword]],'keyword-forecasts'!K:O,5,FALSE)</f>
        <v>77.069999999999993</v>
      </c>
      <c r="E510" s="12">
        <f>keyword_stats_2[[#This Row],[Searches: Jun 2019]]/keyword_stats_2[[#This Row],[Searches: Jun 2018]]</f>
        <v>0.45335294117647057</v>
      </c>
    </row>
    <row r="511" spans="1:5" x14ac:dyDescent="0.25">
      <c r="A511" s="7" t="s">
        <v>984</v>
      </c>
      <c r="B511" s="7" t="s">
        <v>1821</v>
      </c>
      <c r="C511" s="7">
        <v>170</v>
      </c>
      <c r="D511">
        <f>VLOOKUP(keyword_stats_2[[#This Row],[Keyword]],'keyword-forecasts'!K:O,5,FALSE)</f>
        <v>0</v>
      </c>
      <c r="E511" s="12">
        <f>keyword_stats_2[[#This Row],[Searches: Jun 2019]]/keyword_stats_2[[#This Row],[Searches: Jun 2018]]</f>
        <v>0</v>
      </c>
    </row>
    <row r="512" spans="1:5" x14ac:dyDescent="0.25">
      <c r="A512" s="7" t="s">
        <v>777</v>
      </c>
      <c r="B512" s="7" t="s">
        <v>1814</v>
      </c>
      <c r="C512" s="7">
        <v>170</v>
      </c>
      <c r="D512">
        <f>VLOOKUP(keyword_stats_2[[#This Row],[Keyword]],'keyword-forecasts'!K:O,5,FALSE)</f>
        <v>0</v>
      </c>
      <c r="E512" s="12">
        <f>keyword_stats_2[[#This Row],[Searches: Jun 2019]]/keyword_stats_2[[#This Row],[Searches: Jun 2018]]</f>
        <v>0</v>
      </c>
    </row>
    <row r="513" spans="1:5" x14ac:dyDescent="0.25">
      <c r="A513" s="7" t="s">
        <v>1233</v>
      </c>
      <c r="B513" s="7" t="s">
        <v>1812</v>
      </c>
      <c r="C513" s="7">
        <v>170</v>
      </c>
      <c r="D513">
        <f>VLOOKUP(keyword_stats_2[[#This Row],[Keyword]],'keyword-forecasts'!K:O,5,FALSE)</f>
        <v>0</v>
      </c>
      <c r="E513" s="12">
        <f>keyword_stats_2[[#This Row],[Searches: Jun 2019]]/keyword_stats_2[[#This Row],[Searches: Jun 2018]]</f>
        <v>0</v>
      </c>
    </row>
    <row r="514" spans="1:5" x14ac:dyDescent="0.25">
      <c r="A514" s="7" t="s">
        <v>1024</v>
      </c>
      <c r="B514" s="7" t="s">
        <v>1772</v>
      </c>
      <c r="C514" s="7">
        <v>170</v>
      </c>
      <c r="D514">
        <f>VLOOKUP(keyword_stats_2[[#This Row],[Keyword]],'keyword-forecasts'!K:O,5,FALSE)</f>
        <v>14.01</v>
      </c>
      <c r="E514" s="12">
        <f>keyword_stats_2[[#This Row],[Searches: Jun 2019]]/keyword_stats_2[[#This Row],[Searches: Jun 2018]]</f>
        <v>8.2411764705882351E-2</v>
      </c>
    </row>
    <row r="515" spans="1:5" x14ac:dyDescent="0.25">
      <c r="A515" s="7" t="s">
        <v>659</v>
      </c>
      <c r="B515" s="7" t="s">
        <v>1788</v>
      </c>
      <c r="C515" s="7">
        <v>170</v>
      </c>
      <c r="D515">
        <f>VLOOKUP(keyword_stats_2[[#This Row],[Keyword]],'keyword-forecasts'!K:O,5,FALSE)</f>
        <v>56.05</v>
      </c>
      <c r="E515" s="12">
        <f>keyword_stats_2[[#This Row],[Searches: Jun 2019]]/keyword_stats_2[[#This Row],[Searches: Jun 2018]]</f>
        <v>0.32970588235294118</v>
      </c>
    </row>
    <row r="516" spans="1:5" x14ac:dyDescent="0.25">
      <c r="A516" s="7" t="s">
        <v>314</v>
      </c>
      <c r="B516" s="7" t="s">
        <v>1814</v>
      </c>
      <c r="C516" s="7">
        <v>170</v>
      </c>
      <c r="D516">
        <f>VLOOKUP(keyword_stats_2[[#This Row],[Keyword]],'keyword-forecasts'!K:O,5,FALSE)</f>
        <v>21.02</v>
      </c>
      <c r="E516" s="12">
        <f>keyword_stats_2[[#This Row],[Searches: Jun 2019]]/keyword_stats_2[[#This Row],[Searches: Jun 2018]]</f>
        <v>0.12364705882352942</v>
      </c>
    </row>
    <row r="517" spans="1:5" x14ac:dyDescent="0.25">
      <c r="A517" s="7" t="s">
        <v>404</v>
      </c>
      <c r="B517" s="7" t="s">
        <v>1814</v>
      </c>
      <c r="C517" s="7">
        <v>170</v>
      </c>
      <c r="D517">
        <f>VLOOKUP(keyword_stats_2[[#This Row],[Keyword]],'keyword-forecasts'!K:O,5,FALSE)</f>
        <v>49.04</v>
      </c>
      <c r="E517" s="12">
        <f>keyword_stats_2[[#This Row],[Searches: Jun 2019]]/keyword_stats_2[[#This Row],[Searches: Jun 2018]]</f>
        <v>0.28847058823529409</v>
      </c>
    </row>
    <row r="518" spans="1:5" x14ac:dyDescent="0.25">
      <c r="A518" s="7" t="s">
        <v>1420</v>
      </c>
      <c r="B518" s="7" t="s">
        <v>1771</v>
      </c>
      <c r="C518" s="7">
        <v>170</v>
      </c>
      <c r="D518">
        <f>VLOOKUP(keyword_stats_2[[#This Row],[Keyword]],'keyword-forecasts'!K:O,5,FALSE)</f>
        <v>7.01</v>
      </c>
      <c r="E518" s="12">
        <f>keyword_stats_2[[#This Row],[Searches: Jun 2019]]/keyword_stats_2[[#This Row],[Searches: Jun 2018]]</f>
        <v>4.1235294117647057E-2</v>
      </c>
    </row>
    <row r="519" spans="1:5" x14ac:dyDescent="0.25">
      <c r="A519" s="7" t="s">
        <v>198</v>
      </c>
      <c r="B519" s="7" t="s">
        <v>1773</v>
      </c>
      <c r="C519" s="7">
        <v>170</v>
      </c>
      <c r="D519">
        <f>VLOOKUP(keyword_stats_2[[#This Row],[Keyword]],'keyword-forecasts'!K:O,5,FALSE)</f>
        <v>420.36</v>
      </c>
      <c r="E519" s="12">
        <f>keyword_stats_2[[#This Row],[Searches: Jun 2019]]/keyword_stats_2[[#This Row],[Searches: Jun 2018]]</f>
        <v>2.4727058823529413</v>
      </c>
    </row>
    <row r="520" spans="1:5" x14ac:dyDescent="0.25">
      <c r="A520" s="7" t="s">
        <v>1424</v>
      </c>
      <c r="B520" s="7" t="s">
        <v>1756</v>
      </c>
      <c r="C520" s="7">
        <v>170</v>
      </c>
      <c r="D520">
        <f>VLOOKUP(keyword_stats_2[[#This Row],[Keyword]],'keyword-forecasts'!K:O,5,FALSE)</f>
        <v>0</v>
      </c>
      <c r="E520" s="12">
        <f>keyword_stats_2[[#This Row],[Searches: Jun 2019]]/keyword_stats_2[[#This Row],[Searches: Jun 2018]]</f>
        <v>0</v>
      </c>
    </row>
    <row r="521" spans="1:5" x14ac:dyDescent="0.25">
      <c r="A521" s="7" t="s">
        <v>429</v>
      </c>
      <c r="B521" s="7" t="s">
        <v>1783</v>
      </c>
      <c r="C521" s="7">
        <v>170</v>
      </c>
      <c r="D521">
        <f>VLOOKUP(keyword_stats_2[[#This Row],[Keyword]],'keyword-forecasts'!K:O,5,FALSE)</f>
        <v>7.01</v>
      </c>
      <c r="E521" s="12">
        <f>keyword_stats_2[[#This Row],[Searches: Jun 2019]]/keyword_stats_2[[#This Row],[Searches: Jun 2018]]</f>
        <v>4.1235294117647057E-2</v>
      </c>
    </row>
    <row r="522" spans="1:5" x14ac:dyDescent="0.25">
      <c r="A522" s="7" t="s">
        <v>1543</v>
      </c>
      <c r="B522" s="7" t="s">
        <v>1760</v>
      </c>
      <c r="C522" s="7">
        <v>170</v>
      </c>
      <c r="D522">
        <f>VLOOKUP(keyword_stats_2[[#This Row],[Keyword]],'keyword-forecasts'!K:O,5,FALSE)</f>
        <v>0</v>
      </c>
      <c r="E522" s="12">
        <f>keyword_stats_2[[#This Row],[Searches: Jun 2019]]/keyword_stats_2[[#This Row],[Searches: Jun 2018]]</f>
        <v>0</v>
      </c>
    </row>
    <row r="523" spans="1:5" x14ac:dyDescent="0.25">
      <c r="A523" s="7" t="s">
        <v>599</v>
      </c>
      <c r="B523" s="7" t="s">
        <v>1699</v>
      </c>
      <c r="C523" s="7">
        <v>170</v>
      </c>
      <c r="D523">
        <f>VLOOKUP(keyword_stats_2[[#This Row],[Keyword]],'keyword-forecasts'!K:O,5,FALSE)</f>
        <v>266.23</v>
      </c>
      <c r="E523" s="12">
        <f>keyword_stats_2[[#This Row],[Searches: Jun 2019]]/keyword_stats_2[[#This Row],[Searches: Jun 2018]]</f>
        <v>1.5660588235294119</v>
      </c>
    </row>
    <row r="524" spans="1:5" x14ac:dyDescent="0.25">
      <c r="A524" s="7" t="s">
        <v>490</v>
      </c>
      <c r="B524" s="7" t="s">
        <v>1792</v>
      </c>
      <c r="C524" s="7">
        <v>170</v>
      </c>
      <c r="D524">
        <f>VLOOKUP(keyword_stats_2[[#This Row],[Keyword]],'keyword-forecasts'!K:O,5,FALSE)</f>
        <v>273.23</v>
      </c>
      <c r="E524" s="12">
        <f>keyword_stats_2[[#This Row],[Searches: Jun 2019]]/keyword_stats_2[[#This Row],[Searches: Jun 2018]]</f>
        <v>1.6072352941176471</v>
      </c>
    </row>
    <row r="525" spans="1:5" x14ac:dyDescent="0.25">
      <c r="A525" s="7" t="s">
        <v>493</v>
      </c>
      <c r="B525" s="7" t="s">
        <v>1701</v>
      </c>
      <c r="C525" s="7">
        <v>170</v>
      </c>
      <c r="D525">
        <f>VLOOKUP(keyword_stats_2[[#This Row],[Keyword]],'keyword-forecasts'!K:O,5,FALSE)</f>
        <v>14.01</v>
      </c>
      <c r="E525" s="12">
        <f>keyword_stats_2[[#This Row],[Searches: Jun 2019]]/keyword_stats_2[[#This Row],[Searches: Jun 2018]]</f>
        <v>8.2411764705882351E-2</v>
      </c>
    </row>
    <row r="526" spans="1:5" x14ac:dyDescent="0.25">
      <c r="A526" s="7" t="s">
        <v>1556</v>
      </c>
      <c r="B526" s="7" t="s">
        <v>1814</v>
      </c>
      <c r="C526" s="7">
        <v>170</v>
      </c>
      <c r="D526">
        <f>VLOOKUP(keyword_stats_2[[#This Row],[Keyword]],'keyword-forecasts'!K:O,5,FALSE)</f>
        <v>0</v>
      </c>
      <c r="E526" s="12">
        <f>keyword_stats_2[[#This Row],[Searches: Jun 2019]]/keyword_stats_2[[#This Row],[Searches: Jun 2018]]</f>
        <v>0</v>
      </c>
    </row>
    <row r="527" spans="1:5" x14ac:dyDescent="0.25">
      <c r="A527" s="7" t="s">
        <v>1403</v>
      </c>
      <c r="B527" s="7" t="s">
        <v>1769</v>
      </c>
      <c r="C527" s="7">
        <v>170</v>
      </c>
      <c r="D527">
        <f>VLOOKUP(keyword_stats_2[[#This Row],[Keyword]],'keyword-forecasts'!K:O,5,FALSE)</f>
        <v>0</v>
      </c>
      <c r="E527" s="12">
        <f>keyword_stats_2[[#This Row],[Searches: Jun 2019]]/keyword_stats_2[[#This Row],[Searches: Jun 2018]]</f>
        <v>0</v>
      </c>
    </row>
    <row r="528" spans="1:5" x14ac:dyDescent="0.25">
      <c r="A528" s="7" t="s">
        <v>177</v>
      </c>
      <c r="B528" s="7" t="s">
        <v>1814</v>
      </c>
      <c r="C528" s="7">
        <v>170</v>
      </c>
      <c r="D528">
        <f>VLOOKUP(keyword_stats_2[[#This Row],[Keyword]],'keyword-forecasts'!K:O,5,FALSE)</f>
        <v>0</v>
      </c>
      <c r="E528" s="12">
        <f>keyword_stats_2[[#This Row],[Searches: Jun 2019]]/keyword_stats_2[[#This Row],[Searches: Jun 2018]]</f>
        <v>0</v>
      </c>
    </row>
    <row r="529" spans="1:5" x14ac:dyDescent="0.25">
      <c r="A529" s="7" t="s">
        <v>1497</v>
      </c>
      <c r="B529" s="7" t="s">
        <v>1771</v>
      </c>
      <c r="C529" s="7">
        <v>170</v>
      </c>
      <c r="D529">
        <f>VLOOKUP(keyword_stats_2[[#This Row],[Keyword]],'keyword-forecasts'!K:O,5,FALSE)</f>
        <v>21.02</v>
      </c>
      <c r="E529" s="12">
        <f>keyword_stats_2[[#This Row],[Searches: Jun 2019]]/keyword_stats_2[[#This Row],[Searches: Jun 2018]]</f>
        <v>0.12364705882352942</v>
      </c>
    </row>
    <row r="530" spans="1:5" x14ac:dyDescent="0.25">
      <c r="A530" s="7" t="s">
        <v>1492</v>
      </c>
      <c r="B530" s="7" t="s">
        <v>1756</v>
      </c>
      <c r="C530" s="7">
        <v>170</v>
      </c>
      <c r="D530">
        <f>VLOOKUP(keyword_stats_2[[#This Row],[Keyword]],'keyword-forecasts'!K:O,5,FALSE)</f>
        <v>0</v>
      </c>
      <c r="E530" s="12">
        <f>keyword_stats_2[[#This Row],[Searches: Jun 2019]]/keyword_stats_2[[#This Row],[Searches: Jun 2018]]</f>
        <v>0</v>
      </c>
    </row>
    <row r="531" spans="1:5" x14ac:dyDescent="0.25">
      <c r="A531" s="7" t="s">
        <v>1471</v>
      </c>
      <c r="B531" s="7" t="s">
        <v>1802</v>
      </c>
      <c r="C531" s="7">
        <v>170</v>
      </c>
      <c r="D531">
        <f>VLOOKUP(keyword_stats_2[[#This Row],[Keyword]],'keyword-forecasts'!K:O,5,FALSE)</f>
        <v>0</v>
      </c>
      <c r="E531" s="12">
        <f>keyword_stats_2[[#This Row],[Searches: Jun 2019]]/keyword_stats_2[[#This Row],[Searches: Jun 2018]]</f>
        <v>0</v>
      </c>
    </row>
    <row r="532" spans="1:5" x14ac:dyDescent="0.25">
      <c r="A532" s="7" t="s">
        <v>185</v>
      </c>
      <c r="B532" s="7" t="s">
        <v>1773</v>
      </c>
      <c r="C532" s="7">
        <v>170</v>
      </c>
      <c r="D532">
        <f>VLOOKUP(keyword_stats_2[[#This Row],[Keyword]],'keyword-forecasts'!K:O,5,FALSE)</f>
        <v>0</v>
      </c>
      <c r="E532" s="12">
        <f>keyword_stats_2[[#This Row],[Searches: Jun 2019]]/keyword_stats_2[[#This Row],[Searches: Jun 2018]]</f>
        <v>0</v>
      </c>
    </row>
    <row r="533" spans="1:5" x14ac:dyDescent="0.25">
      <c r="A533" s="7" t="s">
        <v>1514</v>
      </c>
      <c r="B533" s="7" t="s">
        <v>1771</v>
      </c>
      <c r="C533" s="7">
        <v>170</v>
      </c>
      <c r="D533">
        <f>VLOOKUP(keyword_stats_2[[#This Row],[Keyword]],'keyword-forecasts'!K:O,5,FALSE)</f>
        <v>0</v>
      </c>
      <c r="E533" s="12">
        <f>keyword_stats_2[[#This Row],[Searches: Jun 2019]]/keyword_stats_2[[#This Row],[Searches: Jun 2018]]</f>
        <v>0</v>
      </c>
    </row>
    <row r="534" spans="1:5" x14ac:dyDescent="0.25">
      <c r="A534" s="7" t="s">
        <v>1520</v>
      </c>
      <c r="B534" s="7" t="s">
        <v>1718</v>
      </c>
      <c r="C534" s="7">
        <v>170</v>
      </c>
      <c r="D534">
        <f>VLOOKUP(keyword_stats_2[[#This Row],[Keyword]],'keyword-forecasts'!K:O,5,FALSE)</f>
        <v>0</v>
      </c>
      <c r="E534" s="12">
        <f>keyword_stats_2[[#This Row],[Searches: Jun 2019]]/keyword_stats_2[[#This Row],[Searches: Jun 2018]]</f>
        <v>0</v>
      </c>
    </row>
    <row r="535" spans="1:5" x14ac:dyDescent="0.25">
      <c r="A535" s="7" t="s">
        <v>1505</v>
      </c>
      <c r="B535" s="7" t="s">
        <v>1747</v>
      </c>
      <c r="C535" s="7">
        <v>170</v>
      </c>
      <c r="D535">
        <f>VLOOKUP(keyword_stats_2[[#This Row],[Keyword]],'keyword-forecasts'!K:O,5,FALSE)</f>
        <v>14.01</v>
      </c>
      <c r="E535" s="12">
        <f>keyword_stats_2[[#This Row],[Searches: Jun 2019]]/keyword_stats_2[[#This Row],[Searches: Jun 2018]]</f>
        <v>8.2411764705882351E-2</v>
      </c>
    </row>
    <row r="536" spans="1:5" x14ac:dyDescent="0.25">
      <c r="A536" s="7" t="s">
        <v>1499</v>
      </c>
      <c r="B536" s="7" t="s">
        <v>1771</v>
      </c>
      <c r="C536" s="7">
        <v>170</v>
      </c>
      <c r="D536">
        <f>VLOOKUP(keyword_stats_2[[#This Row],[Keyword]],'keyword-forecasts'!K:O,5,FALSE)</f>
        <v>42.04</v>
      </c>
      <c r="E536" s="12">
        <f>keyword_stats_2[[#This Row],[Searches: Jun 2019]]/keyword_stats_2[[#This Row],[Searches: Jun 2018]]</f>
        <v>0.24729411764705883</v>
      </c>
    </row>
    <row r="537" spans="1:5" x14ac:dyDescent="0.25">
      <c r="A537" s="7" t="s">
        <v>172</v>
      </c>
      <c r="B537" s="7" t="s">
        <v>1789</v>
      </c>
      <c r="C537" s="7">
        <v>170</v>
      </c>
      <c r="D537">
        <f>VLOOKUP(keyword_stats_2[[#This Row],[Keyword]],'keyword-forecasts'!K:O,5,FALSE)</f>
        <v>14.01</v>
      </c>
      <c r="E537" s="12">
        <f>keyword_stats_2[[#This Row],[Searches: Jun 2019]]/keyword_stats_2[[#This Row],[Searches: Jun 2018]]</f>
        <v>8.2411764705882351E-2</v>
      </c>
    </row>
    <row r="538" spans="1:5" x14ac:dyDescent="0.25">
      <c r="A538" s="7" t="s">
        <v>121</v>
      </c>
      <c r="B538" s="7" t="s">
        <v>1814</v>
      </c>
      <c r="C538" s="7">
        <v>170</v>
      </c>
      <c r="D538">
        <f>VLOOKUP(keyword_stats_2[[#This Row],[Keyword]],'keyword-forecasts'!K:O,5,FALSE)</f>
        <v>0</v>
      </c>
      <c r="E538" s="12">
        <f>keyword_stats_2[[#This Row],[Searches: Jun 2019]]/keyword_stats_2[[#This Row],[Searches: Jun 2018]]</f>
        <v>0</v>
      </c>
    </row>
    <row r="539" spans="1:5" x14ac:dyDescent="0.25">
      <c r="A539" s="7" t="s">
        <v>1654</v>
      </c>
      <c r="B539" s="7" t="s">
        <v>1771</v>
      </c>
      <c r="C539" s="7">
        <v>170</v>
      </c>
      <c r="D539">
        <f>VLOOKUP(keyword_stats_2[[#This Row],[Keyword]],'keyword-forecasts'!K:O,5,FALSE)</f>
        <v>7.01</v>
      </c>
      <c r="E539" s="12">
        <f>keyword_stats_2[[#This Row],[Searches: Jun 2019]]/keyword_stats_2[[#This Row],[Searches: Jun 2018]]</f>
        <v>4.1235294117647057E-2</v>
      </c>
    </row>
    <row r="540" spans="1:5" x14ac:dyDescent="0.25">
      <c r="A540" s="7" t="s">
        <v>1618</v>
      </c>
      <c r="B540" s="7" t="s">
        <v>1768</v>
      </c>
      <c r="C540" s="7">
        <v>170</v>
      </c>
      <c r="D540">
        <f>VLOOKUP(keyword_stats_2[[#This Row],[Keyword]],'keyword-forecasts'!K:O,5,FALSE)</f>
        <v>0</v>
      </c>
      <c r="E540" s="12">
        <f>keyword_stats_2[[#This Row],[Searches: Jun 2019]]/keyword_stats_2[[#This Row],[Searches: Jun 2018]]</f>
        <v>0</v>
      </c>
    </row>
    <row r="541" spans="1:5" x14ac:dyDescent="0.25">
      <c r="A541" s="7" t="s">
        <v>1626</v>
      </c>
      <c r="B541" s="7" t="s">
        <v>1784</v>
      </c>
      <c r="C541" s="7">
        <v>170</v>
      </c>
      <c r="D541">
        <f>VLOOKUP(keyword_stats_2[[#This Row],[Keyword]],'keyword-forecasts'!K:O,5,FALSE)</f>
        <v>7.01</v>
      </c>
      <c r="E541" s="12">
        <f>keyword_stats_2[[#This Row],[Searches: Jun 2019]]/keyword_stats_2[[#This Row],[Searches: Jun 2018]]</f>
        <v>4.1235294117647057E-2</v>
      </c>
    </row>
    <row r="542" spans="1:5" x14ac:dyDescent="0.25">
      <c r="A542" s="7" t="s">
        <v>1633</v>
      </c>
      <c r="B542" s="7" t="s">
        <v>1773</v>
      </c>
      <c r="C542" s="7">
        <v>170</v>
      </c>
      <c r="D542">
        <f>VLOOKUP(keyword_stats_2[[#This Row],[Keyword]],'keyword-forecasts'!K:O,5,FALSE)</f>
        <v>77.069999999999993</v>
      </c>
      <c r="E542" s="12">
        <f>keyword_stats_2[[#This Row],[Searches: Jun 2019]]/keyword_stats_2[[#This Row],[Searches: Jun 2018]]</f>
        <v>0.45335294117647057</v>
      </c>
    </row>
    <row r="543" spans="1:5" x14ac:dyDescent="0.25">
      <c r="A543" s="7" t="s">
        <v>1600</v>
      </c>
      <c r="B543" s="7" t="s">
        <v>1712</v>
      </c>
      <c r="C543" s="7">
        <v>170</v>
      </c>
      <c r="D543">
        <f>VLOOKUP(keyword_stats_2[[#This Row],[Keyword]],'keyword-forecasts'!K:O,5,FALSE)</f>
        <v>14.01</v>
      </c>
      <c r="E543" s="12">
        <f>keyword_stats_2[[#This Row],[Searches: Jun 2019]]/keyword_stats_2[[#This Row],[Searches: Jun 2018]]</f>
        <v>8.2411764705882351E-2</v>
      </c>
    </row>
    <row r="544" spans="1:5" x14ac:dyDescent="0.25">
      <c r="A544" s="7" t="s">
        <v>453</v>
      </c>
      <c r="B544" s="7" t="s">
        <v>1759</v>
      </c>
      <c r="C544" s="7">
        <v>170</v>
      </c>
      <c r="D544">
        <f>VLOOKUP(keyword_stats_2[[#This Row],[Keyword]],'keyword-forecasts'!K:O,5,FALSE)</f>
        <v>7.01</v>
      </c>
      <c r="E544" s="12">
        <f>keyword_stats_2[[#This Row],[Searches: Jun 2019]]/keyword_stats_2[[#This Row],[Searches: Jun 2018]]</f>
        <v>4.1235294117647057E-2</v>
      </c>
    </row>
    <row r="545" spans="1:5" x14ac:dyDescent="0.25">
      <c r="A545" s="7" t="s">
        <v>1384</v>
      </c>
      <c r="B545" s="7" t="s">
        <v>1779</v>
      </c>
      <c r="C545" s="7">
        <v>170</v>
      </c>
      <c r="D545">
        <f>VLOOKUP(keyword_stats_2[[#This Row],[Keyword]],'keyword-forecasts'!K:O,5,FALSE)</f>
        <v>0</v>
      </c>
      <c r="E545" s="12">
        <f>keyword_stats_2[[#This Row],[Searches: Jun 2019]]/keyword_stats_2[[#This Row],[Searches: Jun 2018]]</f>
        <v>0</v>
      </c>
    </row>
    <row r="546" spans="1:5" x14ac:dyDescent="0.25">
      <c r="A546" s="7" t="s">
        <v>1629</v>
      </c>
      <c r="B546" s="7" t="s">
        <v>1699</v>
      </c>
      <c r="C546" s="7">
        <v>170</v>
      </c>
      <c r="D546">
        <f>VLOOKUP(keyword_stats_2[[#This Row],[Keyword]],'keyword-forecasts'!K:O,5,FALSE)</f>
        <v>56.05</v>
      </c>
      <c r="E546" s="12">
        <f>keyword_stats_2[[#This Row],[Searches: Jun 2019]]/keyword_stats_2[[#This Row],[Searches: Jun 2018]]</f>
        <v>0.32970588235294118</v>
      </c>
    </row>
    <row r="547" spans="1:5" x14ac:dyDescent="0.25">
      <c r="A547" s="7" t="s">
        <v>1649</v>
      </c>
      <c r="B547" s="7" t="s">
        <v>1787</v>
      </c>
      <c r="C547" s="7">
        <v>140</v>
      </c>
      <c r="D547">
        <f>VLOOKUP(keyword_stats_2[[#This Row],[Keyword]],'keyword-forecasts'!K:O,5,FALSE)</f>
        <v>0</v>
      </c>
      <c r="E547" s="12">
        <f>keyword_stats_2[[#This Row],[Searches: Jun 2019]]/keyword_stats_2[[#This Row],[Searches: Jun 2018]]</f>
        <v>0</v>
      </c>
    </row>
    <row r="548" spans="1:5" x14ac:dyDescent="0.25">
      <c r="A548" s="7" t="s">
        <v>729</v>
      </c>
      <c r="B548" s="7" t="s">
        <v>1768</v>
      </c>
      <c r="C548" s="7">
        <v>140</v>
      </c>
      <c r="D548">
        <f>VLOOKUP(keyword_stats_2[[#This Row],[Keyword]],'keyword-forecasts'!K:O,5,FALSE)</f>
        <v>224.19</v>
      </c>
      <c r="E548" s="12">
        <f>keyword_stats_2[[#This Row],[Searches: Jun 2019]]/keyword_stats_2[[#This Row],[Searches: Jun 2018]]</f>
        <v>1.6013571428571429</v>
      </c>
    </row>
    <row r="549" spans="1:5" x14ac:dyDescent="0.25">
      <c r="A549" s="7" t="s">
        <v>873</v>
      </c>
      <c r="B549" s="7" t="s">
        <v>1769</v>
      </c>
      <c r="C549" s="7">
        <v>140</v>
      </c>
      <c r="D549">
        <f>VLOOKUP(keyword_stats_2[[#This Row],[Keyword]],'keyword-forecasts'!K:O,5,FALSE)</f>
        <v>0</v>
      </c>
      <c r="E549" s="12">
        <f>keyword_stats_2[[#This Row],[Searches: Jun 2019]]/keyword_stats_2[[#This Row],[Searches: Jun 2018]]</f>
        <v>0</v>
      </c>
    </row>
    <row r="550" spans="1:5" x14ac:dyDescent="0.25">
      <c r="A550" s="7" t="s">
        <v>1099</v>
      </c>
      <c r="B550" s="7" t="s">
        <v>1773</v>
      </c>
      <c r="C550" s="7">
        <v>140</v>
      </c>
      <c r="D550">
        <f>VLOOKUP(keyword_stats_2[[#This Row],[Keyword]],'keyword-forecasts'!K:O,5,FALSE)</f>
        <v>0</v>
      </c>
      <c r="E550" s="12">
        <f>keyword_stats_2[[#This Row],[Searches: Jun 2019]]/keyword_stats_2[[#This Row],[Searches: Jun 2018]]</f>
        <v>0</v>
      </c>
    </row>
    <row r="551" spans="1:5" x14ac:dyDescent="0.25">
      <c r="A551" s="7" t="s">
        <v>1504</v>
      </c>
      <c r="B551" s="7" t="s">
        <v>1771</v>
      </c>
      <c r="C551" s="7">
        <v>140</v>
      </c>
      <c r="D551">
        <f>VLOOKUP(keyword_stats_2[[#This Row],[Keyword]],'keyword-forecasts'!K:O,5,FALSE)</f>
        <v>35.03</v>
      </c>
      <c r="E551" s="12">
        <f>keyword_stats_2[[#This Row],[Searches: Jun 2019]]/keyword_stats_2[[#This Row],[Searches: Jun 2018]]</f>
        <v>0.25021428571428572</v>
      </c>
    </row>
    <row r="552" spans="1:5" x14ac:dyDescent="0.25">
      <c r="A552" s="7" t="s">
        <v>751</v>
      </c>
      <c r="B552" s="7" t="s">
        <v>1726</v>
      </c>
      <c r="C552" s="7">
        <v>140</v>
      </c>
      <c r="D552">
        <f>VLOOKUP(keyword_stats_2[[#This Row],[Keyword]],'keyword-forecasts'!K:O,5,FALSE)</f>
        <v>105.09</v>
      </c>
      <c r="E552" s="12">
        <f>keyword_stats_2[[#This Row],[Searches: Jun 2019]]/keyword_stats_2[[#This Row],[Searches: Jun 2018]]</f>
        <v>0.75064285714285717</v>
      </c>
    </row>
    <row r="553" spans="1:5" x14ac:dyDescent="0.25">
      <c r="A553" s="7" t="s">
        <v>900</v>
      </c>
      <c r="B553" s="7" t="s">
        <v>1816</v>
      </c>
      <c r="C553" s="7">
        <v>140</v>
      </c>
      <c r="D553">
        <f>VLOOKUP(keyword_stats_2[[#This Row],[Keyword]],'keyword-forecasts'!K:O,5,FALSE)</f>
        <v>0</v>
      </c>
      <c r="E553" s="12">
        <f>keyword_stats_2[[#This Row],[Searches: Jun 2019]]/keyword_stats_2[[#This Row],[Searches: Jun 2018]]</f>
        <v>0</v>
      </c>
    </row>
    <row r="554" spans="1:5" x14ac:dyDescent="0.25">
      <c r="A554" s="7" t="s">
        <v>1122</v>
      </c>
      <c r="B554" s="7" t="s">
        <v>1773</v>
      </c>
      <c r="C554" s="7">
        <v>140</v>
      </c>
      <c r="D554">
        <f>VLOOKUP(keyword_stats_2[[#This Row],[Keyword]],'keyword-forecasts'!K:O,5,FALSE)</f>
        <v>112.1</v>
      </c>
      <c r="E554" s="12">
        <f>keyword_stats_2[[#This Row],[Searches: Jun 2019]]/keyword_stats_2[[#This Row],[Searches: Jun 2018]]</f>
        <v>0.80071428571428571</v>
      </c>
    </row>
    <row r="555" spans="1:5" x14ac:dyDescent="0.25">
      <c r="A555" s="7" t="s">
        <v>1148</v>
      </c>
      <c r="B555" s="7" t="s">
        <v>1825</v>
      </c>
      <c r="C555" s="7">
        <v>140</v>
      </c>
      <c r="D555">
        <f>VLOOKUP(keyword_stats_2[[#This Row],[Keyword]],'keyword-forecasts'!K:O,5,FALSE)</f>
        <v>0</v>
      </c>
      <c r="E555" s="12">
        <f>keyword_stats_2[[#This Row],[Searches: Jun 2019]]/keyword_stats_2[[#This Row],[Searches: Jun 2018]]</f>
        <v>0</v>
      </c>
    </row>
    <row r="556" spans="1:5" x14ac:dyDescent="0.25">
      <c r="A556" s="7" t="s">
        <v>1169</v>
      </c>
      <c r="B556" s="7" t="s">
        <v>1773</v>
      </c>
      <c r="C556" s="7">
        <v>140</v>
      </c>
      <c r="D556">
        <f>VLOOKUP(keyword_stats_2[[#This Row],[Keyword]],'keyword-forecasts'!K:O,5,FALSE)</f>
        <v>42.04</v>
      </c>
      <c r="E556" s="12">
        <f>keyword_stats_2[[#This Row],[Searches: Jun 2019]]/keyword_stats_2[[#This Row],[Searches: Jun 2018]]</f>
        <v>0.30028571428571427</v>
      </c>
    </row>
    <row r="557" spans="1:5" x14ac:dyDescent="0.25">
      <c r="A557" s="7" t="s">
        <v>1482</v>
      </c>
      <c r="B557" s="7" t="s">
        <v>1771</v>
      </c>
      <c r="C557" s="7">
        <v>140</v>
      </c>
      <c r="D557">
        <f>VLOOKUP(keyword_stats_2[[#This Row],[Keyword]],'keyword-forecasts'!K:O,5,FALSE)</f>
        <v>0</v>
      </c>
      <c r="E557" s="12">
        <f>keyword_stats_2[[#This Row],[Searches: Jun 2019]]/keyword_stats_2[[#This Row],[Searches: Jun 2018]]</f>
        <v>0</v>
      </c>
    </row>
    <row r="558" spans="1:5" x14ac:dyDescent="0.25">
      <c r="A558" s="7" t="s">
        <v>562</v>
      </c>
      <c r="B558" s="7" t="s">
        <v>1702</v>
      </c>
      <c r="C558" s="7">
        <v>140</v>
      </c>
      <c r="D558">
        <f>VLOOKUP(keyword_stats_2[[#This Row],[Keyword]],'keyword-forecasts'!K:O,5,FALSE)</f>
        <v>0</v>
      </c>
      <c r="E558" s="12">
        <f>keyword_stats_2[[#This Row],[Searches: Jun 2019]]/keyword_stats_2[[#This Row],[Searches: Jun 2018]]</f>
        <v>0</v>
      </c>
    </row>
    <row r="559" spans="1:5" x14ac:dyDescent="0.25">
      <c r="A559" s="7" t="s">
        <v>566</v>
      </c>
      <c r="B559" s="7" t="s">
        <v>1768</v>
      </c>
      <c r="C559" s="7">
        <v>140</v>
      </c>
      <c r="D559">
        <f>VLOOKUP(keyword_stats_2[[#This Row],[Keyword]],'keyword-forecasts'!K:O,5,FALSE)</f>
        <v>91.08</v>
      </c>
      <c r="E559" s="12">
        <f>keyword_stats_2[[#This Row],[Searches: Jun 2019]]/keyword_stats_2[[#This Row],[Searches: Jun 2018]]</f>
        <v>0.65057142857142858</v>
      </c>
    </row>
    <row r="560" spans="1:5" x14ac:dyDescent="0.25">
      <c r="A560" s="7" t="s">
        <v>1187</v>
      </c>
      <c r="B560" s="7" t="s">
        <v>1828</v>
      </c>
      <c r="C560" s="7">
        <v>140</v>
      </c>
      <c r="D560">
        <f>VLOOKUP(keyword_stats_2[[#This Row],[Keyword]],'keyword-forecasts'!K:O,5,FALSE)</f>
        <v>168.14</v>
      </c>
      <c r="E560" s="12">
        <f>keyword_stats_2[[#This Row],[Searches: Jun 2019]]/keyword_stats_2[[#This Row],[Searches: Jun 2018]]</f>
        <v>1.2009999999999998</v>
      </c>
    </row>
    <row r="561" spans="1:5" x14ac:dyDescent="0.25">
      <c r="A561" s="7" t="s">
        <v>865</v>
      </c>
      <c r="B561" s="7" t="s">
        <v>1745</v>
      </c>
      <c r="C561" s="7">
        <v>140</v>
      </c>
      <c r="D561">
        <f>VLOOKUP(keyword_stats_2[[#This Row],[Keyword]],'keyword-forecasts'!K:O,5,FALSE)</f>
        <v>28.02</v>
      </c>
      <c r="E561" s="12">
        <f>keyword_stats_2[[#This Row],[Searches: Jun 2019]]/keyword_stats_2[[#This Row],[Searches: Jun 2018]]</f>
        <v>0.20014285714285715</v>
      </c>
    </row>
    <row r="562" spans="1:5" x14ac:dyDescent="0.25">
      <c r="A562" s="7" t="s">
        <v>1157</v>
      </c>
      <c r="B562" s="7" t="s">
        <v>1773</v>
      </c>
      <c r="C562" s="7">
        <v>140</v>
      </c>
      <c r="D562">
        <f>VLOOKUP(keyword_stats_2[[#This Row],[Keyword]],'keyword-forecasts'!K:O,5,FALSE)</f>
        <v>0</v>
      </c>
      <c r="E562" s="12">
        <f>keyword_stats_2[[#This Row],[Searches: Jun 2019]]/keyword_stats_2[[#This Row],[Searches: Jun 2018]]</f>
        <v>0</v>
      </c>
    </row>
    <row r="563" spans="1:5" x14ac:dyDescent="0.25">
      <c r="A563" s="7" t="s">
        <v>376</v>
      </c>
      <c r="B563" s="7" t="s">
        <v>1823</v>
      </c>
      <c r="C563" s="7">
        <v>140</v>
      </c>
      <c r="D563">
        <f>VLOOKUP(keyword_stats_2[[#This Row],[Keyword]],'keyword-forecasts'!K:O,5,FALSE)</f>
        <v>0</v>
      </c>
      <c r="E563" s="12">
        <f>keyword_stats_2[[#This Row],[Searches: Jun 2019]]/keyword_stats_2[[#This Row],[Searches: Jun 2018]]</f>
        <v>0</v>
      </c>
    </row>
    <row r="564" spans="1:5" x14ac:dyDescent="0.25">
      <c r="A564" s="7" t="s">
        <v>741</v>
      </c>
      <c r="B564" s="7" t="s">
        <v>1773</v>
      </c>
      <c r="C564" s="7">
        <v>140</v>
      </c>
      <c r="D564">
        <f>VLOOKUP(keyword_stats_2[[#This Row],[Keyword]],'keyword-forecasts'!K:O,5,FALSE)</f>
        <v>21.02</v>
      </c>
      <c r="E564" s="12">
        <f>keyword_stats_2[[#This Row],[Searches: Jun 2019]]/keyword_stats_2[[#This Row],[Searches: Jun 2018]]</f>
        <v>0.15014285714285713</v>
      </c>
    </row>
    <row r="565" spans="1:5" x14ac:dyDescent="0.25">
      <c r="A565" s="7" t="s">
        <v>178</v>
      </c>
      <c r="B565" s="7" t="s">
        <v>1826</v>
      </c>
      <c r="C565" s="7">
        <v>140</v>
      </c>
      <c r="D565">
        <f>VLOOKUP(keyword_stats_2[[#This Row],[Keyword]],'keyword-forecasts'!K:O,5,FALSE)</f>
        <v>161.13999999999999</v>
      </c>
      <c r="E565" s="12">
        <f>keyword_stats_2[[#This Row],[Searches: Jun 2019]]/keyword_stats_2[[#This Row],[Searches: Jun 2018]]</f>
        <v>1.1509999999999998</v>
      </c>
    </row>
    <row r="566" spans="1:5" x14ac:dyDescent="0.25">
      <c r="A566" s="7" t="s">
        <v>723</v>
      </c>
      <c r="B566" s="7" t="s">
        <v>1742</v>
      </c>
      <c r="C566" s="7">
        <v>140</v>
      </c>
      <c r="D566">
        <f>VLOOKUP(keyword_stats_2[[#This Row],[Keyword]],'keyword-forecasts'!K:O,5,FALSE)</f>
        <v>14.01</v>
      </c>
      <c r="E566" s="12">
        <f>keyword_stats_2[[#This Row],[Searches: Jun 2019]]/keyword_stats_2[[#This Row],[Searches: Jun 2018]]</f>
        <v>0.10007142857142858</v>
      </c>
    </row>
    <row r="567" spans="1:5" x14ac:dyDescent="0.25">
      <c r="A567" s="7" t="s">
        <v>1617</v>
      </c>
      <c r="B567" s="7" t="s">
        <v>1773</v>
      </c>
      <c r="C567" s="7">
        <v>140</v>
      </c>
      <c r="D567">
        <f>VLOOKUP(keyword_stats_2[[#This Row],[Keyword]],'keyword-forecasts'!K:O,5,FALSE)</f>
        <v>14.01</v>
      </c>
      <c r="E567" s="12">
        <f>keyword_stats_2[[#This Row],[Searches: Jun 2019]]/keyword_stats_2[[#This Row],[Searches: Jun 2018]]</f>
        <v>0.10007142857142858</v>
      </c>
    </row>
    <row r="568" spans="1:5" x14ac:dyDescent="0.25">
      <c r="A568" s="7" t="s">
        <v>946</v>
      </c>
      <c r="B568" s="7" t="s">
        <v>1773</v>
      </c>
      <c r="C568" s="7">
        <v>140</v>
      </c>
      <c r="D568">
        <f>VLOOKUP(keyword_stats_2[[#This Row],[Keyword]],'keyword-forecasts'!K:O,5,FALSE)</f>
        <v>28.02</v>
      </c>
      <c r="E568" s="12">
        <f>keyword_stats_2[[#This Row],[Searches: Jun 2019]]/keyword_stats_2[[#This Row],[Searches: Jun 2018]]</f>
        <v>0.20014285714285715</v>
      </c>
    </row>
    <row r="569" spans="1:5" x14ac:dyDescent="0.25">
      <c r="A569" s="7" t="s">
        <v>448</v>
      </c>
      <c r="B569" s="7" t="s">
        <v>1736</v>
      </c>
      <c r="C569" s="7">
        <v>140</v>
      </c>
      <c r="D569">
        <f>VLOOKUP(keyword_stats_2[[#This Row],[Keyword]],'keyword-forecasts'!K:O,5,FALSE)</f>
        <v>14.01</v>
      </c>
      <c r="E569" s="12">
        <f>keyword_stats_2[[#This Row],[Searches: Jun 2019]]/keyword_stats_2[[#This Row],[Searches: Jun 2018]]</f>
        <v>0.10007142857142858</v>
      </c>
    </row>
    <row r="570" spans="1:5" x14ac:dyDescent="0.25">
      <c r="A570" s="7" t="s">
        <v>1625</v>
      </c>
      <c r="B570" s="7" t="s">
        <v>1807</v>
      </c>
      <c r="C570" s="7">
        <v>140</v>
      </c>
      <c r="D570">
        <f>VLOOKUP(keyword_stats_2[[#This Row],[Keyword]],'keyword-forecasts'!K:O,5,FALSE)</f>
        <v>42.04</v>
      </c>
      <c r="E570" s="12">
        <f>keyword_stats_2[[#This Row],[Searches: Jun 2019]]/keyword_stats_2[[#This Row],[Searches: Jun 2018]]</f>
        <v>0.30028571428571427</v>
      </c>
    </row>
    <row r="571" spans="1:5" x14ac:dyDescent="0.25">
      <c r="A571" s="7" t="s">
        <v>794</v>
      </c>
      <c r="B571" s="7" t="s">
        <v>1773</v>
      </c>
      <c r="C571" s="7">
        <v>140</v>
      </c>
      <c r="D571">
        <f>VLOOKUP(keyword_stats_2[[#This Row],[Keyword]],'keyword-forecasts'!K:O,5,FALSE)</f>
        <v>42.04</v>
      </c>
      <c r="E571" s="12">
        <f>keyword_stats_2[[#This Row],[Searches: Jun 2019]]/keyword_stats_2[[#This Row],[Searches: Jun 2018]]</f>
        <v>0.30028571428571427</v>
      </c>
    </row>
    <row r="572" spans="1:5" x14ac:dyDescent="0.25">
      <c r="A572" s="7" t="s">
        <v>451</v>
      </c>
      <c r="B572" s="7" t="s">
        <v>1770</v>
      </c>
      <c r="C572" s="7">
        <v>140</v>
      </c>
      <c r="D572">
        <f>VLOOKUP(keyword_stats_2[[#This Row],[Keyword]],'keyword-forecasts'!K:O,5,FALSE)</f>
        <v>0</v>
      </c>
      <c r="E572" s="12">
        <f>keyword_stats_2[[#This Row],[Searches: Jun 2019]]/keyword_stats_2[[#This Row],[Searches: Jun 2018]]</f>
        <v>0</v>
      </c>
    </row>
    <row r="573" spans="1:5" x14ac:dyDescent="0.25">
      <c r="A573" s="7" t="s">
        <v>1571</v>
      </c>
      <c r="B573" s="7" t="s">
        <v>1771</v>
      </c>
      <c r="C573" s="7">
        <v>140</v>
      </c>
      <c r="D573">
        <f>VLOOKUP(keyword_stats_2[[#This Row],[Keyword]],'keyword-forecasts'!K:O,5,FALSE)</f>
        <v>182.16</v>
      </c>
      <c r="E573" s="12">
        <f>keyword_stats_2[[#This Row],[Searches: Jun 2019]]/keyword_stats_2[[#This Row],[Searches: Jun 2018]]</f>
        <v>1.3011428571428572</v>
      </c>
    </row>
    <row r="574" spans="1:5" x14ac:dyDescent="0.25">
      <c r="A574" s="7" t="s">
        <v>1577</v>
      </c>
      <c r="B574" s="7" t="s">
        <v>1711</v>
      </c>
      <c r="C574" s="7">
        <v>140</v>
      </c>
      <c r="D574">
        <f>VLOOKUP(keyword_stats_2[[#This Row],[Keyword]],'keyword-forecasts'!K:O,5,FALSE)</f>
        <v>0</v>
      </c>
      <c r="E574" s="12">
        <f>keyword_stats_2[[#This Row],[Searches: Jun 2019]]/keyword_stats_2[[#This Row],[Searches: Jun 2018]]</f>
        <v>0</v>
      </c>
    </row>
    <row r="575" spans="1:5" x14ac:dyDescent="0.25">
      <c r="A575" s="7" t="s">
        <v>806</v>
      </c>
      <c r="B575" s="7" t="s">
        <v>1773</v>
      </c>
      <c r="C575" s="7">
        <v>140</v>
      </c>
      <c r="D575">
        <f>VLOOKUP(keyword_stats_2[[#This Row],[Keyword]],'keyword-forecasts'!K:O,5,FALSE)</f>
        <v>0</v>
      </c>
      <c r="E575" s="12">
        <f>keyword_stats_2[[#This Row],[Searches: Jun 2019]]/keyword_stats_2[[#This Row],[Searches: Jun 2018]]</f>
        <v>0</v>
      </c>
    </row>
    <row r="576" spans="1:5" x14ac:dyDescent="0.25">
      <c r="A576" s="7" t="s">
        <v>482</v>
      </c>
      <c r="B576" s="7" t="s">
        <v>1759</v>
      </c>
      <c r="C576" s="7">
        <v>140</v>
      </c>
      <c r="D576">
        <f>VLOOKUP(keyword_stats_2[[#This Row],[Keyword]],'keyword-forecasts'!K:O,5,FALSE)</f>
        <v>91.08</v>
      </c>
      <c r="E576" s="12">
        <f>keyword_stats_2[[#This Row],[Searches: Jun 2019]]/keyword_stats_2[[#This Row],[Searches: Jun 2018]]</f>
        <v>0.65057142857142858</v>
      </c>
    </row>
    <row r="577" spans="1:5" x14ac:dyDescent="0.25">
      <c r="A577" s="7" t="s">
        <v>1558</v>
      </c>
      <c r="B577" s="7" t="s">
        <v>1836</v>
      </c>
      <c r="C577" s="7">
        <v>140</v>
      </c>
      <c r="D577">
        <f>VLOOKUP(keyword_stats_2[[#This Row],[Keyword]],'keyword-forecasts'!K:O,5,FALSE)</f>
        <v>14.01</v>
      </c>
      <c r="E577" s="12">
        <f>keyword_stats_2[[#This Row],[Searches: Jun 2019]]/keyword_stats_2[[#This Row],[Searches: Jun 2018]]</f>
        <v>0.10007142857142858</v>
      </c>
    </row>
    <row r="578" spans="1:5" x14ac:dyDescent="0.25">
      <c r="A578" s="7" t="s">
        <v>1541</v>
      </c>
      <c r="B578" s="7" t="s">
        <v>1823</v>
      </c>
      <c r="C578" s="7">
        <v>140</v>
      </c>
      <c r="D578">
        <f>VLOOKUP(keyword_stats_2[[#This Row],[Keyword]],'keyword-forecasts'!K:O,5,FALSE)</f>
        <v>0</v>
      </c>
      <c r="E578" s="12">
        <f>keyword_stats_2[[#This Row],[Searches: Jun 2019]]/keyword_stats_2[[#This Row],[Searches: Jun 2018]]</f>
        <v>0</v>
      </c>
    </row>
    <row r="579" spans="1:5" x14ac:dyDescent="0.25">
      <c r="A579" s="7" t="s">
        <v>1052</v>
      </c>
      <c r="B579" s="7" t="s">
        <v>1773</v>
      </c>
      <c r="C579" s="7">
        <v>140</v>
      </c>
      <c r="D579">
        <f>VLOOKUP(keyword_stats_2[[#This Row],[Keyword]],'keyword-forecasts'!K:O,5,FALSE)</f>
        <v>49.04</v>
      </c>
      <c r="E579" s="12">
        <f>keyword_stats_2[[#This Row],[Searches: Jun 2019]]/keyword_stats_2[[#This Row],[Searches: Jun 2018]]</f>
        <v>0.35028571428571426</v>
      </c>
    </row>
    <row r="580" spans="1:5" x14ac:dyDescent="0.25">
      <c r="A580" s="7" t="s">
        <v>1036</v>
      </c>
      <c r="B580" s="7" t="s">
        <v>1773</v>
      </c>
      <c r="C580" s="7">
        <v>140</v>
      </c>
      <c r="D580">
        <f>VLOOKUP(keyword_stats_2[[#This Row],[Keyword]],'keyword-forecasts'!K:O,5,FALSE)</f>
        <v>0</v>
      </c>
      <c r="E580" s="12">
        <f>keyword_stats_2[[#This Row],[Searches: Jun 2019]]/keyword_stats_2[[#This Row],[Searches: Jun 2018]]</f>
        <v>0</v>
      </c>
    </row>
    <row r="581" spans="1:5" x14ac:dyDescent="0.25">
      <c r="A581" s="7" t="s">
        <v>1507</v>
      </c>
      <c r="B581" s="7" t="s">
        <v>1771</v>
      </c>
      <c r="C581" s="7">
        <v>140</v>
      </c>
      <c r="D581">
        <f>VLOOKUP(keyword_stats_2[[#This Row],[Keyword]],'keyword-forecasts'!K:O,5,FALSE)</f>
        <v>7.01</v>
      </c>
      <c r="E581" s="12">
        <f>keyword_stats_2[[#This Row],[Searches: Jun 2019]]/keyword_stats_2[[#This Row],[Searches: Jun 2018]]</f>
        <v>5.0071428571428572E-2</v>
      </c>
    </row>
    <row r="582" spans="1:5" x14ac:dyDescent="0.25">
      <c r="A582" s="7" t="s">
        <v>1087</v>
      </c>
      <c r="B582" s="7" t="s">
        <v>1784</v>
      </c>
      <c r="C582" s="7">
        <v>140</v>
      </c>
      <c r="D582">
        <f>VLOOKUP(keyword_stats_2[[#This Row],[Keyword]],'keyword-forecasts'!K:O,5,FALSE)</f>
        <v>21.02</v>
      </c>
      <c r="E582" s="12">
        <f>keyword_stats_2[[#This Row],[Searches: Jun 2019]]/keyword_stats_2[[#This Row],[Searches: Jun 2018]]</f>
        <v>0.15014285714285713</v>
      </c>
    </row>
    <row r="583" spans="1:5" x14ac:dyDescent="0.25">
      <c r="A583" s="7" t="s">
        <v>1067</v>
      </c>
      <c r="B583" s="7" t="s">
        <v>1816</v>
      </c>
      <c r="C583" s="7">
        <v>140</v>
      </c>
      <c r="D583">
        <f>VLOOKUP(keyword_stats_2[[#This Row],[Keyword]],'keyword-forecasts'!K:O,5,FALSE)</f>
        <v>0</v>
      </c>
      <c r="E583" s="12">
        <f>keyword_stats_2[[#This Row],[Searches: Jun 2019]]/keyword_stats_2[[#This Row],[Searches: Jun 2018]]</f>
        <v>0</v>
      </c>
    </row>
    <row r="584" spans="1:5" x14ac:dyDescent="0.25">
      <c r="A584" s="7" t="s">
        <v>1510</v>
      </c>
      <c r="B584" s="7" t="s">
        <v>1771</v>
      </c>
      <c r="C584" s="7">
        <v>140</v>
      </c>
      <c r="D584">
        <f>VLOOKUP(keyword_stats_2[[#This Row],[Keyword]],'keyword-forecasts'!K:O,5,FALSE)</f>
        <v>21.02</v>
      </c>
      <c r="E584" s="12">
        <f>keyword_stats_2[[#This Row],[Searches: Jun 2019]]/keyword_stats_2[[#This Row],[Searches: Jun 2018]]</f>
        <v>0.15014285714285713</v>
      </c>
    </row>
    <row r="585" spans="1:5" x14ac:dyDescent="0.25">
      <c r="A585" s="7" t="s">
        <v>942</v>
      </c>
      <c r="B585" s="7" t="s">
        <v>1773</v>
      </c>
      <c r="C585" s="7">
        <v>140</v>
      </c>
      <c r="D585">
        <f>VLOOKUP(keyword_stats_2[[#This Row],[Keyword]],'keyword-forecasts'!K:O,5,FALSE)</f>
        <v>161.13999999999999</v>
      </c>
      <c r="E585" s="12">
        <f>keyword_stats_2[[#This Row],[Searches: Jun 2019]]/keyword_stats_2[[#This Row],[Searches: Jun 2018]]</f>
        <v>1.1509999999999998</v>
      </c>
    </row>
    <row r="586" spans="1:5" x14ac:dyDescent="0.25">
      <c r="A586" s="7" t="s">
        <v>1015</v>
      </c>
      <c r="B586" s="7" t="s">
        <v>1717</v>
      </c>
      <c r="C586" s="7">
        <v>140</v>
      </c>
      <c r="D586">
        <f>VLOOKUP(keyword_stats_2[[#This Row],[Keyword]],'keyword-forecasts'!K:O,5,FALSE)</f>
        <v>7.01</v>
      </c>
      <c r="E586" s="12">
        <f>keyword_stats_2[[#This Row],[Searches: Jun 2019]]/keyword_stats_2[[#This Row],[Searches: Jun 2018]]</f>
        <v>5.0071428571428572E-2</v>
      </c>
    </row>
    <row r="587" spans="1:5" x14ac:dyDescent="0.25">
      <c r="A587" s="7" t="s">
        <v>1535</v>
      </c>
      <c r="B587" s="7" t="s">
        <v>1798</v>
      </c>
      <c r="C587" s="7">
        <v>140</v>
      </c>
      <c r="D587">
        <f>VLOOKUP(keyword_stats_2[[#This Row],[Keyword]],'keyword-forecasts'!K:O,5,FALSE)</f>
        <v>56.05</v>
      </c>
      <c r="E587" s="12">
        <f>keyword_stats_2[[#This Row],[Searches: Jun 2019]]/keyword_stats_2[[#This Row],[Searches: Jun 2018]]</f>
        <v>0.40035714285714286</v>
      </c>
    </row>
    <row r="588" spans="1:5" x14ac:dyDescent="0.25">
      <c r="A588" s="7" t="s">
        <v>473</v>
      </c>
      <c r="B588" s="7" t="s">
        <v>1708</v>
      </c>
      <c r="C588" s="7">
        <v>140</v>
      </c>
      <c r="D588">
        <f>VLOOKUP(keyword_stats_2[[#This Row],[Keyword]],'keyword-forecasts'!K:O,5,FALSE)</f>
        <v>0</v>
      </c>
      <c r="E588" s="12">
        <f>keyword_stats_2[[#This Row],[Searches: Jun 2019]]/keyword_stats_2[[#This Row],[Searches: Jun 2018]]</f>
        <v>0</v>
      </c>
    </row>
    <row r="589" spans="1:5" x14ac:dyDescent="0.25">
      <c r="A589" s="7" t="s">
        <v>444</v>
      </c>
      <c r="B589" s="7" t="s">
        <v>1749</v>
      </c>
      <c r="C589" s="7">
        <v>140</v>
      </c>
      <c r="D589">
        <f>VLOOKUP(keyword_stats_2[[#This Row],[Keyword]],'keyword-forecasts'!K:O,5,FALSE)</f>
        <v>210.18</v>
      </c>
      <c r="E589" s="12">
        <f>keyword_stats_2[[#This Row],[Searches: Jun 2019]]/keyword_stats_2[[#This Row],[Searches: Jun 2018]]</f>
        <v>1.5012857142857143</v>
      </c>
    </row>
    <row r="590" spans="1:5" x14ac:dyDescent="0.25">
      <c r="A590" s="7" t="s">
        <v>1204</v>
      </c>
      <c r="B590" s="7" t="s">
        <v>1773</v>
      </c>
      <c r="C590" s="7">
        <v>140</v>
      </c>
      <c r="D590">
        <f>VLOOKUP(keyword_stats_2[[#This Row],[Keyword]],'keyword-forecasts'!K:O,5,FALSE)</f>
        <v>70.06</v>
      </c>
      <c r="E590" s="12">
        <f>keyword_stats_2[[#This Row],[Searches: Jun 2019]]/keyword_stats_2[[#This Row],[Searches: Jun 2018]]</f>
        <v>0.50042857142857144</v>
      </c>
    </row>
    <row r="591" spans="1:5" x14ac:dyDescent="0.25">
      <c r="A591" s="7" t="s">
        <v>648</v>
      </c>
      <c r="B591" s="7" t="s">
        <v>1744</v>
      </c>
      <c r="C591" s="7">
        <v>140</v>
      </c>
      <c r="D591">
        <f>VLOOKUP(keyword_stats_2[[#This Row],[Keyword]],'keyword-forecasts'!K:O,5,FALSE)</f>
        <v>14.01</v>
      </c>
      <c r="E591" s="12">
        <f>keyword_stats_2[[#This Row],[Searches: Jun 2019]]/keyword_stats_2[[#This Row],[Searches: Jun 2018]]</f>
        <v>0.10007142857142858</v>
      </c>
    </row>
    <row r="592" spans="1:5" x14ac:dyDescent="0.25">
      <c r="A592" s="7" t="s">
        <v>1323</v>
      </c>
      <c r="B592" s="7" t="s">
        <v>1771</v>
      </c>
      <c r="C592" s="7">
        <v>140</v>
      </c>
      <c r="D592">
        <f>VLOOKUP(keyword_stats_2[[#This Row],[Keyword]],'keyword-forecasts'!K:O,5,FALSE)</f>
        <v>133.11000000000001</v>
      </c>
      <c r="E592" s="12">
        <f>keyword_stats_2[[#This Row],[Searches: Jun 2019]]/keyword_stats_2[[#This Row],[Searches: Jun 2018]]</f>
        <v>0.95078571428571435</v>
      </c>
    </row>
    <row r="593" spans="1:5" x14ac:dyDescent="0.25">
      <c r="A593" s="7" t="s">
        <v>1213</v>
      </c>
      <c r="B593" s="7" t="s">
        <v>1775</v>
      </c>
      <c r="C593" s="7">
        <v>140</v>
      </c>
      <c r="D593">
        <f>VLOOKUP(keyword_stats_2[[#This Row],[Keyword]],'keyword-forecasts'!K:O,5,FALSE)</f>
        <v>77.069999999999993</v>
      </c>
      <c r="E593" s="12">
        <f>keyword_stats_2[[#This Row],[Searches: Jun 2019]]/keyword_stats_2[[#This Row],[Searches: Jun 2018]]</f>
        <v>0.55049999999999999</v>
      </c>
    </row>
    <row r="594" spans="1:5" x14ac:dyDescent="0.25">
      <c r="A594" s="7" t="s">
        <v>1357</v>
      </c>
      <c r="B594" s="7" t="s">
        <v>1797</v>
      </c>
      <c r="C594" s="7">
        <v>140</v>
      </c>
      <c r="D594">
        <f>VLOOKUP(keyword_stats_2[[#This Row],[Keyword]],'keyword-forecasts'!K:O,5,FALSE)</f>
        <v>0</v>
      </c>
      <c r="E594" s="12">
        <f>keyword_stats_2[[#This Row],[Searches: Jun 2019]]/keyword_stats_2[[#This Row],[Searches: Jun 2018]]</f>
        <v>0</v>
      </c>
    </row>
    <row r="595" spans="1:5" x14ac:dyDescent="0.25">
      <c r="A595" s="7" t="s">
        <v>219</v>
      </c>
      <c r="B595" s="7" t="s">
        <v>1728</v>
      </c>
      <c r="C595" s="7">
        <v>140</v>
      </c>
      <c r="D595">
        <f>VLOOKUP(keyword_stats_2[[#This Row],[Keyword]],'keyword-forecasts'!K:O,5,FALSE)</f>
        <v>0</v>
      </c>
      <c r="E595" s="12">
        <f>keyword_stats_2[[#This Row],[Searches: Jun 2019]]/keyword_stats_2[[#This Row],[Searches: Jun 2018]]</f>
        <v>0</v>
      </c>
    </row>
    <row r="596" spans="1:5" x14ac:dyDescent="0.25">
      <c r="A596" s="7" t="s">
        <v>1389</v>
      </c>
      <c r="B596" s="7" t="s">
        <v>1771</v>
      </c>
      <c r="C596" s="7">
        <v>140</v>
      </c>
      <c r="D596">
        <f>VLOOKUP(keyword_stats_2[[#This Row],[Keyword]],'keyword-forecasts'!K:O,5,FALSE)</f>
        <v>0</v>
      </c>
      <c r="E596" s="12">
        <f>keyword_stats_2[[#This Row],[Searches: Jun 2019]]/keyword_stats_2[[#This Row],[Searches: Jun 2018]]</f>
        <v>0</v>
      </c>
    </row>
    <row r="597" spans="1:5" x14ac:dyDescent="0.25">
      <c r="A597" s="7" t="s">
        <v>611</v>
      </c>
      <c r="B597" s="7" t="s">
        <v>1717</v>
      </c>
      <c r="C597" s="7">
        <v>140</v>
      </c>
      <c r="D597">
        <f>VLOOKUP(keyword_stats_2[[#This Row],[Keyword]],'keyword-forecasts'!K:O,5,FALSE)</f>
        <v>35.03</v>
      </c>
      <c r="E597" s="12">
        <f>keyword_stats_2[[#This Row],[Searches: Jun 2019]]/keyword_stats_2[[#This Row],[Searches: Jun 2018]]</f>
        <v>0.25021428571428572</v>
      </c>
    </row>
    <row r="598" spans="1:5" x14ac:dyDescent="0.25">
      <c r="A598" s="7" t="s">
        <v>572</v>
      </c>
      <c r="B598" s="7" t="s">
        <v>1759</v>
      </c>
      <c r="C598" s="7">
        <v>140</v>
      </c>
      <c r="D598">
        <f>VLOOKUP(keyword_stats_2[[#This Row],[Keyword]],'keyword-forecasts'!K:O,5,FALSE)</f>
        <v>14.01</v>
      </c>
      <c r="E598" s="12">
        <f>keyword_stats_2[[#This Row],[Searches: Jun 2019]]/keyword_stats_2[[#This Row],[Searches: Jun 2018]]</f>
        <v>0.10007142857142858</v>
      </c>
    </row>
    <row r="599" spans="1:5" x14ac:dyDescent="0.25">
      <c r="A599" s="7" t="s">
        <v>1215</v>
      </c>
      <c r="B599" s="7" t="s">
        <v>1773</v>
      </c>
      <c r="C599" s="7">
        <v>140</v>
      </c>
      <c r="D599">
        <f>VLOOKUP(keyword_stats_2[[#This Row],[Keyword]],'keyword-forecasts'!K:O,5,FALSE)</f>
        <v>14.01</v>
      </c>
      <c r="E599" s="12">
        <f>keyword_stats_2[[#This Row],[Searches: Jun 2019]]/keyword_stats_2[[#This Row],[Searches: Jun 2018]]</f>
        <v>0.10007142857142858</v>
      </c>
    </row>
    <row r="600" spans="1:5" x14ac:dyDescent="0.25">
      <c r="A600" s="7" t="s">
        <v>205</v>
      </c>
      <c r="B600" s="7" t="s">
        <v>1750</v>
      </c>
      <c r="C600" s="7">
        <v>140</v>
      </c>
      <c r="D600">
        <f>VLOOKUP(keyword_stats_2[[#This Row],[Keyword]],'keyword-forecasts'!K:O,5,FALSE)</f>
        <v>0</v>
      </c>
      <c r="E600" s="12">
        <f>keyword_stats_2[[#This Row],[Searches: Jun 2019]]/keyword_stats_2[[#This Row],[Searches: Jun 2018]]</f>
        <v>0</v>
      </c>
    </row>
    <row r="601" spans="1:5" x14ac:dyDescent="0.25">
      <c r="A601" s="7" t="s">
        <v>1242</v>
      </c>
      <c r="B601" s="7" t="s">
        <v>1811</v>
      </c>
      <c r="C601" s="7">
        <v>140</v>
      </c>
      <c r="D601">
        <f>VLOOKUP(keyword_stats_2[[#This Row],[Keyword]],'keyword-forecasts'!K:O,5,FALSE)</f>
        <v>0</v>
      </c>
      <c r="E601" s="12">
        <f>keyword_stats_2[[#This Row],[Searches: Jun 2019]]/keyword_stats_2[[#This Row],[Searches: Jun 2018]]</f>
        <v>0</v>
      </c>
    </row>
    <row r="602" spans="1:5" x14ac:dyDescent="0.25">
      <c r="A602" s="7" t="s">
        <v>1259</v>
      </c>
      <c r="B602" s="7" t="s">
        <v>1740</v>
      </c>
      <c r="C602" s="7">
        <v>140</v>
      </c>
      <c r="D602">
        <f>VLOOKUP(keyword_stats_2[[#This Row],[Keyword]],'keyword-forecasts'!K:O,5,FALSE)</f>
        <v>14.01</v>
      </c>
      <c r="E602" s="12">
        <f>keyword_stats_2[[#This Row],[Searches: Jun 2019]]/keyword_stats_2[[#This Row],[Searches: Jun 2018]]</f>
        <v>0.10007142857142858</v>
      </c>
    </row>
    <row r="603" spans="1:5" x14ac:dyDescent="0.25">
      <c r="A603" s="7" t="s">
        <v>1341</v>
      </c>
      <c r="B603" s="7" t="s">
        <v>1771</v>
      </c>
      <c r="C603" s="7">
        <v>140</v>
      </c>
      <c r="D603">
        <f>VLOOKUP(keyword_stats_2[[#This Row],[Keyword]],'keyword-forecasts'!K:O,5,FALSE)</f>
        <v>0</v>
      </c>
      <c r="E603" s="12">
        <f>keyword_stats_2[[#This Row],[Searches: Jun 2019]]/keyword_stats_2[[#This Row],[Searches: Jun 2018]]</f>
        <v>0</v>
      </c>
    </row>
    <row r="604" spans="1:5" x14ac:dyDescent="0.25">
      <c r="A604" s="7" t="s">
        <v>1417</v>
      </c>
      <c r="B604" s="7" t="s">
        <v>1769</v>
      </c>
      <c r="C604" s="7">
        <v>140</v>
      </c>
      <c r="D604">
        <f>VLOOKUP(keyword_stats_2[[#This Row],[Keyword]],'keyword-forecasts'!K:O,5,FALSE)</f>
        <v>0</v>
      </c>
      <c r="E604" s="12">
        <f>keyword_stats_2[[#This Row],[Searches: Jun 2019]]/keyword_stats_2[[#This Row],[Searches: Jun 2018]]</f>
        <v>0</v>
      </c>
    </row>
    <row r="605" spans="1:5" x14ac:dyDescent="0.25">
      <c r="A605" s="7" t="s">
        <v>1254</v>
      </c>
      <c r="B605" s="7" t="s">
        <v>1773</v>
      </c>
      <c r="C605" s="7">
        <v>140</v>
      </c>
      <c r="D605">
        <f>VLOOKUP(keyword_stats_2[[#This Row],[Keyword]],'keyword-forecasts'!K:O,5,FALSE)</f>
        <v>21.02</v>
      </c>
      <c r="E605" s="12">
        <f>keyword_stats_2[[#This Row],[Searches: Jun 2019]]/keyword_stats_2[[#This Row],[Searches: Jun 2018]]</f>
        <v>0.15014285714285713</v>
      </c>
    </row>
    <row r="606" spans="1:5" x14ac:dyDescent="0.25">
      <c r="A606" s="7" t="s">
        <v>697</v>
      </c>
      <c r="B606" s="7" t="s">
        <v>1773</v>
      </c>
      <c r="C606" s="7">
        <v>140</v>
      </c>
      <c r="D606">
        <f>VLOOKUP(keyword_stats_2[[#This Row],[Keyword]],'keyword-forecasts'!K:O,5,FALSE)</f>
        <v>0</v>
      </c>
      <c r="E606" s="12">
        <f>keyword_stats_2[[#This Row],[Searches: Jun 2019]]/keyword_stats_2[[#This Row],[Searches: Jun 2018]]</f>
        <v>0</v>
      </c>
    </row>
    <row r="607" spans="1:5" x14ac:dyDescent="0.25">
      <c r="A607" s="7" t="s">
        <v>696</v>
      </c>
      <c r="B607" s="7" t="s">
        <v>1773</v>
      </c>
      <c r="C607" s="7">
        <v>140</v>
      </c>
      <c r="D607">
        <f>VLOOKUP(keyword_stats_2[[#This Row],[Keyword]],'keyword-forecasts'!K:O,5,FALSE)</f>
        <v>0</v>
      </c>
      <c r="E607" s="12">
        <f>keyword_stats_2[[#This Row],[Searches: Jun 2019]]/keyword_stats_2[[#This Row],[Searches: Jun 2018]]</f>
        <v>0</v>
      </c>
    </row>
    <row r="608" spans="1:5" x14ac:dyDescent="0.25">
      <c r="A608" s="7" t="s">
        <v>698</v>
      </c>
      <c r="B608" s="7" t="s">
        <v>1805</v>
      </c>
      <c r="C608" s="7">
        <v>140</v>
      </c>
      <c r="D608">
        <f>VLOOKUP(keyword_stats_2[[#This Row],[Keyword]],'keyword-forecasts'!K:O,5,FALSE)</f>
        <v>7.01</v>
      </c>
      <c r="E608" s="12">
        <f>keyword_stats_2[[#This Row],[Searches: Jun 2019]]/keyword_stats_2[[#This Row],[Searches: Jun 2018]]</f>
        <v>5.0071428571428572E-2</v>
      </c>
    </row>
    <row r="609" spans="1:5" x14ac:dyDescent="0.25">
      <c r="A609" s="7" t="s">
        <v>1292</v>
      </c>
      <c r="B609" s="7" t="s">
        <v>1785</v>
      </c>
      <c r="C609" s="7">
        <v>140</v>
      </c>
      <c r="D609">
        <f>VLOOKUP(keyword_stats_2[[#This Row],[Keyword]],'keyword-forecasts'!K:O,5,FALSE)</f>
        <v>77.069999999999993</v>
      </c>
      <c r="E609" s="12">
        <f>keyword_stats_2[[#This Row],[Searches: Jun 2019]]/keyword_stats_2[[#This Row],[Searches: Jun 2018]]</f>
        <v>0.55049999999999999</v>
      </c>
    </row>
    <row r="610" spans="1:5" x14ac:dyDescent="0.25">
      <c r="A610" s="7" t="s">
        <v>226</v>
      </c>
      <c r="B610" s="7" t="s">
        <v>1794</v>
      </c>
      <c r="C610" s="7">
        <v>140</v>
      </c>
      <c r="D610">
        <f>VLOOKUP(keyword_stats_2[[#This Row],[Keyword]],'keyword-forecasts'!K:O,5,FALSE)</f>
        <v>7.01</v>
      </c>
      <c r="E610" s="12">
        <f>keyword_stats_2[[#This Row],[Searches: Jun 2019]]/keyword_stats_2[[#This Row],[Searches: Jun 2018]]</f>
        <v>5.0071428571428572E-2</v>
      </c>
    </row>
    <row r="611" spans="1:5" x14ac:dyDescent="0.25">
      <c r="A611" s="7" t="s">
        <v>188</v>
      </c>
      <c r="B611" s="7" t="s">
        <v>1749</v>
      </c>
      <c r="C611" s="7">
        <v>140</v>
      </c>
      <c r="D611">
        <f>VLOOKUP(keyword_stats_2[[#This Row],[Keyword]],'keyword-forecasts'!K:O,5,FALSE)</f>
        <v>147.13</v>
      </c>
      <c r="E611" s="12">
        <f>keyword_stats_2[[#This Row],[Searches: Jun 2019]]/keyword_stats_2[[#This Row],[Searches: Jun 2018]]</f>
        <v>1.0509285714285714</v>
      </c>
    </row>
    <row r="612" spans="1:5" x14ac:dyDescent="0.25">
      <c r="A612" s="7" t="s">
        <v>604</v>
      </c>
      <c r="B612" s="7" t="s">
        <v>1768</v>
      </c>
      <c r="C612" s="7">
        <v>140</v>
      </c>
      <c r="D612">
        <f>VLOOKUP(keyword_stats_2[[#This Row],[Keyword]],'keyword-forecasts'!K:O,5,FALSE)</f>
        <v>7.01</v>
      </c>
      <c r="E612" s="12">
        <f>keyword_stats_2[[#This Row],[Searches: Jun 2019]]/keyword_stats_2[[#This Row],[Searches: Jun 2018]]</f>
        <v>5.0071428571428572E-2</v>
      </c>
    </row>
    <row r="613" spans="1:5" x14ac:dyDescent="0.25">
      <c r="A613" s="7" t="s">
        <v>270</v>
      </c>
      <c r="B613" s="7" t="s">
        <v>1768</v>
      </c>
      <c r="C613" s="7">
        <v>140</v>
      </c>
      <c r="D613">
        <f>VLOOKUP(keyword_stats_2[[#This Row],[Keyword]],'keyword-forecasts'!K:O,5,FALSE)</f>
        <v>56.05</v>
      </c>
      <c r="E613" s="12">
        <f>keyword_stats_2[[#This Row],[Searches: Jun 2019]]/keyword_stats_2[[#This Row],[Searches: Jun 2018]]</f>
        <v>0.40035714285714286</v>
      </c>
    </row>
    <row r="614" spans="1:5" x14ac:dyDescent="0.25">
      <c r="A614" s="7" t="s">
        <v>1236</v>
      </c>
      <c r="B614" s="7" t="s">
        <v>1773</v>
      </c>
      <c r="C614" s="7">
        <v>140</v>
      </c>
      <c r="D614">
        <f>VLOOKUP(keyword_stats_2[[#This Row],[Keyword]],'keyword-forecasts'!K:O,5,FALSE)</f>
        <v>0</v>
      </c>
      <c r="E614" s="12">
        <f>keyword_stats_2[[#This Row],[Searches: Jun 2019]]/keyword_stats_2[[#This Row],[Searches: Jun 2018]]</f>
        <v>0</v>
      </c>
    </row>
    <row r="615" spans="1:5" x14ac:dyDescent="0.25">
      <c r="A615" s="7" t="s">
        <v>262</v>
      </c>
      <c r="B615" s="7" t="s">
        <v>1807</v>
      </c>
      <c r="C615" s="7">
        <v>140</v>
      </c>
      <c r="D615">
        <f>VLOOKUP(keyword_stats_2[[#This Row],[Keyword]],'keyword-forecasts'!K:O,5,FALSE)</f>
        <v>0</v>
      </c>
      <c r="E615" s="12">
        <f>keyword_stats_2[[#This Row],[Searches: Jun 2019]]/keyword_stats_2[[#This Row],[Searches: Jun 2018]]</f>
        <v>0</v>
      </c>
    </row>
    <row r="616" spans="1:5" x14ac:dyDescent="0.25">
      <c r="A616" s="7" t="s">
        <v>791</v>
      </c>
      <c r="B616" s="7" t="s">
        <v>1807</v>
      </c>
      <c r="C616" s="7">
        <v>110</v>
      </c>
      <c r="D616">
        <f>VLOOKUP(keyword_stats_2[[#This Row],[Keyword]],'keyword-forecasts'!K:O,5,FALSE)</f>
        <v>77.069999999999993</v>
      </c>
      <c r="E616" s="12">
        <f>keyword_stats_2[[#This Row],[Searches: Jun 2019]]/keyword_stats_2[[#This Row],[Searches: Jun 2018]]</f>
        <v>0.70063636363636361</v>
      </c>
    </row>
    <row r="617" spans="1:5" x14ac:dyDescent="0.25">
      <c r="A617" s="7" t="s">
        <v>1636</v>
      </c>
      <c r="B617" s="7" t="s">
        <v>1771</v>
      </c>
      <c r="C617" s="7">
        <v>110</v>
      </c>
      <c r="D617">
        <f>VLOOKUP(keyword_stats_2[[#This Row],[Keyword]],'keyword-forecasts'!K:O,5,FALSE)</f>
        <v>0</v>
      </c>
      <c r="E617" s="12">
        <f>keyword_stats_2[[#This Row],[Searches: Jun 2019]]/keyword_stats_2[[#This Row],[Searches: Jun 2018]]</f>
        <v>0</v>
      </c>
    </row>
    <row r="618" spans="1:5" x14ac:dyDescent="0.25">
      <c r="A618" s="7" t="s">
        <v>315</v>
      </c>
      <c r="B618" s="7" t="s">
        <v>1814</v>
      </c>
      <c r="C618" s="7">
        <v>110</v>
      </c>
      <c r="D618">
        <f>VLOOKUP(keyword_stats_2[[#This Row],[Keyword]],'keyword-forecasts'!K:O,5,FALSE)</f>
        <v>0</v>
      </c>
      <c r="E618" s="12">
        <f>keyword_stats_2[[#This Row],[Searches: Jun 2019]]/keyword_stats_2[[#This Row],[Searches: Jun 2018]]</f>
        <v>0</v>
      </c>
    </row>
    <row r="619" spans="1:5" x14ac:dyDescent="0.25">
      <c r="A619" s="7" t="s">
        <v>910</v>
      </c>
      <c r="B619" s="7" t="s">
        <v>1813</v>
      </c>
      <c r="C619" s="7">
        <v>110</v>
      </c>
      <c r="D619">
        <f>VLOOKUP(keyword_stats_2[[#This Row],[Keyword]],'keyword-forecasts'!K:O,5,FALSE)</f>
        <v>0</v>
      </c>
      <c r="E619" s="12">
        <f>keyword_stats_2[[#This Row],[Searches: Jun 2019]]/keyword_stats_2[[#This Row],[Searches: Jun 2018]]</f>
        <v>0</v>
      </c>
    </row>
    <row r="620" spans="1:5" x14ac:dyDescent="0.25">
      <c r="A620" s="7" t="s">
        <v>786</v>
      </c>
      <c r="B620" s="7" t="s">
        <v>1768</v>
      </c>
      <c r="C620" s="7">
        <v>110</v>
      </c>
      <c r="D620">
        <f>VLOOKUP(keyword_stats_2[[#This Row],[Keyword]],'keyword-forecasts'!K:O,5,FALSE)</f>
        <v>7.01</v>
      </c>
      <c r="E620" s="12">
        <f>keyword_stats_2[[#This Row],[Searches: Jun 2019]]/keyword_stats_2[[#This Row],[Searches: Jun 2018]]</f>
        <v>6.372727272727273E-2</v>
      </c>
    </row>
    <row r="621" spans="1:5" x14ac:dyDescent="0.25">
      <c r="A621" s="7" t="s">
        <v>1264</v>
      </c>
      <c r="B621" s="7" t="s">
        <v>1778</v>
      </c>
      <c r="C621" s="7">
        <v>110</v>
      </c>
      <c r="D621">
        <f>VLOOKUP(keyword_stats_2[[#This Row],[Keyword]],'keyword-forecasts'!K:O,5,FALSE)</f>
        <v>0</v>
      </c>
      <c r="E621" s="12">
        <f>keyword_stats_2[[#This Row],[Searches: Jun 2019]]/keyword_stats_2[[#This Row],[Searches: Jun 2018]]</f>
        <v>0</v>
      </c>
    </row>
    <row r="622" spans="1:5" x14ac:dyDescent="0.25">
      <c r="A622" s="7" t="s">
        <v>1444</v>
      </c>
      <c r="B622" s="7" t="s">
        <v>1771</v>
      </c>
      <c r="C622" s="7">
        <v>110</v>
      </c>
      <c r="D622">
        <f>VLOOKUP(keyword_stats_2[[#This Row],[Keyword]],'keyword-forecasts'!K:O,5,FALSE)</f>
        <v>161.13999999999999</v>
      </c>
      <c r="E622" s="12">
        <f>keyword_stats_2[[#This Row],[Searches: Jun 2019]]/keyword_stats_2[[#This Row],[Searches: Jun 2018]]</f>
        <v>1.4649090909090907</v>
      </c>
    </row>
    <row r="623" spans="1:5" x14ac:dyDescent="0.25">
      <c r="A623" s="7" t="s">
        <v>1325</v>
      </c>
      <c r="B623" s="7" t="s">
        <v>1771</v>
      </c>
      <c r="C623" s="7">
        <v>110</v>
      </c>
      <c r="D623">
        <f>VLOOKUP(keyword_stats_2[[#This Row],[Keyword]],'keyword-forecasts'!K:O,5,FALSE)</f>
        <v>28.02</v>
      </c>
      <c r="E623" s="12">
        <f>keyword_stats_2[[#This Row],[Searches: Jun 2019]]/keyword_stats_2[[#This Row],[Searches: Jun 2018]]</f>
        <v>0.25472727272727275</v>
      </c>
    </row>
    <row r="624" spans="1:5" x14ac:dyDescent="0.25">
      <c r="A624" s="7" t="s">
        <v>904</v>
      </c>
      <c r="B624" s="7" t="s">
        <v>1785</v>
      </c>
      <c r="C624" s="7">
        <v>110</v>
      </c>
      <c r="D624">
        <f>VLOOKUP(keyword_stats_2[[#This Row],[Keyword]],'keyword-forecasts'!K:O,5,FALSE)</f>
        <v>0</v>
      </c>
      <c r="E624" s="12">
        <f>keyword_stats_2[[#This Row],[Searches: Jun 2019]]/keyword_stats_2[[#This Row],[Searches: Jun 2018]]</f>
        <v>0</v>
      </c>
    </row>
    <row r="625" spans="1:5" x14ac:dyDescent="0.25">
      <c r="A625" s="7" t="s">
        <v>344</v>
      </c>
      <c r="B625" s="7" t="s">
        <v>1835</v>
      </c>
      <c r="C625" s="7">
        <v>110</v>
      </c>
      <c r="D625">
        <f>VLOOKUP(keyword_stats_2[[#This Row],[Keyword]],'keyword-forecasts'!K:O,5,FALSE)</f>
        <v>0</v>
      </c>
      <c r="E625" s="12">
        <f>keyword_stats_2[[#This Row],[Searches: Jun 2019]]/keyword_stats_2[[#This Row],[Searches: Jun 2018]]</f>
        <v>0</v>
      </c>
    </row>
    <row r="626" spans="1:5" x14ac:dyDescent="0.25">
      <c r="A626" s="7" t="s">
        <v>536</v>
      </c>
      <c r="B626" s="7" t="s">
        <v>1702</v>
      </c>
      <c r="C626" s="7">
        <v>110</v>
      </c>
      <c r="D626">
        <f>VLOOKUP(keyword_stats_2[[#This Row],[Keyword]],'keyword-forecasts'!K:O,5,FALSE)</f>
        <v>7.01</v>
      </c>
      <c r="E626" s="12">
        <f>keyword_stats_2[[#This Row],[Searches: Jun 2019]]/keyword_stats_2[[#This Row],[Searches: Jun 2018]]</f>
        <v>6.372727272727273E-2</v>
      </c>
    </row>
    <row r="627" spans="1:5" x14ac:dyDescent="0.25">
      <c r="A627" s="7" t="s">
        <v>1038</v>
      </c>
      <c r="B627" s="7" t="s">
        <v>1773</v>
      </c>
      <c r="C627" s="7">
        <v>110</v>
      </c>
      <c r="D627">
        <f>VLOOKUP(keyword_stats_2[[#This Row],[Keyword]],'keyword-forecasts'!K:O,5,FALSE)</f>
        <v>56.05</v>
      </c>
      <c r="E627" s="12">
        <f>keyword_stats_2[[#This Row],[Searches: Jun 2019]]/keyword_stats_2[[#This Row],[Searches: Jun 2018]]</f>
        <v>0.50954545454545452</v>
      </c>
    </row>
    <row r="628" spans="1:5" x14ac:dyDescent="0.25">
      <c r="A628" s="7" t="s">
        <v>313</v>
      </c>
      <c r="B628" s="7" t="s">
        <v>1729</v>
      </c>
      <c r="C628" s="7">
        <v>110</v>
      </c>
      <c r="D628">
        <f>VLOOKUP(keyword_stats_2[[#This Row],[Keyword]],'keyword-forecasts'!K:O,5,FALSE)</f>
        <v>14.01</v>
      </c>
      <c r="E628" s="12">
        <f>keyword_stats_2[[#This Row],[Searches: Jun 2019]]/keyword_stats_2[[#This Row],[Searches: Jun 2018]]</f>
        <v>0.12736363636363637</v>
      </c>
    </row>
    <row r="629" spans="1:5" x14ac:dyDescent="0.25">
      <c r="A629" s="7" t="s">
        <v>1540</v>
      </c>
      <c r="B629" s="7" t="s">
        <v>1718</v>
      </c>
      <c r="C629" s="7">
        <v>110</v>
      </c>
      <c r="D629">
        <f>VLOOKUP(keyword_stats_2[[#This Row],[Keyword]],'keyword-forecasts'!K:O,5,FALSE)</f>
        <v>0</v>
      </c>
      <c r="E629" s="12">
        <f>keyword_stats_2[[#This Row],[Searches: Jun 2019]]/keyword_stats_2[[#This Row],[Searches: Jun 2018]]</f>
        <v>0</v>
      </c>
    </row>
    <row r="630" spans="1:5" x14ac:dyDescent="0.25">
      <c r="A630" s="7" t="s">
        <v>1431</v>
      </c>
      <c r="B630" s="7" t="s">
        <v>1771</v>
      </c>
      <c r="C630" s="7">
        <v>110</v>
      </c>
      <c r="D630">
        <f>VLOOKUP(keyword_stats_2[[#This Row],[Keyword]],'keyword-forecasts'!K:O,5,FALSE)</f>
        <v>21.02</v>
      </c>
      <c r="E630" s="12">
        <f>keyword_stats_2[[#This Row],[Searches: Jun 2019]]/keyword_stats_2[[#This Row],[Searches: Jun 2018]]</f>
        <v>0.19109090909090909</v>
      </c>
    </row>
    <row r="631" spans="1:5" x14ac:dyDescent="0.25">
      <c r="A631" s="7" t="s">
        <v>1256</v>
      </c>
      <c r="B631" s="7" t="s">
        <v>1754</v>
      </c>
      <c r="C631" s="7">
        <v>110</v>
      </c>
      <c r="D631">
        <f>VLOOKUP(keyword_stats_2[[#This Row],[Keyword]],'keyword-forecasts'!K:O,5,FALSE)</f>
        <v>21.02</v>
      </c>
      <c r="E631" s="12">
        <f>keyword_stats_2[[#This Row],[Searches: Jun 2019]]/keyword_stats_2[[#This Row],[Searches: Jun 2018]]</f>
        <v>0.19109090909090909</v>
      </c>
    </row>
    <row r="632" spans="1:5" x14ac:dyDescent="0.25">
      <c r="A632" s="7" t="s">
        <v>779</v>
      </c>
      <c r="B632" s="7" t="s">
        <v>1773</v>
      </c>
      <c r="C632" s="7">
        <v>110</v>
      </c>
      <c r="D632">
        <f>VLOOKUP(keyword_stats_2[[#This Row],[Keyword]],'keyword-forecasts'!K:O,5,FALSE)</f>
        <v>7.01</v>
      </c>
      <c r="E632" s="12">
        <f>keyword_stats_2[[#This Row],[Searches: Jun 2019]]/keyword_stats_2[[#This Row],[Searches: Jun 2018]]</f>
        <v>6.372727272727273E-2</v>
      </c>
    </row>
    <row r="633" spans="1:5" x14ac:dyDescent="0.25">
      <c r="A633" s="7" t="s">
        <v>769</v>
      </c>
      <c r="B633" s="7" t="s">
        <v>1771</v>
      </c>
      <c r="C633" s="7">
        <v>110</v>
      </c>
      <c r="D633">
        <f>VLOOKUP(keyword_stats_2[[#This Row],[Keyword]],'keyword-forecasts'!K:O,5,FALSE)</f>
        <v>0</v>
      </c>
      <c r="E633" s="12">
        <f>keyword_stats_2[[#This Row],[Searches: Jun 2019]]/keyword_stats_2[[#This Row],[Searches: Jun 2018]]</f>
        <v>0</v>
      </c>
    </row>
    <row r="634" spans="1:5" x14ac:dyDescent="0.25">
      <c r="A634" s="7" t="s">
        <v>319</v>
      </c>
      <c r="B634" s="7" t="s">
        <v>1729</v>
      </c>
      <c r="C634" s="7">
        <v>110</v>
      </c>
      <c r="D634">
        <f>VLOOKUP(keyword_stats_2[[#This Row],[Keyword]],'keyword-forecasts'!K:O,5,FALSE)</f>
        <v>0</v>
      </c>
      <c r="E634" s="12">
        <f>keyword_stats_2[[#This Row],[Searches: Jun 2019]]/keyword_stats_2[[#This Row],[Searches: Jun 2018]]</f>
        <v>0</v>
      </c>
    </row>
    <row r="635" spans="1:5" x14ac:dyDescent="0.25">
      <c r="A635" s="7" t="s">
        <v>828</v>
      </c>
      <c r="B635" s="7" t="s">
        <v>1764</v>
      </c>
      <c r="C635" s="7">
        <v>110</v>
      </c>
      <c r="D635">
        <f>VLOOKUP(keyword_stats_2[[#This Row],[Keyword]],'keyword-forecasts'!K:O,5,FALSE)</f>
        <v>0</v>
      </c>
      <c r="E635" s="12">
        <f>keyword_stats_2[[#This Row],[Searches: Jun 2019]]/keyword_stats_2[[#This Row],[Searches: Jun 2018]]</f>
        <v>0</v>
      </c>
    </row>
    <row r="636" spans="1:5" x14ac:dyDescent="0.25">
      <c r="A636" s="7" t="s">
        <v>1387</v>
      </c>
      <c r="B636" s="7" t="s">
        <v>1771</v>
      </c>
      <c r="C636" s="7">
        <v>110</v>
      </c>
      <c r="D636">
        <f>VLOOKUP(keyword_stats_2[[#This Row],[Keyword]],'keyword-forecasts'!K:O,5,FALSE)</f>
        <v>0</v>
      </c>
      <c r="E636" s="12">
        <f>keyword_stats_2[[#This Row],[Searches: Jun 2019]]/keyword_stats_2[[#This Row],[Searches: Jun 2018]]</f>
        <v>0</v>
      </c>
    </row>
    <row r="637" spans="1:5" x14ac:dyDescent="0.25">
      <c r="A637" s="7" t="s">
        <v>1321</v>
      </c>
      <c r="B637" s="7" t="s">
        <v>1741</v>
      </c>
      <c r="C637" s="7">
        <v>110</v>
      </c>
      <c r="D637">
        <f>VLOOKUP(keyword_stats_2[[#This Row],[Keyword]],'keyword-forecasts'!K:O,5,FALSE)</f>
        <v>0</v>
      </c>
      <c r="E637" s="12">
        <f>keyword_stats_2[[#This Row],[Searches: Jun 2019]]/keyword_stats_2[[#This Row],[Searches: Jun 2018]]</f>
        <v>0</v>
      </c>
    </row>
    <row r="638" spans="1:5" x14ac:dyDescent="0.25">
      <c r="A638" s="7" t="s">
        <v>146</v>
      </c>
      <c r="B638" s="7" t="s">
        <v>1814</v>
      </c>
      <c r="C638" s="7">
        <v>110</v>
      </c>
      <c r="D638">
        <f>VLOOKUP(keyword_stats_2[[#This Row],[Keyword]],'keyword-forecasts'!K:O,5,FALSE)</f>
        <v>0</v>
      </c>
      <c r="E638" s="12">
        <f>keyword_stats_2[[#This Row],[Searches: Jun 2019]]/keyword_stats_2[[#This Row],[Searches: Jun 2018]]</f>
        <v>0</v>
      </c>
    </row>
    <row r="639" spans="1:5" x14ac:dyDescent="0.25">
      <c r="A639" s="7" t="s">
        <v>1295</v>
      </c>
      <c r="B639" s="7" t="s">
        <v>1785</v>
      </c>
      <c r="C639" s="7">
        <v>110</v>
      </c>
      <c r="D639">
        <f>VLOOKUP(keyword_stats_2[[#This Row],[Keyword]],'keyword-forecasts'!K:O,5,FALSE)</f>
        <v>0</v>
      </c>
      <c r="E639" s="12">
        <f>keyword_stats_2[[#This Row],[Searches: Jun 2019]]/keyword_stats_2[[#This Row],[Searches: Jun 2018]]</f>
        <v>0</v>
      </c>
    </row>
    <row r="640" spans="1:5" x14ac:dyDescent="0.25">
      <c r="A640" s="7" t="s">
        <v>1303</v>
      </c>
      <c r="B640" s="7" t="s">
        <v>1800</v>
      </c>
      <c r="C640" s="7">
        <v>110</v>
      </c>
      <c r="D640">
        <f>VLOOKUP(keyword_stats_2[[#This Row],[Keyword]],'keyword-forecasts'!K:O,5,FALSE)</f>
        <v>0</v>
      </c>
      <c r="E640" s="12">
        <f>keyword_stats_2[[#This Row],[Searches: Jun 2019]]/keyword_stats_2[[#This Row],[Searches: Jun 2018]]</f>
        <v>0</v>
      </c>
    </row>
    <row r="641" spans="1:5" x14ac:dyDescent="0.25">
      <c r="A641" s="7" t="s">
        <v>421</v>
      </c>
      <c r="B641" s="7" t="s">
        <v>1786</v>
      </c>
      <c r="C641" s="7">
        <v>110</v>
      </c>
      <c r="D641">
        <f>VLOOKUP(keyword_stats_2[[#This Row],[Keyword]],'keyword-forecasts'!K:O,5,FALSE)</f>
        <v>0</v>
      </c>
      <c r="E641" s="12">
        <f>keyword_stats_2[[#This Row],[Searches: Jun 2019]]/keyword_stats_2[[#This Row],[Searches: Jun 2018]]</f>
        <v>0</v>
      </c>
    </row>
    <row r="642" spans="1:5" x14ac:dyDescent="0.25">
      <c r="A642" s="7" t="s">
        <v>1301</v>
      </c>
      <c r="B642" s="7" t="s">
        <v>1798</v>
      </c>
      <c r="C642" s="7">
        <v>110</v>
      </c>
      <c r="D642">
        <f>VLOOKUP(keyword_stats_2[[#This Row],[Keyword]],'keyword-forecasts'!K:O,5,FALSE)</f>
        <v>91.08</v>
      </c>
      <c r="E642" s="12">
        <f>keyword_stats_2[[#This Row],[Searches: Jun 2019]]/keyword_stats_2[[#This Row],[Searches: Jun 2018]]</f>
        <v>0.82799999999999996</v>
      </c>
    </row>
    <row r="643" spans="1:5" x14ac:dyDescent="0.25">
      <c r="A643" s="7" t="s">
        <v>1616</v>
      </c>
      <c r="B643" s="7" t="s">
        <v>1773</v>
      </c>
      <c r="C643" s="7">
        <v>110</v>
      </c>
      <c r="D643">
        <f>VLOOKUP(keyword_stats_2[[#This Row],[Keyword]],'keyword-forecasts'!K:O,5,FALSE)</f>
        <v>42.04</v>
      </c>
      <c r="E643" s="12">
        <f>keyword_stats_2[[#This Row],[Searches: Jun 2019]]/keyword_stats_2[[#This Row],[Searches: Jun 2018]]</f>
        <v>0.38218181818181818</v>
      </c>
    </row>
    <row r="644" spans="1:5" x14ac:dyDescent="0.25">
      <c r="A644" s="7" t="s">
        <v>1372</v>
      </c>
      <c r="B644" s="7" t="s">
        <v>1753</v>
      </c>
      <c r="C644" s="7">
        <v>110</v>
      </c>
      <c r="D644">
        <f>VLOOKUP(keyword_stats_2[[#This Row],[Keyword]],'keyword-forecasts'!K:O,5,FALSE)</f>
        <v>0</v>
      </c>
      <c r="E644" s="12">
        <f>keyword_stats_2[[#This Row],[Searches: Jun 2019]]/keyword_stats_2[[#This Row],[Searches: Jun 2018]]</f>
        <v>0</v>
      </c>
    </row>
    <row r="645" spans="1:5" x14ac:dyDescent="0.25">
      <c r="A645" s="7" t="s">
        <v>130</v>
      </c>
      <c r="B645" s="7" t="s">
        <v>1713</v>
      </c>
      <c r="C645" s="7">
        <v>110</v>
      </c>
      <c r="D645">
        <f>VLOOKUP(keyword_stats_2[[#This Row],[Keyword]],'keyword-forecasts'!K:O,5,FALSE)</f>
        <v>0</v>
      </c>
      <c r="E645" s="12">
        <f>keyword_stats_2[[#This Row],[Searches: Jun 2019]]/keyword_stats_2[[#This Row],[Searches: Jun 2018]]</f>
        <v>0</v>
      </c>
    </row>
    <row r="646" spans="1:5" x14ac:dyDescent="0.25">
      <c r="A646" s="7" t="s">
        <v>1559</v>
      </c>
      <c r="B646" s="7" t="s">
        <v>1836</v>
      </c>
      <c r="C646" s="7">
        <v>110</v>
      </c>
      <c r="D646">
        <f>VLOOKUP(keyword_stats_2[[#This Row],[Keyword]],'keyword-forecasts'!K:O,5,FALSE)</f>
        <v>7.01</v>
      </c>
      <c r="E646" s="12">
        <f>keyword_stats_2[[#This Row],[Searches: Jun 2019]]/keyword_stats_2[[#This Row],[Searches: Jun 2018]]</f>
        <v>6.372727272727273E-2</v>
      </c>
    </row>
    <row r="647" spans="1:5" x14ac:dyDescent="0.25">
      <c r="A647" s="7" t="s">
        <v>796</v>
      </c>
      <c r="B647" s="7" t="s">
        <v>1775</v>
      </c>
      <c r="C647" s="7">
        <v>110</v>
      </c>
      <c r="D647">
        <f>VLOOKUP(keyword_stats_2[[#This Row],[Keyword]],'keyword-forecasts'!K:O,5,FALSE)</f>
        <v>42.04</v>
      </c>
      <c r="E647" s="12">
        <f>keyword_stats_2[[#This Row],[Searches: Jun 2019]]/keyword_stats_2[[#This Row],[Searches: Jun 2018]]</f>
        <v>0.38218181818181818</v>
      </c>
    </row>
    <row r="648" spans="1:5" x14ac:dyDescent="0.25">
      <c r="A648" s="7" t="s">
        <v>911</v>
      </c>
      <c r="B648" s="7" t="s">
        <v>1773</v>
      </c>
      <c r="C648" s="7">
        <v>110</v>
      </c>
      <c r="D648">
        <f>VLOOKUP(keyword_stats_2[[#This Row],[Keyword]],'keyword-forecasts'!K:O,5,FALSE)</f>
        <v>0</v>
      </c>
      <c r="E648" s="12">
        <f>keyword_stats_2[[#This Row],[Searches: Jun 2019]]/keyword_stats_2[[#This Row],[Searches: Jun 2018]]</f>
        <v>0</v>
      </c>
    </row>
    <row r="649" spans="1:5" x14ac:dyDescent="0.25">
      <c r="A649" s="7" t="s">
        <v>586</v>
      </c>
      <c r="B649" s="7" t="s">
        <v>1768</v>
      </c>
      <c r="C649" s="7">
        <v>110</v>
      </c>
      <c r="D649">
        <f>VLOOKUP(keyword_stats_2[[#This Row],[Keyword]],'keyword-forecasts'!K:O,5,FALSE)</f>
        <v>49.04</v>
      </c>
      <c r="E649" s="12">
        <f>keyword_stats_2[[#This Row],[Searches: Jun 2019]]/keyword_stats_2[[#This Row],[Searches: Jun 2018]]</f>
        <v>0.44581818181818184</v>
      </c>
    </row>
    <row r="650" spans="1:5" x14ac:dyDescent="0.25">
      <c r="A650" s="7" t="s">
        <v>1544</v>
      </c>
      <c r="B650" s="7" t="s">
        <v>1770</v>
      </c>
      <c r="C650" s="7">
        <v>110</v>
      </c>
      <c r="D650">
        <f>VLOOKUP(keyword_stats_2[[#This Row],[Keyword]],'keyword-forecasts'!K:O,5,FALSE)</f>
        <v>0</v>
      </c>
      <c r="E650" s="12">
        <f>keyword_stats_2[[#This Row],[Searches: Jun 2019]]/keyword_stats_2[[#This Row],[Searches: Jun 2018]]</f>
        <v>0</v>
      </c>
    </row>
    <row r="651" spans="1:5" x14ac:dyDescent="0.25">
      <c r="A651" s="7" t="s">
        <v>660</v>
      </c>
      <c r="B651" s="7" t="s">
        <v>1768</v>
      </c>
      <c r="C651" s="7">
        <v>110</v>
      </c>
      <c r="D651">
        <f>VLOOKUP(keyword_stats_2[[#This Row],[Keyword]],'keyword-forecasts'!K:O,5,FALSE)</f>
        <v>210.18</v>
      </c>
      <c r="E651" s="12">
        <f>keyword_stats_2[[#This Row],[Searches: Jun 2019]]/keyword_stats_2[[#This Row],[Searches: Jun 2018]]</f>
        <v>1.9107272727272728</v>
      </c>
    </row>
    <row r="652" spans="1:5" x14ac:dyDescent="0.25">
      <c r="A652" s="7" t="s">
        <v>154</v>
      </c>
      <c r="B652" s="7" t="s">
        <v>1814</v>
      </c>
      <c r="C652" s="7">
        <v>110</v>
      </c>
      <c r="D652">
        <f>VLOOKUP(keyword_stats_2[[#This Row],[Keyword]],'keyword-forecasts'!K:O,5,FALSE)</f>
        <v>35.03</v>
      </c>
      <c r="E652" s="12">
        <f>keyword_stats_2[[#This Row],[Searches: Jun 2019]]/keyword_stats_2[[#This Row],[Searches: Jun 2018]]</f>
        <v>0.31845454545454549</v>
      </c>
    </row>
    <row r="653" spans="1:5" x14ac:dyDescent="0.25">
      <c r="A653" s="7" t="s">
        <v>1393</v>
      </c>
      <c r="B653" s="7" t="s">
        <v>1771</v>
      </c>
      <c r="C653" s="7">
        <v>110</v>
      </c>
      <c r="D653">
        <f>VLOOKUP(keyword_stats_2[[#This Row],[Keyword]],'keyword-forecasts'!K:O,5,FALSE)</f>
        <v>0</v>
      </c>
      <c r="E653" s="12">
        <f>keyword_stats_2[[#This Row],[Searches: Jun 2019]]/keyword_stats_2[[#This Row],[Searches: Jun 2018]]</f>
        <v>0</v>
      </c>
    </row>
    <row r="654" spans="1:5" x14ac:dyDescent="0.25">
      <c r="A654" s="7" t="s">
        <v>923</v>
      </c>
      <c r="B654" s="7" t="s">
        <v>1773</v>
      </c>
      <c r="C654" s="7">
        <v>110</v>
      </c>
      <c r="D654">
        <f>VLOOKUP(keyword_stats_2[[#This Row],[Keyword]],'keyword-forecasts'!K:O,5,FALSE)</f>
        <v>0</v>
      </c>
      <c r="E654" s="12">
        <f>keyword_stats_2[[#This Row],[Searches: Jun 2019]]/keyword_stats_2[[#This Row],[Searches: Jun 2018]]</f>
        <v>0</v>
      </c>
    </row>
    <row r="655" spans="1:5" x14ac:dyDescent="0.25">
      <c r="A655" s="7" t="s">
        <v>1404</v>
      </c>
      <c r="B655" s="7" t="s">
        <v>1769</v>
      </c>
      <c r="C655" s="7">
        <v>110</v>
      </c>
      <c r="D655">
        <f>VLOOKUP(keyword_stats_2[[#This Row],[Keyword]],'keyword-forecasts'!K:O,5,FALSE)</f>
        <v>0</v>
      </c>
      <c r="E655" s="12">
        <f>keyword_stats_2[[#This Row],[Searches: Jun 2019]]/keyword_stats_2[[#This Row],[Searches: Jun 2018]]</f>
        <v>0</v>
      </c>
    </row>
    <row r="656" spans="1:5" x14ac:dyDescent="0.25">
      <c r="A656" s="7" t="s">
        <v>800</v>
      </c>
      <c r="B656" s="7" t="s">
        <v>1722</v>
      </c>
      <c r="C656" s="7">
        <v>110</v>
      </c>
      <c r="D656">
        <f>VLOOKUP(keyword_stats_2[[#This Row],[Keyword]],'keyword-forecasts'!K:O,5,FALSE)</f>
        <v>7.01</v>
      </c>
      <c r="E656" s="12">
        <f>keyword_stats_2[[#This Row],[Searches: Jun 2019]]/keyword_stats_2[[#This Row],[Searches: Jun 2018]]</f>
        <v>6.372727272727273E-2</v>
      </c>
    </row>
    <row r="657" spans="1:5" x14ac:dyDescent="0.25">
      <c r="A657" s="7" t="s">
        <v>510</v>
      </c>
      <c r="B657" s="7" t="s">
        <v>1770</v>
      </c>
      <c r="C657" s="7">
        <v>110</v>
      </c>
      <c r="D657">
        <f>VLOOKUP(keyword_stats_2[[#This Row],[Keyword]],'keyword-forecasts'!K:O,5,FALSE)</f>
        <v>21.02</v>
      </c>
      <c r="E657" s="12">
        <f>keyword_stats_2[[#This Row],[Searches: Jun 2019]]/keyword_stats_2[[#This Row],[Searches: Jun 2018]]</f>
        <v>0.19109090909090909</v>
      </c>
    </row>
    <row r="658" spans="1:5" x14ac:dyDescent="0.25">
      <c r="A658" s="7" t="s">
        <v>537</v>
      </c>
      <c r="B658" s="7" t="s">
        <v>1808</v>
      </c>
      <c r="C658" s="7">
        <v>110</v>
      </c>
      <c r="D658">
        <f>VLOOKUP(keyword_stats_2[[#This Row],[Keyword]],'keyword-forecasts'!K:O,5,FALSE)</f>
        <v>0</v>
      </c>
      <c r="E658" s="12">
        <f>keyword_stats_2[[#This Row],[Searches: Jun 2019]]/keyword_stats_2[[#This Row],[Searches: Jun 2018]]</f>
        <v>0</v>
      </c>
    </row>
    <row r="659" spans="1:5" x14ac:dyDescent="0.25">
      <c r="A659" s="7" t="s">
        <v>1224</v>
      </c>
      <c r="B659" s="7" t="s">
        <v>1773</v>
      </c>
      <c r="C659" s="7">
        <v>110</v>
      </c>
      <c r="D659">
        <f>VLOOKUP(keyword_stats_2[[#This Row],[Keyword]],'keyword-forecasts'!K:O,5,FALSE)</f>
        <v>0</v>
      </c>
      <c r="E659" s="12">
        <f>keyword_stats_2[[#This Row],[Searches: Jun 2019]]/keyword_stats_2[[#This Row],[Searches: Jun 2018]]</f>
        <v>0</v>
      </c>
    </row>
    <row r="660" spans="1:5" x14ac:dyDescent="0.25">
      <c r="A660" s="7" t="s">
        <v>727</v>
      </c>
      <c r="B660" s="7" t="s">
        <v>1805</v>
      </c>
      <c r="C660" s="7">
        <v>110</v>
      </c>
      <c r="D660">
        <f>VLOOKUP(keyword_stats_2[[#This Row],[Keyword]],'keyword-forecasts'!K:O,5,FALSE)</f>
        <v>7.01</v>
      </c>
      <c r="E660" s="12">
        <f>keyword_stats_2[[#This Row],[Searches: Jun 2019]]/keyword_stats_2[[#This Row],[Searches: Jun 2018]]</f>
        <v>6.372727272727273E-2</v>
      </c>
    </row>
    <row r="661" spans="1:5" x14ac:dyDescent="0.25">
      <c r="A661" s="7" t="s">
        <v>285</v>
      </c>
      <c r="B661" s="7" t="s">
        <v>1768</v>
      </c>
      <c r="C661" s="7">
        <v>110</v>
      </c>
      <c r="D661">
        <f>VLOOKUP(keyword_stats_2[[#This Row],[Keyword]],'keyword-forecasts'!K:O,5,FALSE)</f>
        <v>231.2</v>
      </c>
      <c r="E661" s="12">
        <f>keyword_stats_2[[#This Row],[Searches: Jun 2019]]/keyword_stats_2[[#This Row],[Searches: Jun 2018]]</f>
        <v>2.1018181818181816</v>
      </c>
    </row>
    <row r="662" spans="1:5" x14ac:dyDescent="0.25">
      <c r="A662" s="7" t="s">
        <v>1489</v>
      </c>
      <c r="B662" s="7" t="s">
        <v>1774</v>
      </c>
      <c r="C662" s="7">
        <v>110</v>
      </c>
      <c r="D662">
        <f>VLOOKUP(keyword_stats_2[[#This Row],[Keyword]],'keyword-forecasts'!K:O,5,FALSE)</f>
        <v>0</v>
      </c>
      <c r="E662" s="12">
        <f>keyword_stats_2[[#This Row],[Searches: Jun 2019]]/keyword_stats_2[[#This Row],[Searches: Jun 2018]]</f>
        <v>0</v>
      </c>
    </row>
    <row r="663" spans="1:5" x14ac:dyDescent="0.25">
      <c r="A663" s="7" t="s">
        <v>1465</v>
      </c>
      <c r="B663" s="7" t="s">
        <v>1771</v>
      </c>
      <c r="C663" s="7">
        <v>110</v>
      </c>
      <c r="D663">
        <f>VLOOKUP(keyword_stats_2[[#This Row],[Keyword]],'keyword-forecasts'!K:O,5,FALSE)</f>
        <v>0</v>
      </c>
      <c r="E663" s="12">
        <f>keyword_stats_2[[#This Row],[Searches: Jun 2019]]/keyword_stats_2[[#This Row],[Searches: Jun 2018]]</f>
        <v>0</v>
      </c>
    </row>
    <row r="664" spans="1:5" x14ac:dyDescent="0.25">
      <c r="A664" s="7" t="s">
        <v>1491</v>
      </c>
      <c r="B664" s="7" t="s">
        <v>1771</v>
      </c>
      <c r="C664" s="7">
        <v>110</v>
      </c>
      <c r="D664">
        <f>VLOOKUP(keyword_stats_2[[#This Row],[Keyword]],'keyword-forecasts'!K:O,5,FALSE)</f>
        <v>7.01</v>
      </c>
      <c r="E664" s="12">
        <f>keyword_stats_2[[#This Row],[Searches: Jun 2019]]/keyword_stats_2[[#This Row],[Searches: Jun 2018]]</f>
        <v>6.372727272727273E-2</v>
      </c>
    </row>
    <row r="665" spans="1:5" x14ac:dyDescent="0.25">
      <c r="A665" s="7" t="s">
        <v>1226</v>
      </c>
      <c r="B665" s="7" t="s">
        <v>1752</v>
      </c>
      <c r="C665" s="7">
        <v>110</v>
      </c>
      <c r="D665">
        <f>VLOOKUP(keyword_stats_2[[#This Row],[Keyword]],'keyword-forecasts'!K:O,5,FALSE)</f>
        <v>0</v>
      </c>
      <c r="E665" s="12">
        <f>keyword_stats_2[[#This Row],[Searches: Jun 2019]]/keyword_stats_2[[#This Row],[Searches: Jun 2018]]</f>
        <v>0</v>
      </c>
    </row>
    <row r="666" spans="1:5" x14ac:dyDescent="0.25">
      <c r="A666" s="7" t="s">
        <v>1229</v>
      </c>
      <c r="B666" s="7" t="s">
        <v>1756</v>
      </c>
      <c r="C666" s="7">
        <v>110</v>
      </c>
      <c r="D666">
        <f>VLOOKUP(keyword_stats_2[[#This Row],[Keyword]],'keyword-forecasts'!K:O,5,FALSE)</f>
        <v>7.01</v>
      </c>
      <c r="E666" s="12">
        <f>keyword_stats_2[[#This Row],[Searches: Jun 2019]]/keyword_stats_2[[#This Row],[Searches: Jun 2018]]</f>
        <v>6.372727272727273E-2</v>
      </c>
    </row>
    <row r="667" spans="1:5" x14ac:dyDescent="0.25">
      <c r="A667" s="7" t="s">
        <v>267</v>
      </c>
      <c r="B667" s="7" t="s">
        <v>1810</v>
      </c>
      <c r="C667" s="7">
        <v>110</v>
      </c>
      <c r="D667">
        <f>VLOOKUP(keyword_stats_2[[#This Row],[Keyword]],'keyword-forecasts'!K:O,5,FALSE)</f>
        <v>7.01</v>
      </c>
      <c r="E667" s="12">
        <f>keyword_stats_2[[#This Row],[Searches: Jun 2019]]/keyword_stats_2[[#This Row],[Searches: Jun 2018]]</f>
        <v>6.372727272727273E-2</v>
      </c>
    </row>
    <row r="668" spans="1:5" x14ac:dyDescent="0.25">
      <c r="A668" s="7" t="s">
        <v>736</v>
      </c>
      <c r="B668" s="7" t="s">
        <v>1772</v>
      </c>
      <c r="C668" s="7">
        <v>110</v>
      </c>
      <c r="D668">
        <f>VLOOKUP(keyword_stats_2[[#This Row],[Keyword]],'keyword-forecasts'!K:O,5,FALSE)</f>
        <v>0</v>
      </c>
      <c r="E668" s="12">
        <f>keyword_stats_2[[#This Row],[Searches: Jun 2019]]/keyword_stats_2[[#This Row],[Searches: Jun 2018]]</f>
        <v>0</v>
      </c>
    </row>
    <row r="669" spans="1:5" x14ac:dyDescent="0.25">
      <c r="A669" s="7" t="s">
        <v>457</v>
      </c>
      <c r="B669" s="7" t="s">
        <v>1728</v>
      </c>
      <c r="C669" s="7">
        <v>110</v>
      </c>
      <c r="D669">
        <f>VLOOKUP(keyword_stats_2[[#This Row],[Keyword]],'keyword-forecasts'!K:O,5,FALSE)</f>
        <v>0</v>
      </c>
      <c r="E669" s="12">
        <f>keyword_stats_2[[#This Row],[Searches: Jun 2019]]/keyword_stats_2[[#This Row],[Searches: Jun 2018]]</f>
        <v>0</v>
      </c>
    </row>
    <row r="670" spans="1:5" x14ac:dyDescent="0.25">
      <c r="A670" s="7" t="s">
        <v>1133</v>
      </c>
      <c r="B670" s="7" t="s">
        <v>1717</v>
      </c>
      <c r="C670" s="7">
        <v>110</v>
      </c>
      <c r="D670">
        <f>VLOOKUP(keyword_stats_2[[#This Row],[Keyword]],'keyword-forecasts'!K:O,5,FALSE)</f>
        <v>0</v>
      </c>
      <c r="E670" s="12">
        <f>keyword_stats_2[[#This Row],[Searches: Jun 2019]]/keyword_stats_2[[#This Row],[Searches: Jun 2018]]</f>
        <v>0</v>
      </c>
    </row>
    <row r="671" spans="1:5" x14ac:dyDescent="0.25">
      <c r="A671" s="7" t="s">
        <v>684</v>
      </c>
      <c r="B671" s="7" t="s">
        <v>1773</v>
      </c>
      <c r="C671" s="7">
        <v>110</v>
      </c>
      <c r="D671">
        <f>VLOOKUP(keyword_stats_2[[#This Row],[Keyword]],'keyword-forecasts'!K:O,5,FALSE)</f>
        <v>42.04</v>
      </c>
      <c r="E671" s="12">
        <f>keyword_stats_2[[#This Row],[Searches: Jun 2019]]/keyword_stats_2[[#This Row],[Searches: Jun 2018]]</f>
        <v>0.38218181818181818</v>
      </c>
    </row>
    <row r="672" spans="1:5" x14ac:dyDescent="0.25">
      <c r="A672" s="7" t="s">
        <v>1160</v>
      </c>
      <c r="B672" s="7" t="s">
        <v>1739</v>
      </c>
      <c r="C672" s="7">
        <v>110</v>
      </c>
      <c r="D672">
        <f>VLOOKUP(keyword_stats_2[[#This Row],[Keyword]],'keyword-forecasts'!K:O,5,FALSE)</f>
        <v>7.01</v>
      </c>
      <c r="E672" s="12">
        <f>keyword_stats_2[[#This Row],[Searches: Jun 2019]]/keyword_stats_2[[#This Row],[Searches: Jun 2018]]</f>
        <v>6.372727272727273E-2</v>
      </c>
    </row>
    <row r="673" spans="1:5" x14ac:dyDescent="0.25">
      <c r="A673" s="7" t="s">
        <v>276</v>
      </c>
      <c r="B673" s="7" t="s">
        <v>1773</v>
      </c>
      <c r="C673" s="7">
        <v>110</v>
      </c>
      <c r="D673">
        <f>VLOOKUP(keyword_stats_2[[#This Row],[Keyword]],'keyword-forecasts'!K:O,5,FALSE)</f>
        <v>161.13999999999999</v>
      </c>
      <c r="E673" s="12">
        <f>keyword_stats_2[[#This Row],[Searches: Jun 2019]]/keyword_stats_2[[#This Row],[Searches: Jun 2018]]</f>
        <v>1.4649090909090907</v>
      </c>
    </row>
    <row r="674" spans="1:5" x14ac:dyDescent="0.25">
      <c r="A674" s="7" t="s">
        <v>712</v>
      </c>
      <c r="B674" s="7" t="s">
        <v>1746</v>
      </c>
      <c r="C674" s="7">
        <v>110</v>
      </c>
      <c r="D674">
        <f>VLOOKUP(keyword_stats_2[[#This Row],[Keyword]],'keyword-forecasts'!K:O,5,FALSE)</f>
        <v>0</v>
      </c>
      <c r="E674" s="12">
        <f>keyword_stats_2[[#This Row],[Searches: Jun 2019]]/keyword_stats_2[[#This Row],[Searches: Jun 2018]]</f>
        <v>0</v>
      </c>
    </row>
    <row r="675" spans="1:5" x14ac:dyDescent="0.25">
      <c r="A675" s="7" t="s">
        <v>439</v>
      </c>
      <c r="B675" s="7" t="s">
        <v>1743</v>
      </c>
      <c r="C675" s="7">
        <v>110</v>
      </c>
      <c r="D675">
        <f>VLOOKUP(keyword_stats_2[[#This Row],[Keyword]],'keyword-forecasts'!K:O,5,FALSE)</f>
        <v>0</v>
      </c>
      <c r="E675" s="12">
        <f>keyword_stats_2[[#This Row],[Searches: Jun 2019]]/keyword_stats_2[[#This Row],[Searches: Jun 2018]]</f>
        <v>0</v>
      </c>
    </row>
    <row r="676" spans="1:5" x14ac:dyDescent="0.25">
      <c r="A676" s="7" t="s">
        <v>1198</v>
      </c>
      <c r="B676" s="7" t="s">
        <v>1719</v>
      </c>
      <c r="C676" s="7">
        <v>110</v>
      </c>
      <c r="D676">
        <f>VLOOKUP(keyword_stats_2[[#This Row],[Keyword]],'keyword-forecasts'!K:O,5,FALSE)</f>
        <v>91.08</v>
      </c>
      <c r="E676" s="12">
        <f>keyword_stats_2[[#This Row],[Searches: Jun 2019]]/keyword_stats_2[[#This Row],[Searches: Jun 2018]]</f>
        <v>0.82799999999999996</v>
      </c>
    </row>
    <row r="677" spans="1:5" x14ac:dyDescent="0.25">
      <c r="A677" s="7" t="s">
        <v>1190</v>
      </c>
      <c r="B677" s="7" t="s">
        <v>1773</v>
      </c>
      <c r="C677" s="7">
        <v>110</v>
      </c>
      <c r="D677">
        <f>VLOOKUP(keyword_stats_2[[#This Row],[Keyword]],'keyword-forecasts'!K:O,5,FALSE)</f>
        <v>56.05</v>
      </c>
      <c r="E677" s="12">
        <f>keyword_stats_2[[#This Row],[Searches: Jun 2019]]/keyword_stats_2[[#This Row],[Searches: Jun 2018]]</f>
        <v>0.50954545454545452</v>
      </c>
    </row>
    <row r="678" spans="1:5" x14ac:dyDescent="0.25">
      <c r="A678" s="7" t="s">
        <v>233</v>
      </c>
      <c r="B678" s="7" t="s">
        <v>1738</v>
      </c>
      <c r="C678" s="7">
        <v>110</v>
      </c>
      <c r="D678">
        <f>VLOOKUP(keyword_stats_2[[#This Row],[Keyword]],'keyword-forecasts'!K:O,5,FALSE)</f>
        <v>35.03</v>
      </c>
      <c r="E678" s="12">
        <f>keyword_stats_2[[#This Row],[Searches: Jun 2019]]/keyword_stats_2[[#This Row],[Searches: Jun 2018]]</f>
        <v>0.31845454545454549</v>
      </c>
    </row>
    <row r="679" spans="1:5" x14ac:dyDescent="0.25">
      <c r="A679" s="7" t="s">
        <v>1652</v>
      </c>
      <c r="B679" s="7" t="s">
        <v>1771</v>
      </c>
      <c r="C679" s="7">
        <v>110</v>
      </c>
      <c r="D679">
        <f>VLOOKUP(keyword_stats_2[[#This Row],[Keyword]],'keyword-forecasts'!K:O,5,FALSE)</f>
        <v>0</v>
      </c>
      <c r="E679" s="12">
        <f>keyword_stats_2[[#This Row],[Searches: Jun 2019]]/keyword_stats_2[[#This Row],[Searches: Jun 2018]]</f>
        <v>0</v>
      </c>
    </row>
    <row r="680" spans="1:5" x14ac:dyDescent="0.25">
      <c r="A680" s="7" t="s">
        <v>1485</v>
      </c>
      <c r="B680" s="7" t="s">
        <v>1771</v>
      </c>
      <c r="C680" s="7">
        <v>110</v>
      </c>
      <c r="D680">
        <f>VLOOKUP(keyword_stats_2[[#This Row],[Keyword]],'keyword-forecasts'!K:O,5,FALSE)</f>
        <v>0</v>
      </c>
      <c r="E680" s="12">
        <f>keyword_stats_2[[#This Row],[Searches: Jun 2019]]/keyword_stats_2[[#This Row],[Searches: Jun 2018]]</f>
        <v>0</v>
      </c>
    </row>
    <row r="681" spans="1:5" x14ac:dyDescent="0.25">
      <c r="A681" s="7" t="s">
        <v>385</v>
      </c>
      <c r="B681" s="7" t="s">
        <v>1724</v>
      </c>
      <c r="C681" s="7">
        <v>110</v>
      </c>
      <c r="D681">
        <f>VLOOKUP(keyword_stats_2[[#This Row],[Keyword]],'keyword-forecasts'!K:O,5,FALSE)</f>
        <v>0</v>
      </c>
      <c r="E681" s="12">
        <f>keyword_stats_2[[#This Row],[Searches: Jun 2019]]/keyword_stats_2[[#This Row],[Searches: Jun 2018]]</f>
        <v>0</v>
      </c>
    </row>
    <row r="682" spans="1:5" x14ac:dyDescent="0.25">
      <c r="A682" s="7" t="s">
        <v>1488</v>
      </c>
      <c r="B682" s="7" t="s">
        <v>1771</v>
      </c>
      <c r="C682" s="7">
        <v>110</v>
      </c>
      <c r="D682">
        <f>VLOOKUP(keyword_stats_2[[#This Row],[Keyword]],'keyword-forecasts'!K:O,5,FALSE)</f>
        <v>0</v>
      </c>
      <c r="E682" s="12">
        <f>keyword_stats_2[[#This Row],[Searches: Jun 2019]]/keyword_stats_2[[#This Row],[Searches: Jun 2018]]</f>
        <v>0</v>
      </c>
    </row>
    <row r="683" spans="1:5" x14ac:dyDescent="0.25">
      <c r="A683" s="7" t="s">
        <v>263</v>
      </c>
      <c r="B683" s="7" t="s">
        <v>1773</v>
      </c>
      <c r="C683" s="7">
        <v>110</v>
      </c>
      <c r="D683">
        <f>VLOOKUP(keyword_stats_2[[#This Row],[Keyword]],'keyword-forecasts'!K:O,5,FALSE)</f>
        <v>147.13</v>
      </c>
      <c r="E683" s="12">
        <f>keyword_stats_2[[#This Row],[Searches: Jun 2019]]/keyword_stats_2[[#This Row],[Searches: Jun 2018]]</f>
        <v>1.3375454545454546</v>
      </c>
    </row>
    <row r="684" spans="1:5" x14ac:dyDescent="0.25">
      <c r="A684" s="7" t="s">
        <v>717</v>
      </c>
      <c r="B684" s="7" t="s">
        <v>1732</v>
      </c>
      <c r="C684" s="7">
        <v>110</v>
      </c>
      <c r="D684">
        <f>VLOOKUP(keyword_stats_2[[#This Row],[Keyword]],'keyword-forecasts'!K:O,5,FALSE)</f>
        <v>7.01</v>
      </c>
      <c r="E684" s="12">
        <f>keyword_stats_2[[#This Row],[Searches: Jun 2019]]/keyword_stats_2[[#This Row],[Searches: Jun 2018]]</f>
        <v>6.372727272727273E-2</v>
      </c>
    </row>
    <row r="685" spans="1:5" x14ac:dyDescent="0.25">
      <c r="A685" s="7" t="s">
        <v>1165</v>
      </c>
      <c r="B685" s="7" t="s">
        <v>1773</v>
      </c>
      <c r="C685" s="7">
        <v>110</v>
      </c>
      <c r="D685">
        <f>VLOOKUP(keyword_stats_2[[#This Row],[Keyword]],'keyword-forecasts'!K:O,5,FALSE)</f>
        <v>0</v>
      </c>
      <c r="E685" s="12">
        <f>keyword_stats_2[[#This Row],[Searches: Jun 2019]]/keyword_stats_2[[#This Row],[Searches: Jun 2018]]</f>
        <v>0</v>
      </c>
    </row>
    <row r="686" spans="1:5" x14ac:dyDescent="0.25">
      <c r="A686" s="7" t="s">
        <v>757</v>
      </c>
      <c r="B686" s="7" t="s">
        <v>1773</v>
      </c>
      <c r="C686" s="7">
        <v>110</v>
      </c>
      <c r="D686">
        <f>VLOOKUP(keyword_stats_2[[#This Row],[Keyword]],'keyword-forecasts'!K:O,5,FALSE)</f>
        <v>28.02</v>
      </c>
      <c r="E686" s="12">
        <f>keyword_stats_2[[#This Row],[Searches: Jun 2019]]/keyword_stats_2[[#This Row],[Searches: Jun 2018]]</f>
        <v>0.25472727272727275</v>
      </c>
    </row>
    <row r="687" spans="1:5" x14ac:dyDescent="0.25">
      <c r="A687" s="7" t="s">
        <v>674</v>
      </c>
      <c r="B687" s="7" t="s">
        <v>1831</v>
      </c>
      <c r="C687" s="7">
        <v>110</v>
      </c>
      <c r="D687">
        <f>VLOOKUP(keyword_stats_2[[#This Row],[Keyword]],'keyword-forecasts'!K:O,5,FALSE)</f>
        <v>0</v>
      </c>
      <c r="E687" s="12">
        <f>keyword_stats_2[[#This Row],[Searches: Jun 2019]]/keyword_stats_2[[#This Row],[Searches: Jun 2018]]</f>
        <v>0</v>
      </c>
    </row>
    <row r="688" spans="1:5" x14ac:dyDescent="0.25">
      <c r="A688" s="7" t="s">
        <v>1328</v>
      </c>
      <c r="B688" s="7" t="s">
        <v>1771</v>
      </c>
      <c r="C688" s="7">
        <v>110</v>
      </c>
      <c r="D688">
        <f>VLOOKUP(keyword_stats_2[[#This Row],[Keyword]],'keyword-forecasts'!K:O,5,FALSE)</f>
        <v>28.02</v>
      </c>
      <c r="E688" s="12">
        <f>keyword_stats_2[[#This Row],[Searches: Jun 2019]]/keyword_stats_2[[#This Row],[Searches: Jun 2018]]</f>
        <v>0.25472727272727275</v>
      </c>
    </row>
    <row r="689" spans="1:5" x14ac:dyDescent="0.25">
      <c r="A689" s="7" t="s">
        <v>852</v>
      </c>
      <c r="B689" s="7" t="s">
        <v>1796</v>
      </c>
      <c r="C689" s="7">
        <v>110</v>
      </c>
      <c r="D689">
        <f>VLOOKUP(keyword_stats_2[[#This Row],[Keyword]],'keyword-forecasts'!K:O,5,FALSE)</f>
        <v>0</v>
      </c>
      <c r="E689" s="12">
        <f>keyword_stats_2[[#This Row],[Searches: Jun 2019]]/keyword_stats_2[[#This Row],[Searches: Jun 2018]]</f>
        <v>0</v>
      </c>
    </row>
    <row r="690" spans="1:5" x14ac:dyDescent="0.25">
      <c r="A690" s="7" t="s">
        <v>1081</v>
      </c>
      <c r="B690" s="7" t="s">
        <v>1780</v>
      </c>
      <c r="C690" s="7">
        <v>110</v>
      </c>
      <c r="D690">
        <f>VLOOKUP(keyword_stats_2[[#This Row],[Keyword]],'keyword-forecasts'!K:O,5,FALSE)</f>
        <v>21.02</v>
      </c>
      <c r="E690" s="12">
        <f>keyword_stats_2[[#This Row],[Searches: Jun 2019]]/keyword_stats_2[[#This Row],[Searches: Jun 2018]]</f>
        <v>0.19109090909090909</v>
      </c>
    </row>
    <row r="691" spans="1:5" x14ac:dyDescent="0.25">
      <c r="A691" s="7" t="s">
        <v>538</v>
      </c>
      <c r="B691" s="7" t="s">
        <v>1790</v>
      </c>
      <c r="C691" s="7">
        <v>110</v>
      </c>
      <c r="D691">
        <f>VLOOKUP(keyword_stats_2[[#This Row],[Keyword]],'keyword-forecasts'!K:O,5,FALSE)</f>
        <v>0</v>
      </c>
      <c r="E691" s="12">
        <f>keyword_stats_2[[#This Row],[Searches: Jun 2019]]/keyword_stats_2[[#This Row],[Searches: Jun 2018]]</f>
        <v>0</v>
      </c>
    </row>
    <row r="692" spans="1:5" x14ac:dyDescent="0.25">
      <c r="A692" s="7" t="s">
        <v>440</v>
      </c>
      <c r="B692" s="7" t="s">
        <v>1713</v>
      </c>
      <c r="C692" s="7">
        <v>110</v>
      </c>
      <c r="D692">
        <f>VLOOKUP(keyword_stats_2[[#This Row],[Keyword]],'keyword-forecasts'!K:O,5,FALSE)</f>
        <v>21.02</v>
      </c>
      <c r="E692" s="12">
        <f>keyword_stats_2[[#This Row],[Searches: Jun 2019]]/keyword_stats_2[[#This Row],[Searches: Jun 2018]]</f>
        <v>0.19109090909090909</v>
      </c>
    </row>
    <row r="693" spans="1:5" x14ac:dyDescent="0.25">
      <c r="A693" s="7" t="s">
        <v>1062</v>
      </c>
      <c r="B693" s="7" t="s">
        <v>1767</v>
      </c>
      <c r="C693" s="7">
        <v>110</v>
      </c>
      <c r="D693">
        <f>VLOOKUP(keyword_stats_2[[#This Row],[Keyword]],'keyword-forecasts'!K:O,5,FALSE)</f>
        <v>0</v>
      </c>
      <c r="E693" s="12">
        <f>keyword_stats_2[[#This Row],[Searches: Jun 2019]]/keyword_stats_2[[#This Row],[Searches: Jun 2018]]</f>
        <v>0</v>
      </c>
    </row>
    <row r="694" spans="1:5" x14ac:dyDescent="0.25">
      <c r="A694" s="7" t="s">
        <v>760</v>
      </c>
      <c r="B694" s="7" t="s">
        <v>1773</v>
      </c>
      <c r="C694" s="7">
        <v>110</v>
      </c>
      <c r="D694">
        <f>VLOOKUP(keyword_stats_2[[#This Row],[Keyword]],'keyword-forecasts'!K:O,5,FALSE)</f>
        <v>35.03</v>
      </c>
      <c r="E694" s="12">
        <f>keyword_stats_2[[#This Row],[Searches: Jun 2019]]/keyword_stats_2[[#This Row],[Searches: Jun 2018]]</f>
        <v>0.31845454545454549</v>
      </c>
    </row>
    <row r="695" spans="1:5" x14ac:dyDescent="0.25">
      <c r="A695" s="7" t="s">
        <v>405</v>
      </c>
      <c r="B695" s="7" t="s">
        <v>1809</v>
      </c>
      <c r="C695" s="7">
        <v>110</v>
      </c>
      <c r="D695">
        <f>VLOOKUP(keyword_stats_2[[#This Row],[Keyword]],'keyword-forecasts'!K:O,5,FALSE)</f>
        <v>70.06</v>
      </c>
      <c r="E695" s="12">
        <f>keyword_stats_2[[#This Row],[Searches: Jun 2019]]/keyword_stats_2[[#This Row],[Searches: Jun 2018]]</f>
        <v>0.63690909090909098</v>
      </c>
    </row>
    <row r="696" spans="1:5" x14ac:dyDescent="0.25">
      <c r="A696" s="7" t="s">
        <v>1090</v>
      </c>
      <c r="B696" s="7" t="s">
        <v>1737</v>
      </c>
      <c r="C696" s="7">
        <v>110</v>
      </c>
      <c r="D696">
        <f>VLOOKUP(keyword_stats_2[[#This Row],[Keyword]],'keyword-forecasts'!K:O,5,FALSE)</f>
        <v>0</v>
      </c>
      <c r="E696" s="12">
        <f>keyword_stats_2[[#This Row],[Searches: Jun 2019]]/keyword_stats_2[[#This Row],[Searches: Jun 2018]]</f>
        <v>0</v>
      </c>
    </row>
    <row r="697" spans="1:5" x14ac:dyDescent="0.25">
      <c r="A697" s="7" t="s">
        <v>256</v>
      </c>
      <c r="B697" s="7" t="s">
        <v>1718</v>
      </c>
      <c r="C697" s="7">
        <v>110</v>
      </c>
      <c r="D697">
        <f>VLOOKUP(keyword_stats_2[[#This Row],[Keyword]],'keyword-forecasts'!K:O,5,FALSE)</f>
        <v>0</v>
      </c>
      <c r="E697" s="12">
        <f>keyword_stats_2[[#This Row],[Searches: Jun 2019]]/keyword_stats_2[[#This Row],[Searches: Jun 2018]]</f>
        <v>0</v>
      </c>
    </row>
    <row r="698" spans="1:5" x14ac:dyDescent="0.25">
      <c r="A698" s="7" t="s">
        <v>1094</v>
      </c>
      <c r="B698" s="7" t="s">
        <v>1767</v>
      </c>
      <c r="C698" s="7">
        <v>110</v>
      </c>
      <c r="D698">
        <f>VLOOKUP(keyword_stats_2[[#This Row],[Keyword]],'keyword-forecasts'!K:O,5,FALSE)</f>
        <v>42.04</v>
      </c>
      <c r="E698" s="12">
        <f>keyword_stats_2[[#This Row],[Searches: Jun 2019]]/keyword_stats_2[[#This Row],[Searches: Jun 2018]]</f>
        <v>0.38218181818181818</v>
      </c>
    </row>
    <row r="699" spans="1:5" x14ac:dyDescent="0.25">
      <c r="A699" s="7" t="s">
        <v>1452</v>
      </c>
      <c r="B699" s="7" t="s">
        <v>1774</v>
      </c>
      <c r="C699" s="7">
        <v>110</v>
      </c>
      <c r="D699">
        <f>VLOOKUP(keyword_stats_2[[#This Row],[Keyword]],'keyword-forecasts'!K:O,5,FALSE)</f>
        <v>0</v>
      </c>
      <c r="E699" s="12">
        <f>keyword_stats_2[[#This Row],[Searches: Jun 2019]]/keyword_stats_2[[#This Row],[Searches: Jun 2018]]</f>
        <v>0</v>
      </c>
    </row>
    <row r="700" spans="1:5" x14ac:dyDescent="0.25">
      <c r="A700" s="7" t="s">
        <v>289</v>
      </c>
      <c r="B700" s="7" t="s">
        <v>1762</v>
      </c>
      <c r="C700" s="7">
        <v>110</v>
      </c>
      <c r="D700">
        <f>VLOOKUP(keyword_stats_2[[#This Row],[Keyword]],'keyword-forecasts'!K:O,5,FALSE)</f>
        <v>7.01</v>
      </c>
      <c r="E700" s="12">
        <f>keyword_stats_2[[#This Row],[Searches: Jun 2019]]/keyword_stats_2[[#This Row],[Searches: Jun 2018]]</f>
        <v>6.372727272727273E-2</v>
      </c>
    </row>
    <row r="701" spans="1:5" x14ac:dyDescent="0.25">
      <c r="A701" s="7" t="s">
        <v>362</v>
      </c>
      <c r="B701" s="7" t="s">
        <v>1835</v>
      </c>
      <c r="C701" s="7">
        <v>110</v>
      </c>
      <c r="D701">
        <f>VLOOKUP(keyword_stats_2[[#This Row],[Keyword]],'keyword-forecasts'!K:O,5,FALSE)</f>
        <v>21.02</v>
      </c>
      <c r="E701" s="12">
        <f>keyword_stats_2[[#This Row],[Searches: Jun 2019]]/keyword_stats_2[[#This Row],[Searches: Jun 2018]]</f>
        <v>0.19109090909090909</v>
      </c>
    </row>
    <row r="702" spans="1:5" x14ac:dyDescent="0.25">
      <c r="A702" s="7" t="s">
        <v>1457</v>
      </c>
      <c r="B702" s="7" t="s">
        <v>1771</v>
      </c>
      <c r="C702" s="7">
        <v>110</v>
      </c>
      <c r="D702">
        <f>VLOOKUP(keyword_stats_2[[#This Row],[Keyword]],'keyword-forecasts'!K:O,5,FALSE)</f>
        <v>98.08</v>
      </c>
      <c r="E702" s="12">
        <f>keyword_stats_2[[#This Row],[Searches: Jun 2019]]/keyword_stats_2[[#This Row],[Searches: Jun 2018]]</f>
        <v>0.89163636363636367</v>
      </c>
    </row>
    <row r="703" spans="1:5" x14ac:dyDescent="0.25">
      <c r="A703" s="7" t="s">
        <v>881</v>
      </c>
      <c r="B703" s="7" t="s">
        <v>1753</v>
      </c>
      <c r="C703" s="7">
        <v>90</v>
      </c>
      <c r="D703">
        <f>VLOOKUP(keyword_stats_2[[#This Row],[Keyword]],'keyword-forecasts'!K:O,5,FALSE)</f>
        <v>0</v>
      </c>
      <c r="E703" s="12">
        <f>keyword_stats_2[[#This Row],[Searches: Jun 2019]]/keyword_stats_2[[#This Row],[Searches: Jun 2018]]</f>
        <v>0</v>
      </c>
    </row>
    <row r="704" spans="1:5" x14ac:dyDescent="0.25">
      <c r="A704" s="7" t="s">
        <v>1643</v>
      </c>
      <c r="B704" s="7" t="s">
        <v>1720</v>
      </c>
      <c r="C704" s="7">
        <v>90</v>
      </c>
      <c r="D704">
        <f>VLOOKUP(keyword_stats_2[[#This Row],[Keyword]],'keyword-forecasts'!K:O,5,FALSE)</f>
        <v>0</v>
      </c>
      <c r="E704" s="12">
        <f>keyword_stats_2[[#This Row],[Searches: Jun 2019]]/keyword_stats_2[[#This Row],[Searches: Jun 2018]]</f>
        <v>0</v>
      </c>
    </row>
    <row r="705" spans="1:5" x14ac:dyDescent="0.25">
      <c r="A705" s="7" t="s">
        <v>866</v>
      </c>
      <c r="B705" s="7" t="s">
        <v>1806</v>
      </c>
      <c r="C705" s="7">
        <v>90</v>
      </c>
      <c r="D705">
        <f>VLOOKUP(keyword_stats_2[[#This Row],[Keyword]],'keyword-forecasts'!K:O,5,FALSE)</f>
        <v>0</v>
      </c>
      <c r="E705" s="12">
        <f>keyword_stats_2[[#This Row],[Searches: Jun 2019]]/keyword_stats_2[[#This Row],[Searches: Jun 2018]]</f>
        <v>0</v>
      </c>
    </row>
    <row r="706" spans="1:5" x14ac:dyDescent="0.25">
      <c r="A706" s="7" t="s">
        <v>1340</v>
      </c>
      <c r="B706" s="7" t="s">
        <v>1746</v>
      </c>
      <c r="C706" s="7">
        <v>90</v>
      </c>
      <c r="D706">
        <f>VLOOKUP(keyword_stats_2[[#This Row],[Keyword]],'keyword-forecasts'!K:O,5,FALSE)</f>
        <v>0</v>
      </c>
      <c r="E706" s="12">
        <f>keyword_stats_2[[#This Row],[Searches: Jun 2019]]/keyword_stats_2[[#This Row],[Searches: Jun 2018]]</f>
        <v>0</v>
      </c>
    </row>
    <row r="707" spans="1:5" x14ac:dyDescent="0.25">
      <c r="A707" s="7" t="s">
        <v>352</v>
      </c>
      <c r="B707" s="7" t="s">
        <v>1827</v>
      </c>
      <c r="C707" s="7">
        <v>90</v>
      </c>
      <c r="D707">
        <f>VLOOKUP(keyword_stats_2[[#This Row],[Keyword]],'keyword-forecasts'!K:O,5,FALSE)</f>
        <v>0</v>
      </c>
      <c r="E707" s="12">
        <f>keyword_stats_2[[#This Row],[Searches: Jun 2019]]/keyword_stats_2[[#This Row],[Searches: Jun 2018]]</f>
        <v>0</v>
      </c>
    </row>
    <row r="708" spans="1:5" x14ac:dyDescent="0.25">
      <c r="A708" s="7" t="s">
        <v>893</v>
      </c>
      <c r="B708" s="7" t="s">
        <v>1785</v>
      </c>
      <c r="C708" s="7">
        <v>90</v>
      </c>
      <c r="D708">
        <f>VLOOKUP(keyword_stats_2[[#This Row],[Keyword]],'keyword-forecasts'!K:O,5,FALSE)</f>
        <v>49.04</v>
      </c>
      <c r="E708" s="12">
        <f>keyword_stats_2[[#This Row],[Searches: Jun 2019]]/keyword_stats_2[[#This Row],[Searches: Jun 2018]]</f>
        <v>0.54488888888888887</v>
      </c>
    </row>
    <row r="709" spans="1:5" x14ac:dyDescent="0.25">
      <c r="A709" s="7" t="s">
        <v>1640</v>
      </c>
      <c r="B709" s="7" t="s">
        <v>1720</v>
      </c>
      <c r="C709" s="7">
        <v>90</v>
      </c>
      <c r="D709">
        <f>VLOOKUP(keyword_stats_2[[#This Row],[Keyword]],'keyword-forecasts'!K:O,5,FALSE)</f>
        <v>0</v>
      </c>
      <c r="E709" s="12">
        <f>keyword_stats_2[[#This Row],[Searches: Jun 2019]]/keyword_stats_2[[#This Row],[Searches: Jun 2018]]</f>
        <v>0</v>
      </c>
    </row>
    <row r="710" spans="1:5" x14ac:dyDescent="0.25">
      <c r="A710" s="7" t="s">
        <v>222</v>
      </c>
      <c r="B710" s="7" t="s">
        <v>1798</v>
      </c>
      <c r="C710" s="7">
        <v>90</v>
      </c>
      <c r="D710">
        <f>VLOOKUP(keyword_stats_2[[#This Row],[Keyword]],'keyword-forecasts'!K:O,5,FALSE)</f>
        <v>0</v>
      </c>
      <c r="E710" s="12">
        <f>keyword_stats_2[[#This Row],[Searches: Jun 2019]]/keyword_stats_2[[#This Row],[Searches: Jun 2018]]</f>
        <v>0</v>
      </c>
    </row>
    <row r="711" spans="1:5" x14ac:dyDescent="0.25">
      <c r="A711" s="7" t="s">
        <v>374</v>
      </c>
      <c r="B711" s="7" t="s">
        <v>1816</v>
      </c>
      <c r="C711" s="7">
        <v>90</v>
      </c>
      <c r="D711">
        <f>VLOOKUP(keyword_stats_2[[#This Row],[Keyword]],'keyword-forecasts'!K:O,5,FALSE)</f>
        <v>0</v>
      </c>
      <c r="E711" s="12">
        <f>keyword_stats_2[[#This Row],[Searches: Jun 2019]]/keyword_stats_2[[#This Row],[Searches: Jun 2018]]</f>
        <v>0</v>
      </c>
    </row>
    <row r="712" spans="1:5" x14ac:dyDescent="0.25">
      <c r="A712" s="7" t="s">
        <v>1639</v>
      </c>
      <c r="B712" s="7" t="s">
        <v>1770</v>
      </c>
      <c r="C712" s="7">
        <v>90</v>
      </c>
      <c r="D712">
        <f>VLOOKUP(keyword_stats_2[[#This Row],[Keyword]],'keyword-forecasts'!K:O,5,FALSE)</f>
        <v>0</v>
      </c>
      <c r="E712" s="12">
        <f>keyword_stats_2[[#This Row],[Searches: Jun 2019]]/keyword_stats_2[[#This Row],[Searches: Jun 2018]]</f>
        <v>0</v>
      </c>
    </row>
    <row r="713" spans="1:5" x14ac:dyDescent="0.25">
      <c r="A713" s="7" t="s">
        <v>1650</v>
      </c>
      <c r="B713" s="7" t="s">
        <v>1787</v>
      </c>
      <c r="C713" s="7">
        <v>90</v>
      </c>
      <c r="D713">
        <f>VLOOKUP(keyword_stats_2[[#This Row],[Keyword]],'keyword-forecasts'!K:O,5,FALSE)</f>
        <v>0</v>
      </c>
      <c r="E713" s="12">
        <f>keyword_stats_2[[#This Row],[Searches: Jun 2019]]/keyword_stats_2[[#This Row],[Searches: Jun 2018]]</f>
        <v>0</v>
      </c>
    </row>
    <row r="714" spans="1:5" x14ac:dyDescent="0.25">
      <c r="A714" s="7" t="s">
        <v>119</v>
      </c>
      <c r="B714" s="7" t="s">
        <v>1735</v>
      </c>
      <c r="C714" s="7">
        <v>90</v>
      </c>
      <c r="D714">
        <f>VLOOKUP(keyword_stats_2[[#This Row],[Keyword]],'keyword-forecasts'!K:O,5,FALSE)</f>
        <v>7.01</v>
      </c>
      <c r="E714" s="12">
        <f>keyword_stats_2[[#This Row],[Searches: Jun 2019]]/keyword_stats_2[[#This Row],[Searches: Jun 2018]]</f>
        <v>7.7888888888888883E-2</v>
      </c>
    </row>
    <row r="715" spans="1:5" x14ac:dyDescent="0.25">
      <c r="A715" s="7" t="s">
        <v>359</v>
      </c>
      <c r="B715" s="7" t="s">
        <v>1837</v>
      </c>
      <c r="C715" s="7">
        <v>90</v>
      </c>
      <c r="D715">
        <f>VLOOKUP(keyword_stats_2[[#This Row],[Keyword]],'keyword-forecasts'!K:O,5,FALSE)</f>
        <v>0</v>
      </c>
      <c r="E715" s="12">
        <f>keyword_stats_2[[#This Row],[Searches: Jun 2019]]/keyword_stats_2[[#This Row],[Searches: Jun 2018]]</f>
        <v>0</v>
      </c>
    </row>
    <row r="716" spans="1:5" x14ac:dyDescent="0.25">
      <c r="A716" s="7" t="s">
        <v>905</v>
      </c>
      <c r="B716" s="7" t="s">
        <v>1785</v>
      </c>
      <c r="C716" s="7">
        <v>90</v>
      </c>
      <c r="D716">
        <f>VLOOKUP(keyword_stats_2[[#This Row],[Keyword]],'keyword-forecasts'!K:O,5,FALSE)</f>
        <v>0</v>
      </c>
      <c r="E716" s="12">
        <f>keyword_stats_2[[#This Row],[Searches: Jun 2019]]/keyword_stats_2[[#This Row],[Searches: Jun 2018]]</f>
        <v>0</v>
      </c>
    </row>
    <row r="717" spans="1:5" x14ac:dyDescent="0.25">
      <c r="A717" s="7" t="s">
        <v>1083</v>
      </c>
      <c r="B717" s="7" t="s">
        <v>1752</v>
      </c>
      <c r="C717" s="7">
        <v>90</v>
      </c>
      <c r="D717">
        <f>VLOOKUP(keyword_stats_2[[#This Row],[Keyword]],'keyword-forecasts'!K:O,5,FALSE)</f>
        <v>0</v>
      </c>
      <c r="E717" s="12">
        <f>keyword_stats_2[[#This Row],[Searches: Jun 2019]]/keyword_stats_2[[#This Row],[Searches: Jun 2018]]</f>
        <v>0</v>
      </c>
    </row>
    <row r="718" spans="1:5" x14ac:dyDescent="0.25">
      <c r="A718" s="7" t="s">
        <v>171</v>
      </c>
      <c r="B718" s="7" t="s">
        <v>1805</v>
      </c>
      <c r="C718" s="7">
        <v>90</v>
      </c>
      <c r="D718">
        <f>VLOOKUP(keyword_stats_2[[#This Row],[Keyword]],'keyword-forecasts'!K:O,5,FALSE)</f>
        <v>14.01</v>
      </c>
      <c r="E718" s="12">
        <f>keyword_stats_2[[#This Row],[Searches: Jun 2019]]/keyword_stats_2[[#This Row],[Searches: Jun 2018]]</f>
        <v>0.15566666666666668</v>
      </c>
    </row>
    <row r="719" spans="1:5" x14ac:dyDescent="0.25">
      <c r="A719" s="7" t="s">
        <v>1095</v>
      </c>
      <c r="B719" s="7" t="s">
        <v>1767</v>
      </c>
      <c r="C719" s="7">
        <v>90</v>
      </c>
      <c r="D719">
        <f>VLOOKUP(keyword_stats_2[[#This Row],[Keyword]],'keyword-forecasts'!K:O,5,FALSE)</f>
        <v>7.01</v>
      </c>
      <c r="E719" s="12">
        <f>keyword_stats_2[[#This Row],[Searches: Jun 2019]]/keyword_stats_2[[#This Row],[Searches: Jun 2018]]</f>
        <v>7.7888888888888883E-2</v>
      </c>
    </row>
    <row r="720" spans="1:5" x14ac:dyDescent="0.25">
      <c r="A720" s="7" t="s">
        <v>253</v>
      </c>
      <c r="B720" s="7" t="s">
        <v>1704</v>
      </c>
      <c r="C720" s="7">
        <v>90</v>
      </c>
      <c r="D720">
        <f>VLOOKUP(keyword_stats_2[[#This Row],[Keyword]],'keyword-forecasts'!K:O,5,FALSE)</f>
        <v>35.03</v>
      </c>
      <c r="E720" s="12">
        <f>keyword_stats_2[[#This Row],[Searches: Jun 2019]]/keyword_stats_2[[#This Row],[Searches: Jun 2018]]</f>
        <v>0.38922222222222225</v>
      </c>
    </row>
    <row r="721" spans="1:5" x14ac:dyDescent="0.25">
      <c r="A721" s="7" t="s">
        <v>1071</v>
      </c>
      <c r="B721" s="7" t="s">
        <v>1767</v>
      </c>
      <c r="C721" s="7">
        <v>90</v>
      </c>
      <c r="D721">
        <f>VLOOKUP(keyword_stats_2[[#This Row],[Keyword]],'keyword-forecasts'!K:O,5,FALSE)</f>
        <v>308.26</v>
      </c>
      <c r="E721" s="12">
        <f>keyword_stats_2[[#This Row],[Searches: Jun 2019]]/keyword_stats_2[[#This Row],[Searches: Jun 2018]]</f>
        <v>3.4251111111111112</v>
      </c>
    </row>
    <row r="722" spans="1:5" x14ac:dyDescent="0.25">
      <c r="A722" s="7" t="s">
        <v>1060</v>
      </c>
      <c r="B722" s="7" t="s">
        <v>1743</v>
      </c>
      <c r="C722" s="7">
        <v>90</v>
      </c>
      <c r="D722">
        <f>VLOOKUP(keyword_stats_2[[#This Row],[Keyword]],'keyword-forecasts'!K:O,5,FALSE)</f>
        <v>0</v>
      </c>
      <c r="E722" s="12">
        <f>keyword_stats_2[[#This Row],[Searches: Jun 2019]]/keyword_stats_2[[#This Row],[Searches: Jun 2018]]</f>
        <v>0</v>
      </c>
    </row>
    <row r="723" spans="1:5" x14ac:dyDescent="0.25">
      <c r="A723" s="7" t="s">
        <v>1447</v>
      </c>
      <c r="B723" s="7" t="s">
        <v>1771</v>
      </c>
      <c r="C723" s="7">
        <v>90</v>
      </c>
      <c r="D723">
        <f>VLOOKUP(keyword_stats_2[[#This Row],[Keyword]],'keyword-forecasts'!K:O,5,FALSE)</f>
        <v>42.04</v>
      </c>
      <c r="E723" s="12">
        <f>keyword_stats_2[[#This Row],[Searches: Jun 2019]]/keyword_stats_2[[#This Row],[Searches: Jun 2018]]</f>
        <v>0.46711111111111109</v>
      </c>
    </row>
    <row r="724" spans="1:5" x14ac:dyDescent="0.25">
      <c r="A724" s="7" t="s">
        <v>295</v>
      </c>
      <c r="B724" s="7" t="s">
        <v>1836</v>
      </c>
      <c r="C724" s="7">
        <v>90</v>
      </c>
      <c r="D724">
        <f>VLOOKUP(keyword_stats_2[[#This Row],[Keyword]],'keyword-forecasts'!K:O,5,FALSE)</f>
        <v>119.1</v>
      </c>
      <c r="E724" s="12">
        <f>keyword_stats_2[[#This Row],[Searches: Jun 2019]]/keyword_stats_2[[#This Row],[Searches: Jun 2018]]</f>
        <v>1.3233333333333333</v>
      </c>
    </row>
    <row r="725" spans="1:5" x14ac:dyDescent="0.25">
      <c r="A725" s="7" t="s">
        <v>252</v>
      </c>
      <c r="B725" s="7" t="s">
        <v>1704</v>
      </c>
      <c r="C725" s="7">
        <v>90</v>
      </c>
      <c r="D725">
        <f>VLOOKUP(keyword_stats_2[[#This Row],[Keyword]],'keyword-forecasts'!K:O,5,FALSE)</f>
        <v>119.1</v>
      </c>
      <c r="E725" s="12">
        <f>keyword_stats_2[[#This Row],[Searches: Jun 2019]]/keyword_stats_2[[#This Row],[Searches: Jun 2018]]</f>
        <v>1.3233333333333333</v>
      </c>
    </row>
    <row r="726" spans="1:5" x14ac:dyDescent="0.25">
      <c r="A726" s="7" t="s">
        <v>1110</v>
      </c>
      <c r="B726" s="7" t="s">
        <v>1773</v>
      </c>
      <c r="C726" s="7">
        <v>90</v>
      </c>
      <c r="D726">
        <f>VLOOKUP(keyword_stats_2[[#This Row],[Keyword]],'keyword-forecasts'!K:O,5,FALSE)</f>
        <v>14.01</v>
      </c>
      <c r="E726" s="12">
        <f>keyword_stats_2[[#This Row],[Searches: Jun 2019]]/keyword_stats_2[[#This Row],[Searches: Jun 2018]]</f>
        <v>0.15566666666666668</v>
      </c>
    </row>
    <row r="727" spans="1:5" x14ac:dyDescent="0.25">
      <c r="A727" s="7" t="s">
        <v>1479</v>
      </c>
      <c r="B727" s="7" t="s">
        <v>1771</v>
      </c>
      <c r="C727" s="7">
        <v>90</v>
      </c>
      <c r="D727">
        <f>VLOOKUP(keyword_stats_2[[#This Row],[Keyword]],'keyword-forecasts'!K:O,5,FALSE)</f>
        <v>0</v>
      </c>
      <c r="E727" s="12">
        <f>keyword_stats_2[[#This Row],[Searches: Jun 2019]]/keyword_stats_2[[#This Row],[Searches: Jun 2018]]</f>
        <v>0</v>
      </c>
    </row>
    <row r="728" spans="1:5" x14ac:dyDescent="0.25">
      <c r="A728" s="7" t="s">
        <v>1483</v>
      </c>
      <c r="B728" s="7" t="s">
        <v>1771</v>
      </c>
      <c r="C728" s="7">
        <v>90</v>
      </c>
      <c r="D728">
        <f>VLOOKUP(keyword_stats_2[[#This Row],[Keyword]],'keyword-forecasts'!K:O,5,FALSE)</f>
        <v>0</v>
      </c>
      <c r="E728" s="12">
        <f>keyword_stats_2[[#This Row],[Searches: Jun 2019]]/keyword_stats_2[[#This Row],[Searches: Jun 2018]]</f>
        <v>0</v>
      </c>
    </row>
    <row r="729" spans="1:5" x14ac:dyDescent="0.25">
      <c r="A729" s="7" t="s">
        <v>1196</v>
      </c>
      <c r="B729" s="7" t="s">
        <v>1773</v>
      </c>
      <c r="C729" s="7">
        <v>90</v>
      </c>
      <c r="D729">
        <f>VLOOKUP(keyword_stats_2[[#This Row],[Keyword]],'keyword-forecasts'!K:O,5,FALSE)</f>
        <v>0</v>
      </c>
      <c r="E729" s="12">
        <f>keyword_stats_2[[#This Row],[Searches: Jun 2019]]/keyword_stats_2[[#This Row],[Searches: Jun 2018]]</f>
        <v>0</v>
      </c>
    </row>
    <row r="730" spans="1:5" x14ac:dyDescent="0.25">
      <c r="A730" s="7" t="s">
        <v>1470</v>
      </c>
      <c r="B730" s="7" t="s">
        <v>1792</v>
      </c>
      <c r="C730" s="7">
        <v>90</v>
      </c>
      <c r="D730">
        <f>VLOOKUP(keyword_stats_2[[#This Row],[Keyword]],'keyword-forecasts'!K:O,5,FALSE)</f>
        <v>0</v>
      </c>
      <c r="E730" s="12">
        <f>keyword_stats_2[[#This Row],[Searches: Jun 2019]]/keyword_stats_2[[#This Row],[Searches: Jun 2018]]</f>
        <v>0</v>
      </c>
    </row>
    <row r="731" spans="1:5" x14ac:dyDescent="0.25">
      <c r="A731" s="7" t="s">
        <v>1163</v>
      </c>
      <c r="B731" s="7" t="s">
        <v>1773</v>
      </c>
      <c r="C731" s="7">
        <v>90</v>
      </c>
      <c r="D731">
        <f>VLOOKUP(keyword_stats_2[[#This Row],[Keyword]],'keyword-forecasts'!K:O,5,FALSE)</f>
        <v>0</v>
      </c>
      <c r="E731" s="12">
        <f>keyword_stats_2[[#This Row],[Searches: Jun 2019]]/keyword_stats_2[[#This Row],[Searches: Jun 2018]]</f>
        <v>0</v>
      </c>
    </row>
    <row r="732" spans="1:5" x14ac:dyDescent="0.25">
      <c r="A732" s="7" t="s">
        <v>1496</v>
      </c>
      <c r="B732" s="7" t="s">
        <v>1771</v>
      </c>
      <c r="C732" s="7">
        <v>90</v>
      </c>
      <c r="D732">
        <f>VLOOKUP(keyword_stats_2[[#This Row],[Keyword]],'keyword-forecasts'!K:O,5,FALSE)</f>
        <v>0</v>
      </c>
      <c r="E732" s="12">
        <f>keyword_stats_2[[#This Row],[Searches: Jun 2019]]/keyword_stats_2[[#This Row],[Searches: Jun 2018]]</f>
        <v>0</v>
      </c>
    </row>
    <row r="733" spans="1:5" x14ac:dyDescent="0.25">
      <c r="A733" s="7" t="s">
        <v>1231</v>
      </c>
      <c r="B733" s="7" t="s">
        <v>1739</v>
      </c>
      <c r="C733" s="7">
        <v>90</v>
      </c>
      <c r="D733">
        <f>VLOOKUP(keyword_stats_2[[#This Row],[Keyword]],'keyword-forecasts'!K:O,5,FALSE)</f>
        <v>21.02</v>
      </c>
      <c r="E733" s="12">
        <f>keyword_stats_2[[#This Row],[Searches: Jun 2019]]/keyword_stats_2[[#This Row],[Searches: Jun 2018]]</f>
        <v>0.23355555555555554</v>
      </c>
    </row>
    <row r="734" spans="1:5" x14ac:dyDescent="0.25">
      <c r="A734" s="7" t="s">
        <v>1461</v>
      </c>
      <c r="B734" s="7" t="s">
        <v>1771</v>
      </c>
      <c r="C734" s="7">
        <v>90</v>
      </c>
      <c r="D734">
        <f>VLOOKUP(keyword_stats_2[[#This Row],[Keyword]],'keyword-forecasts'!K:O,5,FALSE)</f>
        <v>63.05</v>
      </c>
      <c r="E734" s="12">
        <f>keyword_stats_2[[#This Row],[Searches: Jun 2019]]/keyword_stats_2[[#This Row],[Searches: Jun 2018]]</f>
        <v>0.70055555555555549</v>
      </c>
    </row>
    <row r="735" spans="1:5" x14ac:dyDescent="0.25">
      <c r="A735" s="7" t="s">
        <v>1150</v>
      </c>
      <c r="B735" s="7" t="s">
        <v>1773</v>
      </c>
      <c r="C735" s="7">
        <v>90</v>
      </c>
      <c r="D735">
        <f>VLOOKUP(keyword_stats_2[[#This Row],[Keyword]],'keyword-forecasts'!K:O,5,FALSE)</f>
        <v>7.01</v>
      </c>
      <c r="E735" s="12">
        <f>keyword_stats_2[[#This Row],[Searches: Jun 2019]]/keyword_stats_2[[#This Row],[Searches: Jun 2018]]</f>
        <v>7.7888888888888883E-2</v>
      </c>
    </row>
    <row r="736" spans="1:5" x14ac:dyDescent="0.25">
      <c r="A736" s="7" t="s">
        <v>312</v>
      </c>
      <c r="B736" s="7" t="s">
        <v>1771</v>
      </c>
      <c r="C736" s="7">
        <v>90</v>
      </c>
      <c r="D736">
        <f>VLOOKUP(keyword_stats_2[[#This Row],[Keyword]],'keyword-forecasts'!K:O,5,FALSE)</f>
        <v>0</v>
      </c>
      <c r="E736" s="12">
        <f>keyword_stats_2[[#This Row],[Searches: Jun 2019]]/keyword_stats_2[[#This Row],[Searches: Jun 2018]]</f>
        <v>0</v>
      </c>
    </row>
    <row r="737" spans="1:5" x14ac:dyDescent="0.25">
      <c r="A737" s="7" t="s">
        <v>1594</v>
      </c>
      <c r="B737" s="7" t="s">
        <v>1780</v>
      </c>
      <c r="C737" s="7">
        <v>90</v>
      </c>
      <c r="D737">
        <f>VLOOKUP(keyword_stats_2[[#This Row],[Keyword]],'keyword-forecasts'!K:O,5,FALSE)</f>
        <v>14.01</v>
      </c>
      <c r="E737" s="12">
        <f>keyword_stats_2[[#This Row],[Searches: Jun 2019]]/keyword_stats_2[[#This Row],[Searches: Jun 2018]]</f>
        <v>0.15566666666666668</v>
      </c>
    </row>
    <row r="738" spans="1:5" x14ac:dyDescent="0.25">
      <c r="A738" s="7" t="s">
        <v>1550</v>
      </c>
      <c r="B738" s="7" t="s">
        <v>1712</v>
      </c>
      <c r="C738" s="7">
        <v>90</v>
      </c>
      <c r="D738">
        <f>VLOOKUP(keyword_stats_2[[#This Row],[Keyword]],'keyword-forecasts'!K:O,5,FALSE)</f>
        <v>133.11000000000001</v>
      </c>
      <c r="E738" s="12">
        <f>keyword_stats_2[[#This Row],[Searches: Jun 2019]]/keyword_stats_2[[#This Row],[Searches: Jun 2018]]</f>
        <v>1.4790000000000001</v>
      </c>
    </row>
    <row r="739" spans="1:5" x14ac:dyDescent="0.25">
      <c r="A739" s="7" t="s">
        <v>989</v>
      </c>
      <c r="B739" s="7" t="s">
        <v>1773</v>
      </c>
      <c r="C739" s="7">
        <v>90</v>
      </c>
      <c r="D739">
        <f>VLOOKUP(keyword_stats_2[[#This Row],[Keyword]],'keyword-forecasts'!K:O,5,FALSE)</f>
        <v>245.21</v>
      </c>
      <c r="E739" s="12">
        <f>keyword_stats_2[[#This Row],[Searches: Jun 2019]]/keyword_stats_2[[#This Row],[Searches: Jun 2018]]</f>
        <v>2.7245555555555558</v>
      </c>
    </row>
    <row r="740" spans="1:5" x14ac:dyDescent="0.25">
      <c r="A740" s="7" t="s">
        <v>210</v>
      </c>
      <c r="B740" s="7" t="s">
        <v>1750</v>
      </c>
      <c r="C740" s="7">
        <v>90</v>
      </c>
      <c r="D740">
        <f>VLOOKUP(keyword_stats_2[[#This Row],[Keyword]],'keyword-forecasts'!K:O,5,FALSE)</f>
        <v>140.12</v>
      </c>
      <c r="E740" s="12">
        <f>keyword_stats_2[[#This Row],[Searches: Jun 2019]]/keyword_stats_2[[#This Row],[Searches: Jun 2018]]</f>
        <v>1.556888888888889</v>
      </c>
    </row>
    <row r="741" spans="1:5" x14ac:dyDescent="0.25">
      <c r="A741" s="7" t="s">
        <v>1605</v>
      </c>
      <c r="B741" s="7" t="s">
        <v>1716</v>
      </c>
      <c r="C741" s="7">
        <v>90</v>
      </c>
      <c r="D741">
        <f>VLOOKUP(keyword_stats_2[[#This Row],[Keyword]],'keyword-forecasts'!K:O,5,FALSE)</f>
        <v>133.11000000000001</v>
      </c>
      <c r="E741" s="12">
        <f>keyword_stats_2[[#This Row],[Searches: Jun 2019]]/keyword_stats_2[[#This Row],[Searches: Jun 2018]]</f>
        <v>1.4790000000000001</v>
      </c>
    </row>
    <row r="742" spans="1:5" x14ac:dyDescent="0.25">
      <c r="A742" s="7" t="s">
        <v>132</v>
      </c>
      <c r="B742" s="7" t="s">
        <v>1814</v>
      </c>
      <c r="C742" s="7">
        <v>90</v>
      </c>
      <c r="D742">
        <f>VLOOKUP(keyword_stats_2[[#This Row],[Keyword]],'keyword-forecasts'!K:O,5,FALSE)</f>
        <v>28.02</v>
      </c>
      <c r="E742" s="12">
        <f>keyword_stats_2[[#This Row],[Searches: Jun 2019]]/keyword_stats_2[[#This Row],[Searches: Jun 2018]]</f>
        <v>0.31133333333333335</v>
      </c>
    </row>
    <row r="743" spans="1:5" x14ac:dyDescent="0.25">
      <c r="A743" s="7" t="s">
        <v>326</v>
      </c>
      <c r="B743" s="7" t="s">
        <v>1836</v>
      </c>
      <c r="C743" s="7">
        <v>90</v>
      </c>
      <c r="D743">
        <f>VLOOKUP(keyword_stats_2[[#This Row],[Keyword]],'keyword-forecasts'!K:O,5,FALSE)</f>
        <v>0</v>
      </c>
      <c r="E743" s="12">
        <f>keyword_stats_2[[#This Row],[Searches: Jun 2019]]/keyword_stats_2[[#This Row],[Searches: Jun 2018]]</f>
        <v>0</v>
      </c>
    </row>
    <row r="744" spans="1:5" x14ac:dyDescent="0.25">
      <c r="A744" s="7" t="s">
        <v>1603</v>
      </c>
      <c r="B744" s="7" t="s">
        <v>1814</v>
      </c>
      <c r="C744" s="7">
        <v>90</v>
      </c>
      <c r="D744">
        <f>VLOOKUP(keyword_stats_2[[#This Row],[Keyword]],'keyword-forecasts'!K:O,5,FALSE)</f>
        <v>7.01</v>
      </c>
      <c r="E744" s="12">
        <f>keyword_stats_2[[#This Row],[Searches: Jun 2019]]/keyword_stats_2[[#This Row],[Searches: Jun 2018]]</f>
        <v>7.7888888888888883E-2</v>
      </c>
    </row>
    <row r="745" spans="1:5" x14ac:dyDescent="0.25">
      <c r="A745" s="7" t="s">
        <v>993</v>
      </c>
      <c r="B745" s="7" t="s">
        <v>1773</v>
      </c>
      <c r="C745" s="7">
        <v>90</v>
      </c>
      <c r="D745">
        <f>VLOOKUP(keyword_stats_2[[#This Row],[Keyword]],'keyword-forecasts'!K:O,5,FALSE)</f>
        <v>231.2</v>
      </c>
      <c r="E745" s="12">
        <f>keyword_stats_2[[#This Row],[Searches: Jun 2019]]/keyword_stats_2[[#This Row],[Searches: Jun 2018]]</f>
        <v>2.5688888888888886</v>
      </c>
    </row>
    <row r="746" spans="1:5" x14ac:dyDescent="0.25">
      <c r="A746" s="7" t="s">
        <v>167</v>
      </c>
      <c r="B746" s="7" t="s">
        <v>1700</v>
      </c>
      <c r="C746" s="7">
        <v>90</v>
      </c>
      <c r="D746">
        <f>VLOOKUP(keyword_stats_2[[#This Row],[Keyword]],'keyword-forecasts'!K:O,5,FALSE)</f>
        <v>21.02</v>
      </c>
      <c r="E746" s="12">
        <f>keyword_stats_2[[#This Row],[Searches: Jun 2019]]/keyword_stats_2[[#This Row],[Searches: Jun 2018]]</f>
        <v>0.23355555555555554</v>
      </c>
    </row>
    <row r="747" spans="1:5" x14ac:dyDescent="0.25">
      <c r="A747" s="7" t="s">
        <v>162</v>
      </c>
      <c r="B747" s="7" t="s">
        <v>1805</v>
      </c>
      <c r="C747" s="7">
        <v>90</v>
      </c>
      <c r="D747">
        <f>VLOOKUP(keyword_stats_2[[#This Row],[Keyword]],'keyword-forecasts'!K:O,5,FALSE)</f>
        <v>0</v>
      </c>
      <c r="E747" s="12">
        <f>keyword_stats_2[[#This Row],[Searches: Jun 2019]]/keyword_stats_2[[#This Row],[Searches: Jun 2018]]</f>
        <v>0</v>
      </c>
    </row>
    <row r="748" spans="1:5" x14ac:dyDescent="0.25">
      <c r="A748" s="7" t="s">
        <v>1046</v>
      </c>
      <c r="B748" s="7" t="s">
        <v>1773</v>
      </c>
      <c r="C748" s="7">
        <v>90</v>
      </c>
      <c r="D748">
        <f>VLOOKUP(keyword_stats_2[[#This Row],[Keyword]],'keyword-forecasts'!K:O,5,FALSE)</f>
        <v>14.01</v>
      </c>
      <c r="E748" s="12">
        <f>keyword_stats_2[[#This Row],[Searches: Jun 2019]]/keyword_stats_2[[#This Row],[Searches: Jun 2018]]</f>
        <v>0.15566666666666668</v>
      </c>
    </row>
    <row r="749" spans="1:5" x14ac:dyDescent="0.25">
      <c r="A749" s="7" t="s">
        <v>1436</v>
      </c>
      <c r="B749" s="7" t="s">
        <v>1771</v>
      </c>
      <c r="C749" s="7">
        <v>90</v>
      </c>
      <c r="D749">
        <f>VLOOKUP(keyword_stats_2[[#This Row],[Keyword]],'keyword-forecasts'!K:O,5,FALSE)</f>
        <v>21.02</v>
      </c>
      <c r="E749" s="12">
        <f>keyword_stats_2[[#This Row],[Searches: Jun 2019]]/keyword_stats_2[[#This Row],[Searches: Jun 2018]]</f>
        <v>0.23355555555555554</v>
      </c>
    </row>
    <row r="750" spans="1:5" x14ac:dyDescent="0.25">
      <c r="A750" s="7" t="s">
        <v>1467</v>
      </c>
      <c r="B750" s="7" t="s">
        <v>1745</v>
      </c>
      <c r="C750" s="7">
        <v>90</v>
      </c>
      <c r="D750">
        <f>VLOOKUP(keyword_stats_2[[#This Row],[Keyword]],'keyword-forecasts'!K:O,5,FALSE)</f>
        <v>7.01</v>
      </c>
      <c r="E750" s="12">
        <f>keyword_stats_2[[#This Row],[Searches: Jun 2019]]/keyword_stats_2[[#This Row],[Searches: Jun 2018]]</f>
        <v>7.7888888888888883E-2</v>
      </c>
    </row>
    <row r="751" spans="1:5" x14ac:dyDescent="0.25">
      <c r="A751" s="7" t="s">
        <v>1010</v>
      </c>
      <c r="B751" s="7" t="s">
        <v>1772</v>
      </c>
      <c r="C751" s="7">
        <v>90</v>
      </c>
      <c r="D751">
        <f>VLOOKUP(keyword_stats_2[[#This Row],[Keyword]],'keyword-forecasts'!K:O,5,FALSE)</f>
        <v>0</v>
      </c>
      <c r="E751" s="12">
        <f>keyword_stats_2[[#This Row],[Searches: Jun 2019]]/keyword_stats_2[[#This Row],[Searches: Jun 2018]]</f>
        <v>0</v>
      </c>
    </row>
    <row r="752" spans="1:5" x14ac:dyDescent="0.25">
      <c r="A752" s="7" t="s">
        <v>155</v>
      </c>
      <c r="B752" s="7" t="s">
        <v>1814</v>
      </c>
      <c r="C752" s="7">
        <v>90</v>
      </c>
      <c r="D752">
        <f>VLOOKUP(keyword_stats_2[[#This Row],[Keyword]],'keyword-forecasts'!K:O,5,FALSE)</f>
        <v>0</v>
      </c>
      <c r="E752" s="12">
        <f>keyword_stats_2[[#This Row],[Searches: Jun 2019]]/keyword_stats_2[[#This Row],[Searches: Jun 2018]]</f>
        <v>0</v>
      </c>
    </row>
    <row r="753" spans="1:5" x14ac:dyDescent="0.25">
      <c r="A753" s="7" t="s">
        <v>1262</v>
      </c>
      <c r="B753" s="7" t="s">
        <v>1788</v>
      </c>
      <c r="C753" s="7">
        <v>90</v>
      </c>
      <c r="D753">
        <f>VLOOKUP(keyword_stats_2[[#This Row],[Keyword]],'keyword-forecasts'!K:O,5,FALSE)</f>
        <v>133.11000000000001</v>
      </c>
      <c r="E753" s="12">
        <f>keyword_stats_2[[#This Row],[Searches: Jun 2019]]/keyword_stats_2[[#This Row],[Searches: Jun 2018]]</f>
        <v>1.4790000000000001</v>
      </c>
    </row>
    <row r="754" spans="1:5" x14ac:dyDescent="0.25">
      <c r="A754" s="7" t="s">
        <v>1011</v>
      </c>
      <c r="B754" s="7" t="s">
        <v>1772</v>
      </c>
      <c r="C754" s="7">
        <v>90</v>
      </c>
      <c r="D754">
        <f>VLOOKUP(keyword_stats_2[[#This Row],[Keyword]],'keyword-forecasts'!K:O,5,FALSE)</f>
        <v>0</v>
      </c>
      <c r="E754" s="12">
        <f>keyword_stats_2[[#This Row],[Searches: Jun 2019]]/keyword_stats_2[[#This Row],[Searches: Jun 2018]]</f>
        <v>0</v>
      </c>
    </row>
    <row r="755" spans="1:5" x14ac:dyDescent="0.25">
      <c r="A755" s="7" t="s">
        <v>652</v>
      </c>
      <c r="B755" s="7" t="s">
        <v>1737</v>
      </c>
      <c r="C755" s="7">
        <v>90</v>
      </c>
      <c r="D755">
        <f>VLOOKUP(keyword_stats_2[[#This Row],[Keyword]],'keyword-forecasts'!K:O,5,FALSE)</f>
        <v>0</v>
      </c>
      <c r="E755" s="12">
        <f>keyword_stats_2[[#This Row],[Searches: Jun 2019]]/keyword_stats_2[[#This Row],[Searches: Jun 2018]]</f>
        <v>0</v>
      </c>
    </row>
    <row r="756" spans="1:5" x14ac:dyDescent="0.25">
      <c r="A756" s="7" t="s">
        <v>524</v>
      </c>
      <c r="B756" s="7" t="s">
        <v>1723</v>
      </c>
      <c r="C756" s="7">
        <v>90</v>
      </c>
      <c r="D756">
        <f>VLOOKUP(keyword_stats_2[[#This Row],[Keyword]],'keyword-forecasts'!K:O,5,FALSE)</f>
        <v>7.01</v>
      </c>
      <c r="E756" s="12">
        <f>keyword_stats_2[[#This Row],[Searches: Jun 2019]]/keyword_stats_2[[#This Row],[Searches: Jun 2018]]</f>
        <v>7.7888888888888883E-2</v>
      </c>
    </row>
    <row r="757" spans="1:5" x14ac:dyDescent="0.25">
      <c r="A757" s="7" t="s">
        <v>784</v>
      </c>
      <c r="B757" s="7" t="s">
        <v>1771</v>
      </c>
      <c r="C757" s="7">
        <v>90</v>
      </c>
      <c r="D757">
        <f>VLOOKUP(keyword_stats_2[[#This Row],[Keyword]],'keyword-forecasts'!K:O,5,FALSE)</f>
        <v>0</v>
      </c>
      <c r="E757" s="12">
        <f>keyword_stats_2[[#This Row],[Searches: Jun 2019]]/keyword_stats_2[[#This Row],[Searches: Jun 2018]]</f>
        <v>0</v>
      </c>
    </row>
    <row r="758" spans="1:5" x14ac:dyDescent="0.25">
      <c r="A758" s="7" t="s">
        <v>644</v>
      </c>
      <c r="B758" s="7" t="s">
        <v>1812</v>
      </c>
      <c r="C758" s="7">
        <v>90</v>
      </c>
      <c r="D758">
        <f>VLOOKUP(keyword_stats_2[[#This Row],[Keyword]],'keyword-forecasts'!K:O,5,FALSE)</f>
        <v>0</v>
      </c>
      <c r="E758" s="12">
        <f>keyword_stats_2[[#This Row],[Searches: Jun 2019]]/keyword_stats_2[[#This Row],[Searches: Jun 2018]]</f>
        <v>0</v>
      </c>
    </row>
    <row r="759" spans="1:5" x14ac:dyDescent="0.25">
      <c r="A759" s="7" t="s">
        <v>447</v>
      </c>
      <c r="B759" s="7" t="s">
        <v>1728</v>
      </c>
      <c r="C759" s="7">
        <v>90</v>
      </c>
      <c r="D759">
        <f>VLOOKUP(keyword_stats_2[[#This Row],[Keyword]],'keyword-forecasts'!K:O,5,FALSE)</f>
        <v>0</v>
      </c>
      <c r="E759" s="12">
        <f>keyword_stats_2[[#This Row],[Searches: Jun 2019]]/keyword_stats_2[[#This Row],[Searches: Jun 2018]]</f>
        <v>0</v>
      </c>
    </row>
    <row r="760" spans="1:5" x14ac:dyDescent="0.25">
      <c r="A760" s="7" t="s">
        <v>411</v>
      </c>
      <c r="B760" s="7" t="s">
        <v>1773</v>
      </c>
      <c r="C760" s="7">
        <v>90</v>
      </c>
      <c r="D760">
        <f>VLOOKUP(keyword_stats_2[[#This Row],[Keyword]],'keyword-forecasts'!K:O,5,FALSE)</f>
        <v>7.01</v>
      </c>
      <c r="E760" s="12">
        <f>keyword_stats_2[[#This Row],[Searches: Jun 2019]]/keyword_stats_2[[#This Row],[Searches: Jun 2018]]</f>
        <v>7.7888888888888883E-2</v>
      </c>
    </row>
    <row r="761" spans="1:5" x14ac:dyDescent="0.25">
      <c r="A761" s="7" t="s">
        <v>763</v>
      </c>
      <c r="B761" s="7" t="s">
        <v>1773</v>
      </c>
      <c r="C761" s="7">
        <v>90</v>
      </c>
      <c r="D761">
        <f>VLOOKUP(keyword_stats_2[[#This Row],[Keyword]],'keyword-forecasts'!K:O,5,FALSE)</f>
        <v>56.05</v>
      </c>
      <c r="E761" s="12">
        <f>keyword_stats_2[[#This Row],[Searches: Jun 2019]]/keyword_stats_2[[#This Row],[Searches: Jun 2018]]</f>
        <v>0.62277777777777776</v>
      </c>
    </row>
    <row r="762" spans="1:5" x14ac:dyDescent="0.25">
      <c r="A762" s="7" t="s">
        <v>583</v>
      </c>
      <c r="B762" s="7" t="s">
        <v>1768</v>
      </c>
      <c r="C762" s="7">
        <v>90</v>
      </c>
      <c r="D762">
        <f>VLOOKUP(keyword_stats_2[[#This Row],[Keyword]],'keyword-forecasts'!K:O,5,FALSE)</f>
        <v>70.06</v>
      </c>
      <c r="E762" s="12">
        <f>keyword_stats_2[[#This Row],[Searches: Jun 2019]]/keyword_stats_2[[#This Row],[Searches: Jun 2018]]</f>
        <v>0.77844444444444449</v>
      </c>
    </row>
    <row r="763" spans="1:5" x14ac:dyDescent="0.25">
      <c r="A763" s="7" t="s">
        <v>655</v>
      </c>
      <c r="B763" s="7" t="s">
        <v>1789</v>
      </c>
      <c r="C763" s="7">
        <v>90</v>
      </c>
      <c r="D763">
        <f>VLOOKUP(keyword_stats_2[[#This Row],[Keyword]],'keyword-forecasts'!K:O,5,FALSE)</f>
        <v>35.03</v>
      </c>
      <c r="E763" s="12">
        <f>keyword_stats_2[[#This Row],[Searches: Jun 2019]]/keyword_stats_2[[#This Row],[Searches: Jun 2018]]</f>
        <v>0.38922222222222225</v>
      </c>
    </row>
    <row r="764" spans="1:5" x14ac:dyDescent="0.25">
      <c r="A764" s="7" t="s">
        <v>639</v>
      </c>
      <c r="B764" s="7" t="s">
        <v>1716</v>
      </c>
      <c r="C764" s="7">
        <v>90</v>
      </c>
      <c r="D764">
        <f>VLOOKUP(keyword_stats_2[[#This Row],[Keyword]],'keyword-forecasts'!K:O,5,FALSE)</f>
        <v>210.18</v>
      </c>
      <c r="E764" s="12">
        <f>keyword_stats_2[[#This Row],[Searches: Jun 2019]]/keyword_stats_2[[#This Row],[Searches: Jun 2018]]</f>
        <v>2.3353333333333333</v>
      </c>
    </row>
    <row r="765" spans="1:5" x14ac:dyDescent="0.25">
      <c r="A765" s="7" t="s">
        <v>807</v>
      </c>
      <c r="B765" s="7" t="s">
        <v>1765</v>
      </c>
      <c r="C765" s="7">
        <v>90</v>
      </c>
      <c r="D765">
        <f>VLOOKUP(keyword_stats_2[[#This Row],[Keyword]],'keyword-forecasts'!K:O,5,FALSE)</f>
        <v>154.13</v>
      </c>
      <c r="E765" s="12">
        <f>keyword_stats_2[[#This Row],[Searches: Jun 2019]]/keyword_stats_2[[#This Row],[Searches: Jun 2018]]</f>
        <v>1.7125555555555556</v>
      </c>
    </row>
    <row r="766" spans="1:5" x14ac:dyDescent="0.25">
      <c r="A766" s="7" t="s">
        <v>623</v>
      </c>
      <c r="B766" s="7" t="s">
        <v>1768</v>
      </c>
      <c r="C766" s="7">
        <v>90</v>
      </c>
      <c r="D766">
        <f>VLOOKUP(keyword_stats_2[[#This Row],[Keyword]],'keyword-forecasts'!K:O,5,FALSE)</f>
        <v>14.01</v>
      </c>
      <c r="E766" s="12">
        <f>keyword_stats_2[[#This Row],[Searches: Jun 2019]]/keyword_stats_2[[#This Row],[Searches: Jun 2018]]</f>
        <v>0.15566666666666668</v>
      </c>
    </row>
    <row r="767" spans="1:5" x14ac:dyDescent="0.25">
      <c r="A767" s="7" t="s">
        <v>816</v>
      </c>
      <c r="B767" s="7" t="s">
        <v>1832</v>
      </c>
      <c r="C767" s="7">
        <v>90</v>
      </c>
      <c r="D767">
        <f>VLOOKUP(keyword_stats_2[[#This Row],[Keyword]],'keyword-forecasts'!K:O,5,FALSE)</f>
        <v>35.03</v>
      </c>
      <c r="E767" s="12">
        <f>keyword_stats_2[[#This Row],[Searches: Jun 2019]]/keyword_stats_2[[#This Row],[Searches: Jun 2018]]</f>
        <v>0.38922222222222225</v>
      </c>
    </row>
    <row r="768" spans="1:5" x14ac:dyDescent="0.25">
      <c r="A768" s="7" t="s">
        <v>567</v>
      </c>
      <c r="B768" s="7" t="s">
        <v>1768</v>
      </c>
      <c r="C768" s="7">
        <v>90</v>
      </c>
      <c r="D768">
        <f>VLOOKUP(keyword_stats_2[[#This Row],[Keyword]],'keyword-forecasts'!K:O,5,FALSE)</f>
        <v>0</v>
      </c>
      <c r="E768" s="12">
        <f>keyword_stats_2[[#This Row],[Searches: Jun 2019]]/keyword_stats_2[[#This Row],[Searches: Jun 2018]]</f>
        <v>0</v>
      </c>
    </row>
    <row r="769" spans="1:5" x14ac:dyDescent="0.25">
      <c r="A769" s="7" t="s">
        <v>543</v>
      </c>
      <c r="B769" s="7" t="s">
        <v>1768</v>
      </c>
      <c r="C769" s="7">
        <v>90</v>
      </c>
      <c r="D769">
        <f>VLOOKUP(keyword_stats_2[[#This Row],[Keyword]],'keyword-forecasts'!K:O,5,FALSE)</f>
        <v>0</v>
      </c>
      <c r="E769" s="12">
        <f>keyword_stats_2[[#This Row],[Searches: Jun 2019]]/keyword_stats_2[[#This Row],[Searches: Jun 2018]]</f>
        <v>0</v>
      </c>
    </row>
    <row r="770" spans="1:5" x14ac:dyDescent="0.25">
      <c r="A770" s="7" t="s">
        <v>788</v>
      </c>
      <c r="B770" s="7" t="s">
        <v>1771</v>
      </c>
      <c r="C770" s="7">
        <v>90</v>
      </c>
      <c r="D770">
        <f>VLOOKUP(keyword_stats_2[[#This Row],[Keyword]],'keyword-forecasts'!K:O,5,FALSE)</f>
        <v>0</v>
      </c>
      <c r="E770" s="12">
        <f>keyword_stats_2[[#This Row],[Searches: Jun 2019]]/keyword_stats_2[[#This Row],[Searches: Jun 2018]]</f>
        <v>0</v>
      </c>
    </row>
    <row r="771" spans="1:5" x14ac:dyDescent="0.25">
      <c r="A771" s="7" t="s">
        <v>531</v>
      </c>
      <c r="B771" s="7" t="s">
        <v>1791</v>
      </c>
      <c r="C771" s="7">
        <v>90</v>
      </c>
      <c r="D771">
        <f>VLOOKUP(keyword_stats_2[[#This Row],[Keyword]],'keyword-forecasts'!K:O,5,FALSE)</f>
        <v>49.04</v>
      </c>
      <c r="E771" s="12">
        <f>keyword_stats_2[[#This Row],[Searches: Jun 2019]]/keyword_stats_2[[#This Row],[Searches: Jun 2018]]</f>
        <v>0.54488888888888887</v>
      </c>
    </row>
    <row r="772" spans="1:5" x14ac:dyDescent="0.25">
      <c r="A772" s="7" t="s">
        <v>632</v>
      </c>
      <c r="B772" s="7" t="s">
        <v>1795</v>
      </c>
      <c r="C772" s="7">
        <v>90</v>
      </c>
      <c r="D772">
        <f>VLOOKUP(keyword_stats_2[[#This Row],[Keyword]],'keyword-forecasts'!K:O,5,FALSE)</f>
        <v>7.01</v>
      </c>
      <c r="E772" s="12">
        <f>keyword_stats_2[[#This Row],[Searches: Jun 2019]]/keyword_stats_2[[#This Row],[Searches: Jun 2018]]</f>
        <v>7.7888888888888883E-2</v>
      </c>
    </row>
    <row r="773" spans="1:5" x14ac:dyDescent="0.25">
      <c r="A773" s="7" t="s">
        <v>442</v>
      </c>
      <c r="B773" s="7" t="s">
        <v>1770</v>
      </c>
      <c r="C773" s="7">
        <v>90</v>
      </c>
      <c r="D773">
        <f>VLOOKUP(keyword_stats_2[[#This Row],[Keyword]],'keyword-forecasts'!K:O,5,FALSE)</f>
        <v>0</v>
      </c>
      <c r="E773" s="12">
        <f>keyword_stats_2[[#This Row],[Searches: Jun 2019]]/keyword_stats_2[[#This Row],[Searches: Jun 2018]]</f>
        <v>0</v>
      </c>
    </row>
    <row r="774" spans="1:5" x14ac:dyDescent="0.25">
      <c r="A774" s="7" t="s">
        <v>470</v>
      </c>
      <c r="B774" s="7" t="s">
        <v>1706</v>
      </c>
      <c r="C774" s="7">
        <v>90</v>
      </c>
      <c r="D774">
        <f>VLOOKUP(keyword_stats_2[[#This Row],[Keyword]],'keyword-forecasts'!K:O,5,FALSE)</f>
        <v>210.18</v>
      </c>
      <c r="E774" s="12">
        <f>keyword_stats_2[[#This Row],[Searches: Jun 2019]]/keyword_stats_2[[#This Row],[Searches: Jun 2018]]</f>
        <v>2.3353333333333333</v>
      </c>
    </row>
    <row r="775" spans="1:5" x14ac:dyDescent="0.25">
      <c r="A775" s="7" t="s">
        <v>725</v>
      </c>
      <c r="B775" s="7" t="s">
        <v>1814</v>
      </c>
      <c r="C775" s="7">
        <v>90</v>
      </c>
      <c r="D775">
        <f>VLOOKUP(keyword_stats_2[[#This Row],[Keyword]],'keyword-forecasts'!K:O,5,FALSE)</f>
        <v>0</v>
      </c>
      <c r="E775" s="12">
        <f>keyword_stats_2[[#This Row],[Searches: Jun 2019]]/keyword_stats_2[[#This Row],[Searches: Jun 2018]]</f>
        <v>0</v>
      </c>
    </row>
    <row r="776" spans="1:5" x14ac:dyDescent="0.25">
      <c r="A776" s="7" t="s">
        <v>859</v>
      </c>
      <c r="B776" s="7" t="s">
        <v>1806</v>
      </c>
      <c r="C776" s="7">
        <v>90</v>
      </c>
      <c r="D776">
        <f>VLOOKUP(keyword_stats_2[[#This Row],[Keyword]],'keyword-forecasts'!K:O,5,FALSE)</f>
        <v>0</v>
      </c>
      <c r="E776" s="12">
        <f>keyword_stats_2[[#This Row],[Searches: Jun 2019]]/keyword_stats_2[[#This Row],[Searches: Jun 2018]]</f>
        <v>0</v>
      </c>
    </row>
    <row r="777" spans="1:5" x14ac:dyDescent="0.25">
      <c r="A777" s="7" t="s">
        <v>761</v>
      </c>
      <c r="B777" s="7" t="s">
        <v>1773</v>
      </c>
      <c r="C777" s="7">
        <v>90</v>
      </c>
      <c r="D777">
        <f>VLOOKUP(keyword_stats_2[[#This Row],[Keyword]],'keyword-forecasts'!K:O,5,FALSE)</f>
        <v>0</v>
      </c>
      <c r="E777" s="12">
        <f>keyword_stats_2[[#This Row],[Searches: Jun 2019]]/keyword_stats_2[[#This Row],[Searches: Jun 2018]]</f>
        <v>0</v>
      </c>
    </row>
    <row r="778" spans="1:5" x14ac:dyDescent="0.25">
      <c r="A778" s="7" t="s">
        <v>740</v>
      </c>
      <c r="B778" s="7" t="s">
        <v>1773</v>
      </c>
      <c r="C778" s="7">
        <v>90</v>
      </c>
      <c r="D778">
        <f>VLOOKUP(keyword_stats_2[[#This Row],[Keyword]],'keyword-forecasts'!K:O,5,FALSE)</f>
        <v>84.07</v>
      </c>
      <c r="E778" s="12">
        <f>keyword_stats_2[[#This Row],[Searches: Jun 2019]]/keyword_stats_2[[#This Row],[Searches: Jun 2018]]</f>
        <v>0.934111111111111</v>
      </c>
    </row>
    <row r="779" spans="1:5" x14ac:dyDescent="0.25">
      <c r="A779" s="7" t="s">
        <v>1332</v>
      </c>
      <c r="B779" s="7" t="s">
        <v>1735</v>
      </c>
      <c r="C779" s="7">
        <v>70</v>
      </c>
      <c r="D779">
        <f>VLOOKUP(keyword_stats_2[[#This Row],[Keyword]],'keyword-forecasts'!K:O,5,FALSE)</f>
        <v>42.04</v>
      </c>
      <c r="E779" s="12">
        <f>keyword_stats_2[[#This Row],[Searches: Jun 2019]]/keyword_stats_2[[#This Row],[Searches: Jun 2018]]</f>
        <v>0.60057142857142853</v>
      </c>
    </row>
    <row r="780" spans="1:5" x14ac:dyDescent="0.25">
      <c r="A780" s="7" t="s">
        <v>795</v>
      </c>
      <c r="B780" s="7" t="s">
        <v>1833</v>
      </c>
      <c r="C780" s="7">
        <v>70</v>
      </c>
      <c r="D780">
        <f>VLOOKUP(keyword_stats_2[[#This Row],[Keyword]],'keyword-forecasts'!K:O,5,FALSE)</f>
        <v>70.06</v>
      </c>
      <c r="E780" s="12">
        <f>keyword_stats_2[[#This Row],[Searches: Jun 2019]]/keyword_stats_2[[#This Row],[Searches: Jun 2018]]</f>
        <v>1.0008571428571429</v>
      </c>
    </row>
    <row r="781" spans="1:5" x14ac:dyDescent="0.25">
      <c r="A781" s="7" t="s">
        <v>1351</v>
      </c>
      <c r="B781" s="7" t="s">
        <v>1794</v>
      </c>
      <c r="C781" s="7">
        <v>70</v>
      </c>
      <c r="D781">
        <f>VLOOKUP(keyword_stats_2[[#This Row],[Keyword]],'keyword-forecasts'!K:O,5,FALSE)</f>
        <v>0</v>
      </c>
      <c r="E781" s="12">
        <f>keyword_stats_2[[#This Row],[Searches: Jun 2019]]/keyword_stats_2[[#This Row],[Searches: Jun 2018]]</f>
        <v>0</v>
      </c>
    </row>
    <row r="782" spans="1:5" x14ac:dyDescent="0.25">
      <c r="A782" s="7" t="s">
        <v>1336</v>
      </c>
      <c r="B782" s="7" t="s">
        <v>1713</v>
      </c>
      <c r="C782" s="7">
        <v>70</v>
      </c>
      <c r="D782">
        <f>VLOOKUP(keyword_stats_2[[#This Row],[Keyword]],'keyword-forecasts'!K:O,5,FALSE)</f>
        <v>0</v>
      </c>
      <c r="E782" s="12">
        <f>keyword_stats_2[[#This Row],[Searches: Jun 2019]]/keyword_stats_2[[#This Row],[Searches: Jun 2018]]</f>
        <v>0</v>
      </c>
    </row>
    <row r="783" spans="1:5" x14ac:dyDescent="0.25">
      <c r="A783" s="7" t="s">
        <v>627</v>
      </c>
      <c r="B783" s="7" t="s">
        <v>1731</v>
      </c>
      <c r="C783" s="7">
        <v>70</v>
      </c>
      <c r="D783">
        <f>VLOOKUP(keyword_stats_2[[#This Row],[Keyword]],'keyword-forecasts'!K:O,5,FALSE)</f>
        <v>28.02</v>
      </c>
      <c r="E783" s="12">
        <f>keyword_stats_2[[#This Row],[Searches: Jun 2019]]/keyword_stats_2[[#This Row],[Searches: Jun 2018]]</f>
        <v>0.4002857142857143</v>
      </c>
    </row>
    <row r="784" spans="1:5" x14ac:dyDescent="0.25">
      <c r="A784" s="7" t="s">
        <v>1091</v>
      </c>
      <c r="B784" s="7" t="s">
        <v>1793</v>
      </c>
      <c r="C784" s="7">
        <v>70</v>
      </c>
      <c r="D784">
        <f>VLOOKUP(keyword_stats_2[[#This Row],[Keyword]],'keyword-forecasts'!K:O,5,FALSE)</f>
        <v>0</v>
      </c>
      <c r="E784" s="12">
        <f>keyword_stats_2[[#This Row],[Searches: Jun 2019]]/keyword_stats_2[[#This Row],[Searches: Jun 2018]]</f>
        <v>0</v>
      </c>
    </row>
    <row r="785" spans="1:5" x14ac:dyDescent="0.25">
      <c r="A785" s="7" t="s">
        <v>1128</v>
      </c>
      <c r="B785" s="7" t="s">
        <v>1767</v>
      </c>
      <c r="C785" s="7">
        <v>70</v>
      </c>
      <c r="D785">
        <f>VLOOKUP(keyword_stats_2[[#This Row],[Keyword]],'keyword-forecasts'!K:O,5,FALSE)</f>
        <v>0</v>
      </c>
      <c r="E785" s="12">
        <f>keyword_stats_2[[#This Row],[Searches: Jun 2019]]/keyword_stats_2[[#This Row],[Searches: Jun 2018]]</f>
        <v>0</v>
      </c>
    </row>
    <row r="786" spans="1:5" x14ac:dyDescent="0.25">
      <c r="A786" s="7" t="s">
        <v>1311</v>
      </c>
      <c r="B786" s="7" t="s">
        <v>1781</v>
      </c>
      <c r="C786" s="7">
        <v>70</v>
      </c>
      <c r="D786">
        <f>VLOOKUP(keyword_stats_2[[#This Row],[Keyword]],'keyword-forecasts'!K:O,5,FALSE)</f>
        <v>63.05</v>
      </c>
      <c r="E786" s="12">
        <f>keyword_stats_2[[#This Row],[Searches: Jun 2019]]/keyword_stats_2[[#This Row],[Searches: Jun 2018]]</f>
        <v>0.90071428571428569</v>
      </c>
    </row>
    <row r="787" spans="1:5" x14ac:dyDescent="0.25">
      <c r="A787" s="7" t="s">
        <v>1135</v>
      </c>
      <c r="B787" s="7" t="s">
        <v>1773</v>
      </c>
      <c r="C787" s="7">
        <v>70</v>
      </c>
      <c r="D787">
        <f>VLOOKUP(keyword_stats_2[[#This Row],[Keyword]],'keyword-forecasts'!K:O,5,FALSE)</f>
        <v>406.35</v>
      </c>
      <c r="E787" s="12">
        <f>keyword_stats_2[[#This Row],[Searches: Jun 2019]]/keyword_stats_2[[#This Row],[Searches: Jun 2018]]</f>
        <v>5.8050000000000006</v>
      </c>
    </row>
    <row r="788" spans="1:5" x14ac:dyDescent="0.25">
      <c r="A788" s="7" t="s">
        <v>1129</v>
      </c>
      <c r="B788" s="7" t="s">
        <v>1773</v>
      </c>
      <c r="C788" s="7">
        <v>70</v>
      </c>
      <c r="D788">
        <f>VLOOKUP(keyword_stats_2[[#This Row],[Keyword]],'keyword-forecasts'!K:O,5,FALSE)</f>
        <v>56.05</v>
      </c>
      <c r="E788" s="12">
        <f>keyword_stats_2[[#This Row],[Searches: Jun 2019]]/keyword_stats_2[[#This Row],[Searches: Jun 2018]]</f>
        <v>0.80071428571428571</v>
      </c>
    </row>
    <row r="789" spans="1:5" x14ac:dyDescent="0.25">
      <c r="A789" s="7" t="s">
        <v>1007</v>
      </c>
      <c r="B789" s="7" t="s">
        <v>1772</v>
      </c>
      <c r="C789" s="7">
        <v>70</v>
      </c>
      <c r="D789">
        <f>VLOOKUP(keyword_stats_2[[#This Row],[Keyword]],'keyword-forecasts'!K:O,5,FALSE)</f>
        <v>7.01</v>
      </c>
      <c r="E789" s="12">
        <f>keyword_stats_2[[#This Row],[Searches: Jun 2019]]/keyword_stats_2[[#This Row],[Searches: Jun 2018]]</f>
        <v>0.10014285714285714</v>
      </c>
    </row>
    <row r="790" spans="1:5" x14ac:dyDescent="0.25">
      <c r="A790" s="7" t="s">
        <v>1121</v>
      </c>
      <c r="B790" s="7" t="s">
        <v>1773</v>
      </c>
      <c r="C790" s="7">
        <v>70</v>
      </c>
      <c r="D790">
        <f>VLOOKUP(keyword_stats_2[[#This Row],[Keyword]],'keyword-forecasts'!K:O,5,FALSE)</f>
        <v>14.01</v>
      </c>
      <c r="E790" s="12">
        <f>keyword_stats_2[[#This Row],[Searches: Jun 2019]]/keyword_stats_2[[#This Row],[Searches: Jun 2018]]</f>
        <v>0.20014285714285715</v>
      </c>
    </row>
    <row r="791" spans="1:5" x14ac:dyDescent="0.25">
      <c r="A791" s="7" t="s">
        <v>1127</v>
      </c>
      <c r="B791" s="7" t="s">
        <v>1773</v>
      </c>
      <c r="C791" s="7">
        <v>70</v>
      </c>
      <c r="D791">
        <f>VLOOKUP(keyword_stats_2[[#This Row],[Keyword]],'keyword-forecasts'!K:O,5,FALSE)</f>
        <v>0</v>
      </c>
      <c r="E791" s="12">
        <f>keyword_stats_2[[#This Row],[Searches: Jun 2019]]/keyword_stats_2[[#This Row],[Searches: Jun 2018]]</f>
        <v>0</v>
      </c>
    </row>
    <row r="792" spans="1:5" x14ac:dyDescent="0.25">
      <c r="A792" s="7" t="s">
        <v>1008</v>
      </c>
      <c r="B792" s="7" t="s">
        <v>1743</v>
      </c>
      <c r="C792" s="7">
        <v>70</v>
      </c>
      <c r="D792">
        <f>VLOOKUP(keyword_stats_2[[#This Row],[Keyword]],'keyword-forecasts'!K:O,5,FALSE)</f>
        <v>0</v>
      </c>
      <c r="E792" s="12">
        <f>keyword_stats_2[[#This Row],[Searches: Jun 2019]]/keyword_stats_2[[#This Row],[Searches: Jun 2018]]</f>
        <v>0</v>
      </c>
    </row>
    <row r="793" spans="1:5" x14ac:dyDescent="0.25">
      <c r="A793" s="7" t="s">
        <v>395</v>
      </c>
      <c r="B793" s="7" t="s">
        <v>1793</v>
      </c>
      <c r="C793" s="7">
        <v>70</v>
      </c>
      <c r="D793">
        <f>VLOOKUP(keyword_stats_2[[#This Row],[Keyword]],'keyword-forecasts'!K:O,5,FALSE)</f>
        <v>14.01</v>
      </c>
      <c r="E793" s="12">
        <f>keyword_stats_2[[#This Row],[Searches: Jun 2019]]/keyword_stats_2[[#This Row],[Searches: Jun 2018]]</f>
        <v>0.20014285714285715</v>
      </c>
    </row>
    <row r="794" spans="1:5" x14ac:dyDescent="0.25">
      <c r="A794" s="7" t="s">
        <v>1418</v>
      </c>
      <c r="B794" s="7" t="s">
        <v>1771</v>
      </c>
      <c r="C794" s="7">
        <v>70</v>
      </c>
      <c r="D794">
        <f>VLOOKUP(keyword_stats_2[[#This Row],[Keyword]],'keyword-forecasts'!K:O,5,FALSE)</f>
        <v>0</v>
      </c>
      <c r="E794" s="12">
        <f>keyword_stats_2[[#This Row],[Searches: Jun 2019]]/keyword_stats_2[[#This Row],[Searches: Jun 2018]]</f>
        <v>0</v>
      </c>
    </row>
    <row r="795" spans="1:5" x14ac:dyDescent="0.25">
      <c r="A795" s="7" t="s">
        <v>1406</v>
      </c>
      <c r="B795" s="7" t="s">
        <v>1769</v>
      </c>
      <c r="C795" s="7">
        <v>70</v>
      </c>
      <c r="D795">
        <f>VLOOKUP(keyword_stats_2[[#This Row],[Keyword]],'keyword-forecasts'!K:O,5,FALSE)</f>
        <v>0</v>
      </c>
      <c r="E795" s="12">
        <f>keyword_stats_2[[#This Row],[Searches: Jun 2019]]/keyword_stats_2[[#This Row],[Searches: Jun 2018]]</f>
        <v>0</v>
      </c>
    </row>
    <row r="796" spans="1:5" x14ac:dyDescent="0.25">
      <c r="A796" s="7" t="s">
        <v>1098</v>
      </c>
      <c r="B796" s="7" t="s">
        <v>1773</v>
      </c>
      <c r="C796" s="7">
        <v>70</v>
      </c>
      <c r="D796">
        <f>VLOOKUP(keyword_stats_2[[#This Row],[Keyword]],'keyword-forecasts'!K:O,5,FALSE)</f>
        <v>0</v>
      </c>
      <c r="E796" s="12">
        <f>keyword_stats_2[[#This Row],[Searches: Jun 2019]]/keyword_stats_2[[#This Row],[Searches: Jun 2018]]</f>
        <v>0</v>
      </c>
    </row>
    <row r="797" spans="1:5" x14ac:dyDescent="0.25">
      <c r="A797" s="7" t="s">
        <v>967</v>
      </c>
      <c r="B797" s="7" t="s">
        <v>1715</v>
      </c>
      <c r="C797" s="7">
        <v>70</v>
      </c>
      <c r="D797">
        <f>VLOOKUP(keyword_stats_2[[#This Row],[Keyword]],'keyword-forecasts'!K:O,5,FALSE)</f>
        <v>0</v>
      </c>
      <c r="E797" s="12">
        <f>keyword_stats_2[[#This Row],[Searches: Jun 2019]]/keyword_stats_2[[#This Row],[Searches: Jun 2018]]</f>
        <v>0</v>
      </c>
    </row>
    <row r="798" spans="1:5" x14ac:dyDescent="0.25">
      <c r="A798" s="7" t="s">
        <v>1428</v>
      </c>
      <c r="B798" s="7" t="s">
        <v>1746</v>
      </c>
      <c r="C798" s="7">
        <v>70</v>
      </c>
      <c r="D798">
        <f>VLOOKUP(keyword_stats_2[[#This Row],[Keyword]],'keyword-forecasts'!K:O,5,FALSE)</f>
        <v>0</v>
      </c>
      <c r="E798" s="12">
        <f>keyword_stats_2[[#This Row],[Searches: Jun 2019]]/keyword_stats_2[[#This Row],[Searches: Jun 2018]]</f>
        <v>0</v>
      </c>
    </row>
    <row r="799" spans="1:5" x14ac:dyDescent="0.25">
      <c r="A799" s="7" t="s">
        <v>1280</v>
      </c>
      <c r="B799" s="7" t="s">
        <v>1773</v>
      </c>
      <c r="C799" s="7">
        <v>70</v>
      </c>
      <c r="D799">
        <f>VLOOKUP(keyword_stats_2[[#This Row],[Keyword]],'keyword-forecasts'!K:O,5,FALSE)</f>
        <v>0</v>
      </c>
      <c r="E799" s="12">
        <f>keyword_stats_2[[#This Row],[Searches: Jun 2019]]/keyword_stats_2[[#This Row],[Searches: Jun 2018]]</f>
        <v>0</v>
      </c>
    </row>
    <row r="800" spans="1:5" x14ac:dyDescent="0.25">
      <c r="A800" s="7" t="s">
        <v>327</v>
      </c>
      <c r="B800" s="7" t="s">
        <v>1836</v>
      </c>
      <c r="C800" s="7">
        <v>70</v>
      </c>
      <c r="D800">
        <f>VLOOKUP(keyword_stats_2[[#This Row],[Keyword]],'keyword-forecasts'!K:O,5,FALSE)</f>
        <v>0</v>
      </c>
      <c r="E800" s="12">
        <f>keyword_stats_2[[#This Row],[Searches: Jun 2019]]/keyword_stats_2[[#This Row],[Searches: Jun 2018]]</f>
        <v>0</v>
      </c>
    </row>
    <row r="801" spans="1:5" x14ac:dyDescent="0.25">
      <c r="A801" s="7" t="s">
        <v>427</v>
      </c>
      <c r="B801" s="7" t="s">
        <v>1783</v>
      </c>
      <c r="C801" s="7">
        <v>70</v>
      </c>
      <c r="D801">
        <f>VLOOKUP(keyword_stats_2[[#This Row],[Keyword]],'keyword-forecasts'!K:O,5,FALSE)</f>
        <v>0</v>
      </c>
      <c r="E801" s="12">
        <f>keyword_stats_2[[#This Row],[Searches: Jun 2019]]/keyword_stats_2[[#This Row],[Searches: Jun 2018]]</f>
        <v>0</v>
      </c>
    </row>
    <row r="802" spans="1:5" x14ac:dyDescent="0.25">
      <c r="A802" s="7" t="s">
        <v>1101</v>
      </c>
      <c r="B802" s="7" t="s">
        <v>1813</v>
      </c>
      <c r="C802" s="7">
        <v>70</v>
      </c>
      <c r="D802">
        <f>VLOOKUP(keyword_stats_2[[#This Row],[Keyword]],'keyword-forecasts'!K:O,5,FALSE)</f>
        <v>7.01</v>
      </c>
      <c r="E802" s="12">
        <f>keyword_stats_2[[#This Row],[Searches: Jun 2019]]/keyword_stats_2[[#This Row],[Searches: Jun 2018]]</f>
        <v>0.10014285714285714</v>
      </c>
    </row>
    <row r="803" spans="1:5" x14ac:dyDescent="0.25">
      <c r="A803" s="7" t="s">
        <v>217</v>
      </c>
      <c r="B803" s="7" t="s">
        <v>1810</v>
      </c>
      <c r="C803" s="7">
        <v>70</v>
      </c>
      <c r="D803">
        <f>VLOOKUP(keyword_stats_2[[#This Row],[Keyword]],'keyword-forecasts'!K:O,5,FALSE)</f>
        <v>0</v>
      </c>
      <c r="E803" s="12">
        <f>keyword_stats_2[[#This Row],[Searches: Jun 2019]]/keyword_stats_2[[#This Row],[Searches: Jun 2018]]</f>
        <v>0</v>
      </c>
    </row>
    <row r="804" spans="1:5" x14ac:dyDescent="0.25">
      <c r="A804" s="7" t="s">
        <v>615</v>
      </c>
      <c r="B804" s="7" t="s">
        <v>1768</v>
      </c>
      <c r="C804" s="7">
        <v>70</v>
      </c>
      <c r="D804">
        <f>VLOOKUP(keyword_stats_2[[#This Row],[Keyword]],'keyword-forecasts'!K:O,5,FALSE)</f>
        <v>154.13</v>
      </c>
      <c r="E804" s="12">
        <f>keyword_stats_2[[#This Row],[Searches: Jun 2019]]/keyword_stats_2[[#This Row],[Searches: Jun 2018]]</f>
        <v>2.201857142857143</v>
      </c>
    </row>
    <row r="805" spans="1:5" x14ac:dyDescent="0.25">
      <c r="A805" s="7" t="s">
        <v>609</v>
      </c>
      <c r="B805" s="7" t="s">
        <v>1742</v>
      </c>
      <c r="C805" s="7">
        <v>70</v>
      </c>
      <c r="D805">
        <f>VLOOKUP(keyword_stats_2[[#This Row],[Keyword]],'keyword-forecasts'!K:O,5,FALSE)</f>
        <v>0</v>
      </c>
      <c r="E805" s="12">
        <f>keyword_stats_2[[#This Row],[Searches: Jun 2019]]/keyword_stats_2[[#This Row],[Searches: Jun 2018]]</f>
        <v>0</v>
      </c>
    </row>
    <row r="806" spans="1:5" x14ac:dyDescent="0.25">
      <c r="A806" s="7" t="s">
        <v>397</v>
      </c>
      <c r="B806" s="7" t="s">
        <v>1699</v>
      </c>
      <c r="C806" s="7">
        <v>70</v>
      </c>
      <c r="D806">
        <f>VLOOKUP(keyword_stats_2[[#This Row],[Keyword]],'keyword-forecasts'!K:O,5,FALSE)</f>
        <v>0</v>
      </c>
      <c r="E806" s="12">
        <f>keyword_stats_2[[#This Row],[Searches: Jun 2019]]/keyword_stats_2[[#This Row],[Searches: Jun 2018]]</f>
        <v>0</v>
      </c>
    </row>
    <row r="807" spans="1:5" x14ac:dyDescent="0.25">
      <c r="A807" s="7" t="s">
        <v>116</v>
      </c>
      <c r="B807" s="7" t="s">
        <v>1734</v>
      </c>
      <c r="C807" s="7">
        <v>70</v>
      </c>
      <c r="D807">
        <f>VLOOKUP(keyword_stats_2[[#This Row],[Keyword]],'keyword-forecasts'!K:O,5,FALSE)</f>
        <v>0</v>
      </c>
      <c r="E807" s="12">
        <f>keyword_stats_2[[#This Row],[Searches: Jun 2019]]/keyword_stats_2[[#This Row],[Searches: Jun 2018]]</f>
        <v>0</v>
      </c>
    </row>
    <row r="808" spans="1:5" x14ac:dyDescent="0.25">
      <c r="A808" s="7" t="s">
        <v>975</v>
      </c>
      <c r="B808" s="7" t="s">
        <v>1775</v>
      </c>
      <c r="C808" s="7">
        <v>70</v>
      </c>
      <c r="D808">
        <f>VLOOKUP(keyword_stats_2[[#This Row],[Keyword]],'keyword-forecasts'!K:O,5,FALSE)</f>
        <v>77.069999999999993</v>
      </c>
      <c r="E808" s="12">
        <f>keyword_stats_2[[#This Row],[Searches: Jun 2019]]/keyword_stats_2[[#This Row],[Searches: Jun 2018]]</f>
        <v>1.101</v>
      </c>
    </row>
    <row r="809" spans="1:5" x14ac:dyDescent="0.25">
      <c r="A809" s="7" t="s">
        <v>310</v>
      </c>
      <c r="B809" s="7" t="s">
        <v>1806</v>
      </c>
      <c r="C809" s="7">
        <v>70</v>
      </c>
      <c r="D809">
        <f>VLOOKUP(keyword_stats_2[[#This Row],[Keyword]],'keyword-forecasts'!K:O,5,FALSE)</f>
        <v>0</v>
      </c>
      <c r="E809" s="12">
        <f>keyword_stats_2[[#This Row],[Searches: Jun 2019]]/keyword_stats_2[[#This Row],[Searches: Jun 2018]]</f>
        <v>0</v>
      </c>
    </row>
    <row r="810" spans="1:5" x14ac:dyDescent="0.25">
      <c r="A810" s="7" t="s">
        <v>214</v>
      </c>
      <c r="B810" s="7" t="s">
        <v>1715</v>
      </c>
      <c r="C810" s="7">
        <v>70</v>
      </c>
      <c r="D810">
        <f>VLOOKUP(keyword_stats_2[[#This Row],[Keyword]],'keyword-forecasts'!K:O,5,FALSE)</f>
        <v>0</v>
      </c>
      <c r="E810" s="12">
        <f>keyword_stats_2[[#This Row],[Searches: Jun 2019]]/keyword_stats_2[[#This Row],[Searches: Jun 2018]]</f>
        <v>0</v>
      </c>
    </row>
    <row r="811" spans="1:5" x14ac:dyDescent="0.25">
      <c r="A811" s="7" t="s">
        <v>783</v>
      </c>
      <c r="B811" s="7" t="s">
        <v>1767</v>
      </c>
      <c r="C811" s="7">
        <v>70</v>
      </c>
      <c r="D811">
        <f>VLOOKUP(keyword_stats_2[[#This Row],[Keyword]],'keyword-forecasts'!K:O,5,FALSE)</f>
        <v>0</v>
      </c>
      <c r="E811" s="12">
        <f>keyword_stats_2[[#This Row],[Searches: Jun 2019]]/keyword_stats_2[[#This Row],[Searches: Jun 2018]]</f>
        <v>0</v>
      </c>
    </row>
    <row r="812" spans="1:5" x14ac:dyDescent="0.25">
      <c r="A812" s="7" t="s">
        <v>1219</v>
      </c>
      <c r="B812" s="7" t="s">
        <v>1773</v>
      </c>
      <c r="C812" s="7">
        <v>70</v>
      </c>
      <c r="D812">
        <f>VLOOKUP(keyword_stats_2[[#This Row],[Keyword]],'keyword-forecasts'!K:O,5,FALSE)</f>
        <v>0</v>
      </c>
      <c r="E812" s="12">
        <f>keyword_stats_2[[#This Row],[Searches: Jun 2019]]/keyword_stats_2[[#This Row],[Searches: Jun 2018]]</f>
        <v>0</v>
      </c>
    </row>
    <row r="813" spans="1:5" x14ac:dyDescent="0.25">
      <c r="A813" s="7" t="s">
        <v>1222</v>
      </c>
      <c r="B813" s="7" t="s">
        <v>1709</v>
      </c>
      <c r="C813" s="7">
        <v>70</v>
      </c>
      <c r="D813">
        <f>VLOOKUP(keyword_stats_2[[#This Row],[Keyword]],'keyword-forecasts'!K:O,5,FALSE)</f>
        <v>0</v>
      </c>
      <c r="E813" s="12">
        <f>keyword_stats_2[[#This Row],[Searches: Jun 2019]]/keyword_stats_2[[#This Row],[Searches: Jun 2018]]</f>
        <v>0</v>
      </c>
    </row>
    <row r="814" spans="1:5" x14ac:dyDescent="0.25">
      <c r="A814" s="7" t="s">
        <v>293</v>
      </c>
      <c r="B814" s="7" t="s">
        <v>1773</v>
      </c>
      <c r="C814" s="7">
        <v>70</v>
      </c>
      <c r="D814">
        <f>VLOOKUP(keyword_stats_2[[#This Row],[Keyword]],'keyword-forecasts'!K:O,5,FALSE)</f>
        <v>49.04</v>
      </c>
      <c r="E814" s="12">
        <f>keyword_stats_2[[#This Row],[Searches: Jun 2019]]/keyword_stats_2[[#This Row],[Searches: Jun 2018]]</f>
        <v>0.70057142857142851</v>
      </c>
    </row>
    <row r="815" spans="1:5" x14ac:dyDescent="0.25">
      <c r="A815" s="7" t="s">
        <v>691</v>
      </c>
      <c r="B815" s="7" t="s">
        <v>1768</v>
      </c>
      <c r="C815" s="7">
        <v>70</v>
      </c>
      <c r="D815">
        <f>VLOOKUP(keyword_stats_2[[#This Row],[Keyword]],'keyword-forecasts'!K:O,5,FALSE)</f>
        <v>56.05</v>
      </c>
      <c r="E815" s="12">
        <f>keyword_stats_2[[#This Row],[Searches: Jun 2019]]/keyword_stats_2[[#This Row],[Searches: Jun 2018]]</f>
        <v>0.80071428571428571</v>
      </c>
    </row>
    <row r="816" spans="1:5" x14ac:dyDescent="0.25">
      <c r="A816" s="7" t="s">
        <v>1161</v>
      </c>
      <c r="B816" s="7" t="s">
        <v>1773</v>
      </c>
      <c r="C816" s="7">
        <v>70</v>
      </c>
      <c r="D816">
        <f>VLOOKUP(keyword_stats_2[[#This Row],[Keyword]],'keyword-forecasts'!K:O,5,FALSE)</f>
        <v>0</v>
      </c>
      <c r="E816" s="12">
        <f>keyword_stats_2[[#This Row],[Searches: Jun 2019]]/keyword_stats_2[[#This Row],[Searches: Jun 2018]]</f>
        <v>0</v>
      </c>
    </row>
    <row r="817" spans="1:5" x14ac:dyDescent="0.25">
      <c r="A817" s="7" t="s">
        <v>1249</v>
      </c>
      <c r="B817" s="7" t="s">
        <v>1775</v>
      </c>
      <c r="C817" s="7">
        <v>70</v>
      </c>
      <c r="D817">
        <f>VLOOKUP(keyword_stats_2[[#This Row],[Keyword]],'keyword-forecasts'!K:O,5,FALSE)</f>
        <v>35.03</v>
      </c>
      <c r="E817" s="12">
        <f>keyword_stats_2[[#This Row],[Searches: Jun 2019]]/keyword_stats_2[[#This Row],[Searches: Jun 2018]]</f>
        <v>0.50042857142857144</v>
      </c>
    </row>
    <row r="818" spans="1:5" x14ac:dyDescent="0.25">
      <c r="A818" s="7" t="s">
        <v>1045</v>
      </c>
      <c r="B818" s="7" t="s">
        <v>1773</v>
      </c>
      <c r="C818" s="7">
        <v>70</v>
      </c>
      <c r="D818">
        <f>VLOOKUP(keyword_stats_2[[#This Row],[Keyword]],'keyword-forecasts'!K:O,5,FALSE)</f>
        <v>0</v>
      </c>
      <c r="E818" s="12">
        <f>keyword_stats_2[[#This Row],[Searches: Jun 2019]]/keyword_stats_2[[#This Row],[Searches: Jun 2018]]</f>
        <v>0</v>
      </c>
    </row>
    <row r="819" spans="1:5" x14ac:dyDescent="0.25">
      <c r="A819" s="7" t="s">
        <v>1044</v>
      </c>
      <c r="B819" s="7" t="s">
        <v>1773</v>
      </c>
      <c r="C819" s="7">
        <v>70</v>
      </c>
      <c r="D819">
        <f>VLOOKUP(keyword_stats_2[[#This Row],[Keyword]],'keyword-forecasts'!K:O,5,FALSE)</f>
        <v>0</v>
      </c>
      <c r="E819" s="12">
        <f>keyword_stats_2[[#This Row],[Searches: Jun 2019]]/keyword_stats_2[[#This Row],[Searches: Jun 2018]]</f>
        <v>0</v>
      </c>
    </row>
    <row r="820" spans="1:5" x14ac:dyDescent="0.25">
      <c r="A820" s="7" t="s">
        <v>273</v>
      </c>
      <c r="B820" s="7" t="s">
        <v>1696</v>
      </c>
      <c r="C820" s="7">
        <v>70</v>
      </c>
      <c r="D820">
        <f>VLOOKUP(keyword_stats_2[[#This Row],[Keyword]],'keyword-forecasts'!K:O,5,FALSE)</f>
        <v>28.02</v>
      </c>
      <c r="E820" s="12">
        <f>keyword_stats_2[[#This Row],[Searches: Jun 2019]]/keyword_stats_2[[#This Row],[Searches: Jun 2018]]</f>
        <v>0.4002857142857143</v>
      </c>
    </row>
    <row r="821" spans="1:5" x14ac:dyDescent="0.25">
      <c r="A821" s="7" t="s">
        <v>756</v>
      </c>
      <c r="B821" s="7" t="s">
        <v>1773</v>
      </c>
      <c r="C821" s="7">
        <v>70</v>
      </c>
      <c r="D821">
        <f>VLOOKUP(keyword_stats_2[[#This Row],[Keyword]],'keyword-forecasts'!K:O,5,FALSE)</f>
        <v>70.06</v>
      </c>
      <c r="E821" s="12">
        <f>keyword_stats_2[[#This Row],[Searches: Jun 2019]]/keyword_stats_2[[#This Row],[Searches: Jun 2018]]</f>
        <v>1.0008571428571429</v>
      </c>
    </row>
    <row r="822" spans="1:5" x14ac:dyDescent="0.25">
      <c r="A822" s="7" t="s">
        <v>1177</v>
      </c>
      <c r="B822" s="7" t="s">
        <v>1784</v>
      </c>
      <c r="C822" s="7">
        <v>70</v>
      </c>
      <c r="D822">
        <f>VLOOKUP(keyword_stats_2[[#This Row],[Keyword]],'keyword-forecasts'!K:O,5,FALSE)</f>
        <v>7.01</v>
      </c>
      <c r="E822" s="12">
        <f>keyword_stats_2[[#This Row],[Searches: Jun 2019]]/keyword_stats_2[[#This Row],[Searches: Jun 2018]]</f>
        <v>0.10014285714285714</v>
      </c>
    </row>
    <row r="823" spans="1:5" x14ac:dyDescent="0.25">
      <c r="A823" s="7" t="s">
        <v>713</v>
      </c>
      <c r="B823" s="7" t="s">
        <v>1722</v>
      </c>
      <c r="C823" s="7">
        <v>70</v>
      </c>
      <c r="D823">
        <f>VLOOKUP(keyword_stats_2[[#This Row],[Keyword]],'keyword-forecasts'!K:O,5,FALSE)</f>
        <v>14.01</v>
      </c>
      <c r="E823" s="12">
        <f>keyword_stats_2[[#This Row],[Searches: Jun 2019]]/keyword_stats_2[[#This Row],[Searches: Jun 2018]]</f>
        <v>0.20014285714285715</v>
      </c>
    </row>
    <row r="824" spans="1:5" x14ac:dyDescent="0.25">
      <c r="A824" s="7" t="s">
        <v>1168</v>
      </c>
      <c r="B824" s="7" t="s">
        <v>1773</v>
      </c>
      <c r="C824" s="7">
        <v>70</v>
      </c>
      <c r="D824">
        <f>VLOOKUP(keyword_stats_2[[#This Row],[Keyword]],'keyword-forecasts'!K:O,5,FALSE)</f>
        <v>28.02</v>
      </c>
      <c r="E824" s="12">
        <f>keyword_stats_2[[#This Row],[Searches: Jun 2019]]/keyword_stats_2[[#This Row],[Searches: Jun 2018]]</f>
        <v>0.4002857142857143</v>
      </c>
    </row>
    <row r="825" spans="1:5" x14ac:dyDescent="0.25">
      <c r="A825" s="7" t="s">
        <v>1192</v>
      </c>
      <c r="B825" s="7" t="s">
        <v>1773</v>
      </c>
      <c r="C825" s="7">
        <v>70</v>
      </c>
      <c r="D825">
        <f>VLOOKUP(keyword_stats_2[[#This Row],[Keyword]],'keyword-forecasts'!K:O,5,FALSE)</f>
        <v>7.01</v>
      </c>
      <c r="E825" s="12">
        <f>keyword_stats_2[[#This Row],[Searches: Jun 2019]]/keyword_stats_2[[#This Row],[Searches: Jun 2018]]</f>
        <v>0.10014285714285714</v>
      </c>
    </row>
    <row r="826" spans="1:5" x14ac:dyDescent="0.25">
      <c r="A826" s="7" t="s">
        <v>1194</v>
      </c>
      <c r="B826" s="7" t="s">
        <v>1765</v>
      </c>
      <c r="C826" s="7">
        <v>70</v>
      </c>
      <c r="D826">
        <f>VLOOKUP(keyword_stats_2[[#This Row],[Keyword]],'keyword-forecasts'!K:O,5,FALSE)</f>
        <v>21.02</v>
      </c>
      <c r="E826" s="12">
        <f>keyword_stats_2[[#This Row],[Searches: Jun 2019]]/keyword_stats_2[[#This Row],[Searches: Jun 2018]]</f>
        <v>0.30028571428571427</v>
      </c>
    </row>
    <row r="827" spans="1:5" x14ac:dyDescent="0.25">
      <c r="A827" s="7" t="s">
        <v>1186</v>
      </c>
      <c r="B827" s="7" t="s">
        <v>1828</v>
      </c>
      <c r="C827" s="7">
        <v>70</v>
      </c>
      <c r="D827">
        <f>VLOOKUP(keyword_stats_2[[#This Row],[Keyword]],'keyword-forecasts'!K:O,5,FALSE)</f>
        <v>126.11</v>
      </c>
      <c r="E827" s="12">
        <f>keyword_stats_2[[#This Row],[Searches: Jun 2019]]/keyword_stats_2[[#This Row],[Searches: Jun 2018]]</f>
        <v>1.8015714285714286</v>
      </c>
    </row>
    <row r="828" spans="1:5" x14ac:dyDescent="0.25">
      <c r="A828" s="7" t="s">
        <v>1188</v>
      </c>
      <c r="B828" s="7" t="s">
        <v>1828</v>
      </c>
      <c r="C828" s="7">
        <v>70</v>
      </c>
      <c r="D828">
        <f>VLOOKUP(keyword_stats_2[[#This Row],[Keyword]],'keyword-forecasts'!K:O,5,FALSE)</f>
        <v>189.16</v>
      </c>
      <c r="E828" s="12">
        <f>keyword_stats_2[[#This Row],[Searches: Jun 2019]]/keyword_stats_2[[#This Row],[Searches: Jun 2018]]</f>
        <v>2.7022857142857144</v>
      </c>
    </row>
    <row r="829" spans="1:5" x14ac:dyDescent="0.25">
      <c r="A829" s="7" t="s">
        <v>1041</v>
      </c>
      <c r="B829" s="7" t="s">
        <v>1773</v>
      </c>
      <c r="C829" s="7">
        <v>70</v>
      </c>
      <c r="D829">
        <f>VLOOKUP(keyword_stats_2[[#This Row],[Keyword]],'keyword-forecasts'!K:O,5,FALSE)</f>
        <v>84.07</v>
      </c>
      <c r="E829" s="12">
        <f>keyword_stats_2[[#This Row],[Searches: Jun 2019]]/keyword_stats_2[[#This Row],[Searches: Jun 2018]]</f>
        <v>1.2009999999999998</v>
      </c>
    </row>
    <row r="830" spans="1:5" x14ac:dyDescent="0.25">
      <c r="A830" s="7" t="s">
        <v>1022</v>
      </c>
      <c r="B830" s="7" t="s">
        <v>1744</v>
      </c>
      <c r="C830" s="7">
        <v>70</v>
      </c>
      <c r="D830">
        <f>VLOOKUP(keyword_stats_2[[#This Row],[Keyword]],'keyword-forecasts'!K:O,5,FALSE)</f>
        <v>0</v>
      </c>
      <c r="E830" s="12">
        <f>keyword_stats_2[[#This Row],[Searches: Jun 2019]]/keyword_stats_2[[#This Row],[Searches: Jun 2018]]</f>
        <v>0</v>
      </c>
    </row>
    <row r="831" spans="1:5" x14ac:dyDescent="0.25">
      <c r="A831" s="7" t="s">
        <v>1289</v>
      </c>
      <c r="B831" s="7" t="s">
        <v>1705</v>
      </c>
      <c r="C831" s="7">
        <v>70</v>
      </c>
      <c r="D831">
        <f>VLOOKUP(keyword_stats_2[[#This Row],[Keyword]],'keyword-forecasts'!K:O,5,FALSE)</f>
        <v>77.069999999999993</v>
      </c>
      <c r="E831" s="12">
        <f>keyword_stats_2[[#This Row],[Searches: Jun 2019]]/keyword_stats_2[[#This Row],[Searches: Jun 2018]]</f>
        <v>1.101</v>
      </c>
    </row>
    <row r="832" spans="1:5" x14ac:dyDescent="0.25">
      <c r="A832" s="7" t="s">
        <v>1080</v>
      </c>
      <c r="B832" s="7" t="s">
        <v>1767</v>
      </c>
      <c r="C832" s="7">
        <v>70</v>
      </c>
      <c r="D832">
        <f>VLOOKUP(keyword_stats_2[[#This Row],[Keyword]],'keyword-forecasts'!K:O,5,FALSE)</f>
        <v>0</v>
      </c>
      <c r="E832" s="12">
        <f>keyword_stats_2[[#This Row],[Searches: Jun 2019]]/keyword_stats_2[[#This Row],[Searches: Jun 2018]]</f>
        <v>0</v>
      </c>
    </row>
    <row r="833" spans="1:5" x14ac:dyDescent="0.25">
      <c r="A833" s="7" t="s">
        <v>1285</v>
      </c>
      <c r="B833" s="7" t="s">
        <v>1742</v>
      </c>
      <c r="C833" s="7">
        <v>70</v>
      </c>
      <c r="D833">
        <f>VLOOKUP(keyword_stats_2[[#This Row],[Keyword]],'keyword-forecasts'!K:O,5,FALSE)</f>
        <v>7.01</v>
      </c>
      <c r="E833" s="12">
        <f>keyword_stats_2[[#This Row],[Searches: Jun 2019]]/keyword_stats_2[[#This Row],[Searches: Jun 2018]]</f>
        <v>0.10014285714285714</v>
      </c>
    </row>
    <row r="834" spans="1:5" x14ac:dyDescent="0.25">
      <c r="A834" s="7" t="s">
        <v>1141</v>
      </c>
      <c r="B834" s="7" t="s">
        <v>1773</v>
      </c>
      <c r="C834" s="7">
        <v>70</v>
      </c>
      <c r="D834">
        <f>VLOOKUP(keyword_stats_2[[#This Row],[Keyword]],'keyword-forecasts'!K:O,5,FALSE)</f>
        <v>63.05</v>
      </c>
      <c r="E834" s="12">
        <f>keyword_stats_2[[#This Row],[Searches: Jun 2019]]/keyword_stats_2[[#This Row],[Searches: Jun 2018]]</f>
        <v>0.90071428571428569</v>
      </c>
    </row>
    <row r="835" spans="1:5" x14ac:dyDescent="0.25">
      <c r="A835" s="7" t="s">
        <v>241</v>
      </c>
      <c r="B835" s="7" t="s">
        <v>1772</v>
      </c>
      <c r="C835" s="7">
        <v>70</v>
      </c>
      <c r="D835">
        <f>VLOOKUP(keyword_stats_2[[#This Row],[Keyword]],'keyword-forecasts'!K:O,5,FALSE)</f>
        <v>0</v>
      </c>
      <c r="E835" s="12">
        <f>keyword_stats_2[[#This Row],[Searches: Jun 2019]]/keyword_stats_2[[#This Row],[Searches: Jun 2018]]</f>
        <v>0</v>
      </c>
    </row>
    <row r="836" spans="1:5" x14ac:dyDescent="0.25">
      <c r="A836" s="7" t="s">
        <v>1146</v>
      </c>
      <c r="B836" s="7" t="s">
        <v>1773</v>
      </c>
      <c r="C836" s="7">
        <v>70</v>
      </c>
      <c r="D836">
        <f>VLOOKUP(keyword_stats_2[[#This Row],[Keyword]],'keyword-forecasts'!K:O,5,FALSE)</f>
        <v>98.08</v>
      </c>
      <c r="E836" s="12">
        <f>keyword_stats_2[[#This Row],[Searches: Jun 2019]]/keyword_stats_2[[#This Row],[Searches: Jun 2018]]</f>
        <v>1.401142857142857</v>
      </c>
    </row>
    <row r="837" spans="1:5" x14ac:dyDescent="0.25">
      <c r="A837" s="7" t="s">
        <v>416</v>
      </c>
      <c r="B837" s="7" t="s">
        <v>1773</v>
      </c>
      <c r="C837" s="7">
        <v>70</v>
      </c>
      <c r="D837">
        <f>VLOOKUP(keyword_stats_2[[#This Row],[Keyword]],'keyword-forecasts'!K:O,5,FALSE)</f>
        <v>7.01</v>
      </c>
      <c r="E837" s="12">
        <f>keyword_stats_2[[#This Row],[Searches: Jun 2019]]/keyword_stats_2[[#This Row],[Searches: Jun 2018]]</f>
        <v>0.10014285714285714</v>
      </c>
    </row>
    <row r="838" spans="1:5" x14ac:dyDescent="0.25">
      <c r="A838" s="7" t="s">
        <v>243</v>
      </c>
      <c r="B838" s="7" t="s">
        <v>1767</v>
      </c>
      <c r="C838" s="7">
        <v>70</v>
      </c>
      <c r="D838">
        <f>VLOOKUP(keyword_stats_2[[#This Row],[Keyword]],'keyword-forecasts'!K:O,5,FALSE)</f>
        <v>7.01</v>
      </c>
      <c r="E838" s="12">
        <f>keyword_stats_2[[#This Row],[Searches: Jun 2019]]/keyword_stats_2[[#This Row],[Searches: Jun 2018]]</f>
        <v>0.10014285714285714</v>
      </c>
    </row>
    <row r="839" spans="1:5" x14ac:dyDescent="0.25">
      <c r="A839" s="7" t="s">
        <v>668</v>
      </c>
      <c r="B839" s="7" t="s">
        <v>1714</v>
      </c>
      <c r="C839" s="7">
        <v>70</v>
      </c>
      <c r="D839">
        <f>VLOOKUP(keyword_stats_2[[#This Row],[Keyword]],'keyword-forecasts'!K:O,5,FALSE)</f>
        <v>182.16</v>
      </c>
      <c r="E839" s="12">
        <f>keyword_stats_2[[#This Row],[Searches: Jun 2019]]/keyword_stats_2[[#This Row],[Searches: Jun 2018]]</f>
        <v>2.6022857142857143</v>
      </c>
    </row>
    <row r="840" spans="1:5" x14ac:dyDescent="0.25">
      <c r="A840" s="7" t="s">
        <v>1257</v>
      </c>
      <c r="B840" s="7" t="s">
        <v>1773</v>
      </c>
      <c r="C840" s="7">
        <v>70</v>
      </c>
      <c r="D840">
        <f>VLOOKUP(keyword_stats_2[[#This Row],[Keyword]],'keyword-forecasts'!K:O,5,FALSE)</f>
        <v>189.16</v>
      </c>
      <c r="E840" s="12">
        <f>keyword_stats_2[[#This Row],[Searches: Jun 2019]]/keyword_stats_2[[#This Row],[Searches: Jun 2018]]</f>
        <v>2.7022857142857144</v>
      </c>
    </row>
    <row r="841" spans="1:5" x14ac:dyDescent="0.25">
      <c r="A841" s="7" t="s">
        <v>249</v>
      </c>
      <c r="B841" s="7" t="s">
        <v>1768</v>
      </c>
      <c r="C841" s="7">
        <v>70</v>
      </c>
      <c r="D841">
        <f>VLOOKUP(keyword_stats_2[[#This Row],[Keyword]],'keyword-forecasts'!K:O,5,FALSE)</f>
        <v>63.05</v>
      </c>
      <c r="E841" s="12">
        <f>keyword_stats_2[[#This Row],[Searches: Jun 2019]]/keyword_stats_2[[#This Row],[Searches: Jun 2018]]</f>
        <v>0.90071428571428569</v>
      </c>
    </row>
    <row r="842" spans="1:5" x14ac:dyDescent="0.25">
      <c r="A842" s="7" t="s">
        <v>1251</v>
      </c>
      <c r="B842" s="7" t="s">
        <v>1747</v>
      </c>
      <c r="C842" s="7">
        <v>70</v>
      </c>
      <c r="D842">
        <f>VLOOKUP(keyword_stats_2[[#This Row],[Keyword]],'keyword-forecasts'!K:O,5,FALSE)</f>
        <v>35.03</v>
      </c>
      <c r="E842" s="12">
        <f>keyword_stats_2[[#This Row],[Searches: Jun 2019]]/keyword_stats_2[[#This Row],[Searches: Jun 2018]]</f>
        <v>0.50042857142857144</v>
      </c>
    </row>
    <row r="843" spans="1:5" x14ac:dyDescent="0.25">
      <c r="A843" s="7" t="s">
        <v>1029</v>
      </c>
      <c r="B843" s="7" t="s">
        <v>1772</v>
      </c>
      <c r="C843" s="7">
        <v>70</v>
      </c>
      <c r="D843">
        <f>VLOOKUP(keyword_stats_2[[#This Row],[Keyword]],'keyword-forecasts'!K:O,5,FALSE)</f>
        <v>0</v>
      </c>
      <c r="E843" s="12">
        <f>keyword_stats_2[[#This Row],[Searches: Jun 2019]]/keyword_stats_2[[#This Row],[Searches: Jun 2018]]</f>
        <v>0</v>
      </c>
    </row>
    <row r="844" spans="1:5" x14ac:dyDescent="0.25">
      <c r="A844" s="7" t="s">
        <v>1272</v>
      </c>
      <c r="B844" s="7" t="s">
        <v>1773</v>
      </c>
      <c r="C844" s="7">
        <v>70</v>
      </c>
      <c r="D844">
        <f>VLOOKUP(keyword_stats_2[[#This Row],[Keyword]],'keyword-forecasts'!K:O,5,FALSE)</f>
        <v>7.01</v>
      </c>
      <c r="E844" s="12">
        <f>keyword_stats_2[[#This Row],[Searches: Jun 2019]]/keyword_stats_2[[#This Row],[Searches: Jun 2018]]</f>
        <v>0.10014285714285714</v>
      </c>
    </row>
    <row r="845" spans="1:5" x14ac:dyDescent="0.25">
      <c r="A845" s="7" t="s">
        <v>1033</v>
      </c>
      <c r="B845" s="7" t="s">
        <v>1773</v>
      </c>
      <c r="C845" s="7">
        <v>70</v>
      </c>
      <c r="D845">
        <f>VLOOKUP(keyword_stats_2[[#This Row],[Keyword]],'keyword-forecasts'!K:O,5,FALSE)</f>
        <v>98.08</v>
      </c>
      <c r="E845" s="12">
        <f>keyword_stats_2[[#This Row],[Searches: Jun 2019]]/keyword_stats_2[[#This Row],[Searches: Jun 2018]]</f>
        <v>1.401142857142857</v>
      </c>
    </row>
    <row r="846" spans="1:5" x14ac:dyDescent="0.25">
      <c r="A846" s="7" t="s">
        <v>1155</v>
      </c>
      <c r="B846" s="7" t="s">
        <v>1773</v>
      </c>
      <c r="C846" s="7">
        <v>70</v>
      </c>
      <c r="D846">
        <f>VLOOKUP(keyword_stats_2[[#This Row],[Keyword]],'keyword-forecasts'!K:O,5,FALSE)</f>
        <v>21.02</v>
      </c>
      <c r="E846" s="12">
        <f>keyword_stats_2[[#This Row],[Searches: Jun 2019]]/keyword_stats_2[[#This Row],[Searches: Jun 2018]]</f>
        <v>0.30028571428571427</v>
      </c>
    </row>
    <row r="847" spans="1:5" x14ac:dyDescent="0.25">
      <c r="A847" s="7" t="s">
        <v>1501</v>
      </c>
      <c r="B847" s="7" t="s">
        <v>1829</v>
      </c>
      <c r="C847" s="7">
        <v>70</v>
      </c>
      <c r="D847">
        <f>VLOOKUP(keyword_stats_2[[#This Row],[Keyword]],'keyword-forecasts'!K:O,5,FALSE)</f>
        <v>0</v>
      </c>
      <c r="E847" s="12">
        <f>keyword_stats_2[[#This Row],[Searches: Jun 2019]]/keyword_stats_2[[#This Row],[Searches: Jun 2018]]</f>
        <v>0</v>
      </c>
    </row>
    <row r="848" spans="1:5" x14ac:dyDescent="0.25">
      <c r="A848" s="7" t="s">
        <v>938</v>
      </c>
      <c r="B848" s="7" t="s">
        <v>1773</v>
      </c>
      <c r="C848" s="7">
        <v>70</v>
      </c>
      <c r="D848">
        <f>VLOOKUP(keyword_stats_2[[#This Row],[Keyword]],'keyword-forecasts'!K:O,5,FALSE)</f>
        <v>56.05</v>
      </c>
      <c r="E848" s="12">
        <f>keyword_stats_2[[#This Row],[Searches: Jun 2019]]/keyword_stats_2[[#This Row],[Searches: Jun 2018]]</f>
        <v>0.80071428571428571</v>
      </c>
    </row>
    <row r="849" spans="1:5" x14ac:dyDescent="0.25">
      <c r="A849" s="7" t="s">
        <v>175</v>
      </c>
      <c r="B849" s="7" t="s">
        <v>1774</v>
      </c>
      <c r="C849" s="7">
        <v>70</v>
      </c>
      <c r="D849">
        <f>VLOOKUP(keyword_stats_2[[#This Row],[Keyword]],'keyword-forecasts'!K:O,5,FALSE)</f>
        <v>7.01</v>
      </c>
      <c r="E849" s="12">
        <f>keyword_stats_2[[#This Row],[Searches: Jun 2019]]/keyword_stats_2[[#This Row],[Searches: Jun 2018]]</f>
        <v>0.10014285714285714</v>
      </c>
    </row>
    <row r="850" spans="1:5" x14ac:dyDescent="0.25">
      <c r="A850" s="7" t="s">
        <v>847</v>
      </c>
      <c r="B850" s="7" t="s">
        <v>1795</v>
      </c>
      <c r="C850" s="7">
        <v>70</v>
      </c>
      <c r="D850">
        <f>VLOOKUP(keyword_stats_2[[#This Row],[Keyword]],'keyword-forecasts'!K:O,5,FALSE)</f>
        <v>28.02</v>
      </c>
      <c r="E850" s="12">
        <f>keyword_stats_2[[#This Row],[Searches: Jun 2019]]/keyword_stats_2[[#This Row],[Searches: Jun 2018]]</f>
        <v>0.4002857142857143</v>
      </c>
    </row>
    <row r="851" spans="1:5" x14ac:dyDescent="0.25">
      <c r="A851" s="7" t="s">
        <v>147</v>
      </c>
      <c r="B851" s="7" t="s">
        <v>1814</v>
      </c>
      <c r="C851" s="7">
        <v>70</v>
      </c>
      <c r="D851">
        <f>VLOOKUP(keyword_stats_2[[#This Row],[Keyword]],'keyword-forecasts'!K:O,5,FALSE)</f>
        <v>7.01</v>
      </c>
      <c r="E851" s="12">
        <f>keyword_stats_2[[#This Row],[Searches: Jun 2019]]/keyword_stats_2[[#This Row],[Searches: Jun 2018]]</f>
        <v>0.10014285714285714</v>
      </c>
    </row>
    <row r="852" spans="1:5" x14ac:dyDescent="0.25">
      <c r="A852" s="7" t="s">
        <v>441</v>
      </c>
      <c r="B852" s="7" t="s">
        <v>1733</v>
      </c>
      <c r="C852" s="7">
        <v>70</v>
      </c>
      <c r="D852">
        <f>VLOOKUP(keyword_stats_2[[#This Row],[Keyword]],'keyword-forecasts'!K:O,5,FALSE)</f>
        <v>21.02</v>
      </c>
      <c r="E852" s="12">
        <f>keyword_stats_2[[#This Row],[Searches: Jun 2019]]/keyword_stats_2[[#This Row],[Searches: Jun 2018]]</f>
        <v>0.30028571428571427</v>
      </c>
    </row>
    <row r="853" spans="1:5" x14ac:dyDescent="0.25">
      <c r="A853" s="7" t="s">
        <v>887</v>
      </c>
      <c r="B853" s="7" t="s">
        <v>1734</v>
      </c>
      <c r="C853" s="7">
        <v>70</v>
      </c>
      <c r="D853">
        <f>VLOOKUP(keyword_stats_2[[#This Row],[Keyword]],'keyword-forecasts'!K:O,5,FALSE)</f>
        <v>14.01</v>
      </c>
      <c r="E853" s="12">
        <f>keyword_stats_2[[#This Row],[Searches: Jun 2019]]/keyword_stats_2[[#This Row],[Searches: Jun 2018]]</f>
        <v>0.20014285714285715</v>
      </c>
    </row>
    <row r="854" spans="1:5" x14ac:dyDescent="0.25">
      <c r="A854" s="7" t="s">
        <v>495</v>
      </c>
      <c r="B854" s="7" t="s">
        <v>1706</v>
      </c>
      <c r="C854" s="7">
        <v>70</v>
      </c>
      <c r="D854">
        <f>VLOOKUP(keyword_stats_2[[#This Row],[Keyword]],'keyword-forecasts'!K:O,5,FALSE)</f>
        <v>7.01</v>
      </c>
      <c r="E854" s="12">
        <f>keyword_stats_2[[#This Row],[Searches: Jun 2019]]/keyword_stats_2[[#This Row],[Searches: Jun 2018]]</f>
        <v>0.10014285714285714</v>
      </c>
    </row>
    <row r="855" spans="1:5" x14ac:dyDescent="0.25">
      <c r="A855" s="7" t="s">
        <v>1615</v>
      </c>
      <c r="B855" s="7" t="s">
        <v>1752</v>
      </c>
      <c r="C855" s="7">
        <v>70</v>
      </c>
      <c r="D855">
        <f>VLOOKUP(keyword_stats_2[[#This Row],[Keyword]],'keyword-forecasts'!K:O,5,FALSE)</f>
        <v>0</v>
      </c>
      <c r="E855" s="12">
        <f>keyword_stats_2[[#This Row],[Searches: Jun 2019]]/keyword_stats_2[[#This Row],[Searches: Jun 2018]]</f>
        <v>0</v>
      </c>
    </row>
    <row r="856" spans="1:5" x14ac:dyDescent="0.25">
      <c r="A856" s="7" t="s">
        <v>1624</v>
      </c>
      <c r="B856" s="7" t="s">
        <v>1807</v>
      </c>
      <c r="C856" s="7">
        <v>70</v>
      </c>
      <c r="D856">
        <f>VLOOKUP(keyword_stats_2[[#This Row],[Keyword]],'keyword-forecasts'!K:O,5,FALSE)</f>
        <v>63.05</v>
      </c>
      <c r="E856" s="12">
        <f>keyword_stats_2[[#This Row],[Searches: Jun 2019]]/keyword_stats_2[[#This Row],[Searches: Jun 2018]]</f>
        <v>0.90071428571428569</v>
      </c>
    </row>
    <row r="857" spans="1:5" x14ac:dyDescent="0.25">
      <c r="A857" s="7" t="s">
        <v>1490</v>
      </c>
      <c r="B857" s="7" t="s">
        <v>1771</v>
      </c>
      <c r="C857" s="7">
        <v>70</v>
      </c>
      <c r="D857">
        <f>VLOOKUP(keyword_stats_2[[#This Row],[Keyword]],'keyword-forecasts'!K:O,5,FALSE)</f>
        <v>7.01</v>
      </c>
      <c r="E857" s="12">
        <f>keyword_stats_2[[#This Row],[Searches: Jun 2019]]/keyword_stats_2[[#This Row],[Searches: Jun 2018]]</f>
        <v>0.10014285714285714</v>
      </c>
    </row>
    <row r="858" spans="1:5" x14ac:dyDescent="0.25">
      <c r="A858" s="7" t="s">
        <v>1563</v>
      </c>
      <c r="B858" s="7" t="s">
        <v>1773</v>
      </c>
      <c r="C858" s="7">
        <v>70</v>
      </c>
      <c r="D858">
        <f>VLOOKUP(keyword_stats_2[[#This Row],[Keyword]],'keyword-forecasts'!K:O,5,FALSE)</f>
        <v>35.03</v>
      </c>
      <c r="E858" s="12">
        <f>keyword_stats_2[[#This Row],[Searches: Jun 2019]]/keyword_stats_2[[#This Row],[Searches: Jun 2018]]</f>
        <v>0.50042857142857144</v>
      </c>
    </row>
    <row r="859" spans="1:5" x14ac:dyDescent="0.25">
      <c r="A859" s="7" t="s">
        <v>547</v>
      </c>
      <c r="B859" s="7" t="s">
        <v>1734</v>
      </c>
      <c r="C859" s="7">
        <v>70</v>
      </c>
      <c r="D859">
        <f>VLOOKUP(keyword_stats_2[[#This Row],[Keyword]],'keyword-forecasts'!K:O,5,FALSE)</f>
        <v>7.01</v>
      </c>
      <c r="E859" s="12">
        <f>keyword_stats_2[[#This Row],[Searches: Jun 2019]]/keyword_stats_2[[#This Row],[Searches: Jun 2018]]</f>
        <v>0.10014285714285714</v>
      </c>
    </row>
    <row r="860" spans="1:5" x14ac:dyDescent="0.25">
      <c r="A860" s="7" t="s">
        <v>128</v>
      </c>
      <c r="B860" s="7" t="s">
        <v>1713</v>
      </c>
      <c r="C860" s="7">
        <v>70</v>
      </c>
      <c r="D860">
        <f>VLOOKUP(keyword_stats_2[[#This Row],[Keyword]],'keyword-forecasts'!K:O,5,FALSE)</f>
        <v>0</v>
      </c>
      <c r="E860" s="12">
        <f>keyword_stats_2[[#This Row],[Searches: Jun 2019]]/keyword_stats_2[[#This Row],[Searches: Jun 2018]]</f>
        <v>0</v>
      </c>
    </row>
    <row r="861" spans="1:5" x14ac:dyDescent="0.25">
      <c r="A861" s="7" t="s">
        <v>833</v>
      </c>
      <c r="B861" s="7" t="s">
        <v>1804</v>
      </c>
      <c r="C861" s="7">
        <v>70</v>
      </c>
      <c r="D861">
        <f>VLOOKUP(keyword_stats_2[[#This Row],[Keyword]],'keyword-forecasts'!K:O,5,FALSE)</f>
        <v>0</v>
      </c>
      <c r="E861" s="12">
        <f>keyword_stats_2[[#This Row],[Searches: Jun 2019]]/keyword_stats_2[[#This Row],[Searches: Jun 2018]]</f>
        <v>0</v>
      </c>
    </row>
    <row r="862" spans="1:5" x14ac:dyDescent="0.25">
      <c r="A862" s="7" t="s">
        <v>1525</v>
      </c>
      <c r="B862" s="7" t="s">
        <v>1797</v>
      </c>
      <c r="C862" s="7">
        <v>70</v>
      </c>
      <c r="D862">
        <f>VLOOKUP(keyword_stats_2[[#This Row],[Keyword]],'keyword-forecasts'!K:O,5,FALSE)</f>
        <v>0</v>
      </c>
      <c r="E862" s="12">
        <f>keyword_stats_2[[#This Row],[Searches: Jun 2019]]/keyword_stats_2[[#This Row],[Searches: Jun 2018]]</f>
        <v>0</v>
      </c>
    </row>
    <row r="863" spans="1:5" x14ac:dyDescent="0.25">
      <c r="A863" s="7" t="s">
        <v>528</v>
      </c>
      <c r="B863" s="7" t="s">
        <v>1723</v>
      </c>
      <c r="C863" s="7">
        <v>70</v>
      </c>
      <c r="D863">
        <f>VLOOKUP(keyword_stats_2[[#This Row],[Keyword]],'keyword-forecasts'!K:O,5,FALSE)</f>
        <v>0</v>
      </c>
      <c r="E863" s="12">
        <f>keyword_stats_2[[#This Row],[Searches: Jun 2019]]/keyword_stats_2[[#This Row],[Searches: Jun 2018]]</f>
        <v>0</v>
      </c>
    </row>
    <row r="864" spans="1:5" x14ac:dyDescent="0.25">
      <c r="A864" s="7" t="s">
        <v>518</v>
      </c>
      <c r="B864" s="7" t="s">
        <v>1770</v>
      </c>
      <c r="C864" s="7">
        <v>70</v>
      </c>
      <c r="D864">
        <f>VLOOKUP(keyword_stats_2[[#This Row],[Keyword]],'keyword-forecasts'!K:O,5,FALSE)</f>
        <v>0</v>
      </c>
      <c r="E864" s="12">
        <f>keyword_stats_2[[#This Row],[Searches: Jun 2019]]/keyword_stats_2[[#This Row],[Searches: Jun 2018]]</f>
        <v>0</v>
      </c>
    </row>
    <row r="865" spans="1:5" x14ac:dyDescent="0.25">
      <c r="A865" s="7" t="s">
        <v>1537</v>
      </c>
      <c r="B865" s="7" t="s">
        <v>1740</v>
      </c>
      <c r="C865" s="7">
        <v>70</v>
      </c>
      <c r="D865">
        <f>VLOOKUP(keyword_stats_2[[#This Row],[Keyword]],'keyword-forecasts'!K:O,5,FALSE)</f>
        <v>0</v>
      </c>
      <c r="E865" s="12">
        <f>keyword_stats_2[[#This Row],[Searches: Jun 2019]]/keyword_stats_2[[#This Row],[Searches: Jun 2018]]</f>
        <v>0</v>
      </c>
    </row>
    <row r="866" spans="1:5" x14ac:dyDescent="0.25">
      <c r="A866" s="7" t="s">
        <v>522</v>
      </c>
      <c r="B866" s="7" t="s">
        <v>1791</v>
      </c>
      <c r="C866" s="7">
        <v>70</v>
      </c>
      <c r="D866">
        <f>VLOOKUP(keyword_stats_2[[#This Row],[Keyword]],'keyword-forecasts'!K:O,5,FALSE)</f>
        <v>7.01</v>
      </c>
      <c r="E866" s="12">
        <f>keyword_stats_2[[#This Row],[Searches: Jun 2019]]/keyword_stats_2[[#This Row],[Searches: Jun 2018]]</f>
        <v>0.10014285714285714</v>
      </c>
    </row>
    <row r="867" spans="1:5" x14ac:dyDescent="0.25">
      <c r="A867" s="7" t="s">
        <v>834</v>
      </c>
      <c r="B867" s="7" t="s">
        <v>1804</v>
      </c>
      <c r="C867" s="7">
        <v>70</v>
      </c>
      <c r="D867">
        <f>VLOOKUP(keyword_stats_2[[#This Row],[Keyword]],'keyword-forecasts'!K:O,5,FALSE)</f>
        <v>0</v>
      </c>
      <c r="E867" s="12">
        <f>keyword_stats_2[[#This Row],[Searches: Jun 2019]]/keyword_stats_2[[#This Row],[Searches: Jun 2018]]</f>
        <v>0</v>
      </c>
    </row>
    <row r="868" spans="1:5" x14ac:dyDescent="0.25">
      <c r="A868" s="7" t="s">
        <v>515</v>
      </c>
      <c r="B868" s="7" t="s">
        <v>1718</v>
      </c>
      <c r="C868" s="7">
        <v>70</v>
      </c>
      <c r="D868">
        <f>VLOOKUP(keyword_stats_2[[#This Row],[Keyword]],'keyword-forecasts'!K:O,5,FALSE)</f>
        <v>0</v>
      </c>
      <c r="E868" s="12">
        <f>keyword_stats_2[[#This Row],[Searches: Jun 2019]]/keyword_stats_2[[#This Row],[Searches: Jun 2018]]</f>
        <v>0</v>
      </c>
    </row>
    <row r="869" spans="1:5" x14ac:dyDescent="0.25">
      <c r="A869" s="7" t="s">
        <v>532</v>
      </c>
      <c r="B869" s="7" t="s">
        <v>1738</v>
      </c>
      <c r="C869" s="7">
        <v>70</v>
      </c>
      <c r="D869">
        <f>VLOOKUP(keyword_stats_2[[#This Row],[Keyword]],'keyword-forecasts'!K:O,5,FALSE)</f>
        <v>7.01</v>
      </c>
      <c r="E869" s="12">
        <f>keyword_stats_2[[#This Row],[Searches: Jun 2019]]/keyword_stats_2[[#This Row],[Searches: Jun 2018]]</f>
        <v>0.10014285714285714</v>
      </c>
    </row>
    <row r="870" spans="1:5" x14ac:dyDescent="0.25">
      <c r="A870" s="7" t="s">
        <v>135</v>
      </c>
      <c r="B870" s="7" t="s">
        <v>1696</v>
      </c>
      <c r="C870" s="7">
        <v>70</v>
      </c>
      <c r="D870">
        <f>VLOOKUP(keyword_stats_2[[#This Row],[Keyword]],'keyword-forecasts'!K:O,5,FALSE)</f>
        <v>28.02</v>
      </c>
      <c r="E870" s="12">
        <f>keyword_stats_2[[#This Row],[Searches: Jun 2019]]/keyword_stats_2[[#This Row],[Searches: Jun 2018]]</f>
        <v>0.4002857142857143</v>
      </c>
    </row>
    <row r="871" spans="1:5" x14ac:dyDescent="0.25">
      <c r="A871" s="7" t="s">
        <v>166</v>
      </c>
      <c r="B871" s="7" t="s">
        <v>1730</v>
      </c>
      <c r="C871" s="7">
        <v>70</v>
      </c>
      <c r="D871">
        <f>VLOOKUP(keyword_stats_2[[#This Row],[Keyword]],'keyword-forecasts'!K:O,5,FALSE)</f>
        <v>0</v>
      </c>
      <c r="E871" s="12">
        <f>keyword_stats_2[[#This Row],[Searches: Jun 2019]]/keyword_stats_2[[#This Row],[Searches: Jun 2018]]</f>
        <v>0</v>
      </c>
    </row>
    <row r="872" spans="1:5" x14ac:dyDescent="0.25">
      <c r="A872" s="7" t="s">
        <v>1522</v>
      </c>
      <c r="B872" s="7" t="s">
        <v>1771</v>
      </c>
      <c r="C872" s="7">
        <v>70</v>
      </c>
      <c r="D872">
        <f>VLOOKUP(keyword_stats_2[[#This Row],[Keyword]],'keyword-forecasts'!K:O,5,FALSE)</f>
        <v>7.01</v>
      </c>
      <c r="E872" s="12">
        <f>keyword_stats_2[[#This Row],[Searches: Jun 2019]]/keyword_stats_2[[#This Row],[Searches: Jun 2018]]</f>
        <v>0.10014285714285714</v>
      </c>
    </row>
    <row r="873" spans="1:5" x14ac:dyDescent="0.25">
      <c r="A873" s="7" t="s">
        <v>529</v>
      </c>
      <c r="B873" s="7" t="s">
        <v>1723</v>
      </c>
      <c r="C873" s="7">
        <v>70</v>
      </c>
      <c r="D873">
        <f>VLOOKUP(keyword_stats_2[[#This Row],[Keyword]],'keyword-forecasts'!K:O,5,FALSE)</f>
        <v>0</v>
      </c>
      <c r="E873" s="12">
        <f>keyword_stats_2[[#This Row],[Searches: Jun 2019]]/keyword_stats_2[[#This Row],[Searches: Jun 2018]]</f>
        <v>0</v>
      </c>
    </row>
    <row r="874" spans="1:5" x14ac:dyDescent="0.25">
      <c r="A874" s="7" t="s">
        <v>486</v>
      </c>
      <c r="B874" s="7" t="s">
        <v>1739</v>
      </c>
      <c r="C874" s="7">
        <v>70</v>
      </c>
      <c r="D874">
        <f>VLOOKUP(keyword_stats_2[[#This Row],[Keyword]],'keyword-forecasts'!K:O,5,FALSE)</f>
        <v>0</v>
      </c>
      <c r="E874" s="12">
        <f>keyword_stats_2[[#This Row],[Searches: Jun 2019]]/keyword_stats_2[[#This Row],[Searches: Jun 2018]]</f>
        <v>0</v>
      </c>
    </row>
    <row r="875" spans="1:5" x14ac:dyDescent="0.25">
      <c r="A875" s="7" t="s">
        <v>1487</v>
      </c>
      <c r="B875" s="7" t="s">
        <v>1752</v>
      </c>
      <c r="C875" s="7">
        <v>70</v>
      </c>
      <c r="D875">
        <f>VLOOKUP(keyword_stats_2[[#This Row],[Keyword]],'keyword-forecasts'!K:O,5,FALSE)</f>
        <v>42.04</v>
      </c>
      <c r="E875" s="12">
        <f>keyword_stats_2[[#This Row],[Searches: Jun 2019]]/keyword_stats_2[[#This Row],[Searches: Jun 2018]]</f>
        <v>0.60057142857142853</v>
      </c>
    </row>
    <row r="876" spans="1:5" x14ac:dyDescent="0.25">
      <c r="A876" s="7" t="s">
        <v>462</v>
      </c>
      <c r="B876" s="7" t="s">
        <v>1770</v>
      </c>
      <c r="C876" s="7">
        <v>70</v>
      </c>
      <c r="D876">
        <f>VLOOKUP(keyword_stats_2[[#This Row],[Keyword]],'keyword-forecasts'!K:O,5,FALSE)</f>
        <v>0</v>
      </c>
      <c r="E876" s="12">
        <f>keyword_stats_2[[#This Row],[Searches: Jun 2019]]/keyword_stats_2[[#This Row],[Searches: Jun 2018]]</f>
        <v>0</v>
      </c>
    </row>
    <row r="877" spans="1:5" x14ac:dyDescent="0.25">
      <c r="A877" s="7" t="s">
        <v>1468</v>
      </c>
      <c r="B877" s="7" t="s">
        <v>1771</v>
      </c>
      <c r="C877" s="7">
        <v>70</v>
      </c>
      <c r="D877">
        <f>VLOOKUP(keyword_stats_2[[#This Row],[Keyword]],'keyword-forecasts'!K:O,5,FALSE)</f>
        <v>0</v>
      </c>
      <c r="E877" s="12">
        <f>keyword_stats_2[[#This Row],[Searches: Jun 2019]]/keyword_stats_2[[#This Row],[Searches: Jun 2018]]</f>
        <v>0</v>
      </c>
    </row>
    <row r="878" spans="1:5" x14ac:dyDescent="0.25">
      <c r="A878" s="7" t="s">
        <v>499</v>
      </c>
      <c r="B878" s="7" t="s">
        <v>1739</v>
      </c>
      <c r="C878" s="7">
        <v>70</v>
      </c>
      <c r="D878">
        <f>VLOOKUP(keyword_stats_2[[#This Row],[Keyword]],'keyword-forecasts'!K:O,5,FALSE)</f>
        <v>7.01</v>
      </c>
      <c r="E878" s="12">
        <f>keyword_stats_2[[#This Row],[Searches: Jun 2019]]/keyword_stats_2[[#This Row],[Searches: Jun 2018]]</f>
        <v>0.10014285714285714</v>
      </c>
    </row>
    <row r="879" spans="1:5" x14ac:dyDescent="0.25">
      <c r="A879" s="7" t="s">
        <v>468</v>
      </c>
      <c r="B879" s="7" t="s">
        <v>1736</v>
      </c>
      <c r="C879" s="7">
        <v>70</v>
      </c>
      <c r="D879">
        <f>VLOOKUP(keyword_stats_2[[#This Row],[Keyword]],'keyword-forecasts'!K:O,5,FALSE)</f>
        <v>0</v>
      </c>
      <c r="E879" s="12">
        <f>keyword_stats_2[[#This Row],[Searches: Jun 2019]]/keyword_stats_2[[#This Row],[Searches: Jun 2018]]</f>
        <v>0</v>
      </c>
    </row>
    <row r="880" spans="1:5" x14ac:dyDescent="0.25">
      <c r="A880" s="7" t="s">
        <v>1644</v>
      </c>
      <c r="B880" s="7" t="s">
        <v>1720</v>
      </c>
      <c r="C880" s="7">
        <v>70</v>
      </c>
      <c r="D880">
        <f>VLOOKUP(keyword_stats_2[[#This Row],[Keyword]],'keyword-forecasts'!K:O,5,FALSE)</f>
        <v>0</v>
      </c>
      <c r="E880" s="12">
        <f>keyword_stats_2[[#This Row],[Searches: Jun 2019]]/keyword_stats_2[[#This Row],[Searches: Jun 2018]]</f>
        <v>0</v>
      </c>
    </row>
    <row r="881" spans="1:5" x14ac:dyDescent="0.25">
      <c r="A881" s="7" t="s">
        <v>1565</v>
      </c>
      <c r="B881" s="7" t="s">
        <v>1805</v>
      </c>
      <c r="C881" s="7">
        <v>70</v>
      </c>
      <c r="D881">
        <f>VLOOKUP(keyword_stats_2[[#This Row],[Keyword]],'keyword-forecasts'!K:O,5,FALSE)</f>
        <v>21.02</v>
      </c>
      <c r="E881" s="12">
        <f>keyword_stats_2[[#This Row],[Searches: Jun 2019]]/keyword_stats_2[[#This Row],[Searches: Jun 2018]]</f>
        <v>0.30028571428571427</v>
      </c>
    </row>
    <row r="882" spans="1:5" x14ac:dyDescent="0.25">
      <c r="A882" s="7" t="s">
        <v>144</v>
      </c>
      <c r="B882" s="7" t="s">
        <v>1814</v>
      </c>
      <c r="C882" s="7">
        <v>70</v>
      </c>
      <c r="D882">
        <f>VLOOKUP(keyword_stats_2[[#This Row],[Keyword]],'keyword-forecasts'!K:O,5,FALSE)</f>
        <v>0</v>
      </c>
      <c r="E882" s="12">
        <f>keyword_stats_2[[#This Row],[Searches: Jun 2019]]/keyword_stats_2[[#This Row],[Searches: Jun 2018]]</f>
        <v>0</v>
      </c>
    </row>
    <row r="883" spans="1:5" x14ac:dyDescent="0.25">
      <c r="A883" s="7" t="s">
        <v>382</v>
      </c>
      <c r="B883" s="7" t="s">
        <v>1722</v>
      </c>
      <c r="C883" s="7">
        <v>70</v>
      </c>
      <c r="D883">
        <f>VLOOKUP(keyword_stats_2[[#This Row],[Keyword]],'keyword-forecasts'!K:O,5,FALSE)</f>
        <v>210.18</v>
      </c>
      <c r="E883" s="12">
        <f>keyword_stats_2[[#This Row],[Searches: Jun 2019]]/keyword_stats_2[[#This Row],[Searches: Jun 2018]]</f>
        <v>3.0025714285714287</v>
      </c>
    </row>
    <row r="884" spans="1:5" x14ac:dyDescent="0.25">
      <c r="A884" s="7" t="s">
        <v>1440</v>
      </c>
      <c r="B884" s="7" t="s">
        <v>1771</v>
      </c>
      <c r="C884" s="7">
        <v>70</v>
      </c>
      <c r="D884">
        <f>VLOOKUP(keyword_stats_2[[#This Row],[Keyword]],'keyword-forecasts'!K:O,5,FALSE)</f>
        <v>0</v>
      </c>
      <c r="E884" s="12">
        <f>keyword_stats_2[[#This Row],[Searches: Jun 2019]]/keyword_stats_2[[#This Row],[Searches: Jun 2018]]</f>
        <v>0</v>
      </c>
    </row>
    <row r="885" spans="1:5" x14ac:dyDescent="0.25">
      <c r="A885" s="7" t="s">
        <v>936</v>
      </c>
      <c r="B885" s="7" t="s">
        <v>1773</v>
      </c>
      <c r="C885" s="7">
        <v>70</v>
      </c>
      <c r="D885">
        <f>VLOOKUP(keyword_stats_2[[#This Row],[Keyword]],'keyword-forecasts'!K:O,5,FALSE)</f>
        <v>0</v>
      </c>
      <c r="E885" s="12">
        <f>keyword_stats_2[[#This Row],[Searches: Jun 2019]]/keyword_stats_2[[#This Row],[Searches: Jun 2018]]</f>
        <v>0</v>
      </c>
    </row>
    <row r="886" spans="1:5" x14ac:dyDescent="0.25">
      <c r="A886" s="7" t="s">
        <v>870</v>
      </c>
      <c r="B886" s="7" t="s">
        <v>1701</v>
      </c>
      <c r="C886" s="7">
        <v>70</v>
      </c>
      <c r="D886">
        <f>VLOOKUP(keyword_stats_2[[#This Row],[Keyword]],'keyword-forecasts'!K:O,5,FALSE)</f>
        <v>14.01</v>
      </c>
      <c r="E886" s="12">
        <f>keyword_stats_2[[#This Row],[Searches: Jun 2019]]/keyword_stats_2[[#This Row],[Searches: Jun 2018]]</f>
        <v>0.20014285714285715</v>
      </c>
    </row>
    <row r="887" spans="1:5" x14ac:dyDescent="0.25">
      <c r="A887" s="7" t="s">
        <v>1458</v>
      </c>
      <c r="B887" s="7" t="s">
        <v>1771</v>
      </c>
      <c r="C887" s="7">
        <v>70</v>
      </c>
      <c r="D887">
        <f>VLOOKUP(keyword_stats_2[[#This Row],[Keyword]],'keyword-forecasts'!K:O,5,FALSE)</f>
        <v>0</v>
      </c>
      <c r="E887" s="12">
        <f>keyword_stats_2[[#This Row],[Searches: Jun 2019]]/keyword_stats_2[[#This Row],[Searches: Jun 2018]]</f>
        <v>0</v>
      </c>
    </row>
    <row r="888" spans="1:5" x14ac:dyDescent="0.25">
      <c r="A888" s="7" t="s">
        <v>496</v>
      </c>
      <c r="B888" s="7" t="s">
        <v>1770</v>
      </c>
      <c r="C888" s="7">
        <v>70</v>
      </c>
      <c r="D888">
        <f>VLOOKUP(keyword_stats_2[[#This Row],[Keyword]],'keyword-forecasts'!K:O,5,FALSE)</f>
        <v>0</v>
      </c>
      <c r="E888" s="12">
        <f>keyword_stats_2[[#This Row],[Searches: Jun 2019]]/keyword_stats_2[[#This Row],[Searches: Jun 2018]]</f>
        <v>0</v>
      </c>
    </row>
    <row r="889" spans="1:5" x14ac:dyDescent="0.25">
      <c r="A889" s="7" t="s">
        <v>842</v>
      </c>
      <c r="B889" s="7" t="s">
        <v>1806</v>
      </c>
      <c r="C889" s="7">
        <v>70</v>
      </c>
      <c r="D889">
        <f>VLOOKUP(keyword_stats_2[[#This Row],[Keyword]],'keyword-forecasts'!K:O,5,FALSE)</f>
        <v>0</v>
      </c>
      <c r="E889" s="12">
        <f>keyword_stats_2[[#This Row],[Searches: Jun 2019]]/keyword_stats_2[[#This Row],[Searches: Jun 2018]]</f>
        <v>0</v>
      </c>
    </row>
    <row r="890" spans="1:5" x14ac:dyDescent="0.25">
      <c r="A890" s="7" t="s">
        <v>438</v>
      </c>
      <c r="B890" s="7" t="s">
        <v>1770</v>
      </c>
      <c r="C890" s="7">
        <v>70</v>
      </c>
      <c r="D890">
        <f>VLOOKUP(keyword_stats_2[[#This Row],[Keyword]],'keyword-forecasts'!K:O,5,FALSE)</f>
        <v>7.01</v>
      </c>
      <c r="E890" s="12">
        <f>keyword_stats_2[[#This Row],[Searches: Jun 2019]]/keyword_stats_2[[#This Row],[Searches: Jun 2018]]</f>
        <v>0.10014285714285714</v>
      </c>
    </row>
    <row r="891" spans="1:5" x14ac:dyDescent="0.25">
      <c r="A891" s="7" t="s">
        <v>563</v>
      </c>
      <c r="B891" s="7" t="s">
        <v>1702</v>
      </c>
      <c r="C891" s="7">
        <v>70</v>
      </c>
      <c r="D891">
        <f>VLOOKUP(keyword_stats_2[[#This Row],[Keyword]],'keyword-forecasts'!K:O,5,FALSE)</f>
        <v>98.08</v>
      </c>
      <c r="E891" s="12">
        <f>keyword_stats_2[[#This Row],[Searches: Jun 2019]]/keyword_stats_2[[#This Row],[Searches: Jun 2018]]</f>
        <v>1.401142857142857</v>
      </c>
    </row>
    <row r="892" spans="1:5" x14ac:dyDescent="0.25">
      <c r="A892" s="7" t="s">
        <v>855</v>
      </c>
      <c r="B892" s="7" t="s">
        <v>1792</v>
      </c>
      <c r="C892" s="7">
        <v>70</v>
      </c>
      <c r="D892">
        <f>VLOOKUP(keyword_stats_2[[#This Row],[Keyword]],'keyword-forecasts'!K:O,5,FALSE)</f>
        <v>35.03</v>
      </c>
      <c r="E892" s="12">
        <f>keyword_stats_2[[#This Row],[Searches: Jun 2019]]/keyword_stats_2[[#This Row],[Searches: Jun 2018]]</f>
        <v>0.50042857142857144</v>
      </c>
    </row>
    <row r="893" spans="1:5" x14ac:dyDescent="0.25">
      <c r="A893" s="7" t="s">
        <v>556</v>
      </c>
      <c r="B893" s="7" t="s">
        <v>1768</v>
      </c>
      <c r="C893" s="7">
        <v>70</v>
      </c>
      <c r="D893">
        <f>VLOOKUP(keyword_stats_2[[#This Row],[Keyword]],'keyword-forecasts'!K:O,5,FALSE)</f>
        <v>21.02</v>
      </c>
      <c r="E893" s="12">
        <f>keyword_stats_2[[#This Row],[Searches: Jun 2019]]/keyword_stats_2[[#This Row],[Searches: Jun 2018]]</f>
        <v>0.30028571428571427</v>
      </c>
    </row>
    <row r="894" spans="1:5" x14ac:dyDescent="0.25">
      <c r="A894" s="7" t="s">
        <v>560</v>
      </c>
      <c r="B894" s="7" t="s">
        <v>1768</v>
      </c>
      <c r="C894" s="7">
        <v>70</v>
      </c>
      <c r="D894">
        <f>VLOOKUP(keyword_stats_2[[#This Row],[Keyword]],'keyword-forecasts'!K:O,5,FALSE)</f>
        <v>0</v>
      </c>
      <c r="E894" s="12">
        <f>keyword_stats_2[[#This Row],[Searches: Jun 2019]]/keyword_stats_2[[#This Row],[Searches: Jun 2018]]</f>
        <v>0</v>
      </c>
    </row>
    <row r="895" spans="1:5" x14ac:dyDescent="0.25">
      <c r="A895" s="7" t="s">
        <v>183</v>
      </c>
      <c r="B895" s="7" t="s">
        <v>1761</v>
      </c>
      <c r="C895" s="7">
        <v>70</v>
      </c>
      <c r="D895">
        <f>VLOOKUP(keyword_stats_2[[#This Row],[Keyword]],'keyword-forecasts'!K:O,5,FALSE)</f>
        <v>0</v>
      </c>
      <c r="E895" s="12">
        <f>keyword_stats_2[[#This Row],[Searches: Jun 2019]]/keyword_stats_2[[#This Row],[Searches: Jun 2018]]</f>
        <v>0</v>
      </c>
    </row>
    <row r="896" spans="1:5" x14ac:dyDescent="0.25">
      <c r="A896" s="7" t="s">
        <v>1628</v>
      </c>
      <c r="B896" s="7" t="s">
        <v>1722</v>
      </c>
      <c r="C896" s="7">
        <v>70</v>
      </c>
      <c r="D896">
        <f>VLOOKUP(keyword_stats_2[[#This Row],[Keyword]],'keyword-forecasts'!K:O,5,FALSE)</f>
        <v>84.07</v>
      </c>
      <c r="E896" s="12">
        <f>keyword_stats_2[[#This Row],[Searches: Jun 2019]]/keyword_stats_2[[#This Row],[Searches: Jun 2018]]</f>
        <v>1.2009999999999998</v>
      </c>
    </row>
    <row r="897" spans="1:5" x14ac:dyDescent="0.25">
      <c r="A897" s="7" t="s">
        <v>1634</v>
      </c>
      <c r="B897" s="7" t="s">
        <v>1773</v>
      </c>
      <c r="C897" s="7">
        <v>70</v>
      </c>
      <c r="D897">
        <f>VLOOKUP(keyword_stats_2[[#This Row],[Keyword]],'keyword-forecasts'!K:O,5,FALSE)</f>
        <v>7.01</v>
      </c>
      <c r="E897" s="12">
        <f>keyword_stats_2[[#This Row],[Searches: Jun 2019]]/keyword_stats_2[[#This Row],[Searches: Jun 2018]]</f>
        <v>0.10014285714285714</v>
      </c>
    </row>
    <row r="898" spans="1:5" x14ac:dyDescent="0.25">
      <c r="A898" s="7" t="s">
        <v>390</v>
      </c>
      <c r="B898" s="7" t="s">
        <v>1771</v>
      </c>
      <c r="C898" s="7">
        <v>70</v>
      </c>
      <c r="D898">
        <f>VLOOKUP(keyword_stats_2[[#This Row],[Keyword]],'keyword-forecasts'!K:O,5,FALSE)</f>
        <v>0</v>
      </c>
      <c r="E898" s="12">
        <f>keyword_stats_2[[#This Row],[Searches: Jun 2019]]/keyword_stats_2[[#This Row],[Searches: Jun 2018]]</f>
        <v>0</v>
      </c>
    </row>
    <row r="899" spans="1:5" x14ac:dyDescent="0.25">
      <c r="A899" s="7" t="s">
        <v>677</v>
      </c>
      <c r="B899" s="7" t="s">
        <v>1778</v>
      </c>
      <c r="C899" s="7">
        <v>50</v>
      </c>
      <c r="D899">
        <f>VLOOKUP(keyword_stats_2[[#This Row],[Keyword]],'keyword-forecasts'!K:O,5,FALSE)</f>
        <v>0</v>
      </c>
      <c r="E899" s="12">
        <f>keyword_stats_2[[#This Row],[Searches: Jun 2019]]/keyword_stats_2[[#This Row],[Searches: Jun 2018]]</f>
        <v>0</v>
      </c>
    </row>
    <row r="900" spans="1:5" x14ac:dyDescent="0.25">
      <c r="A900" s="7" t="s">
        <v>1216</v>
      </c>
      <c r="B900" s="7" t="s">
        <v>1778</v>
      </c>
      <c r="C900" s="7">
        <v>50</v>
      </c>
      <c r="D900">
        <f>VLOOKUP(keyword_stats_2[[#This Row],[Keyword]],'keyword-forecasts'!K:O,5,FALSE)</f>
        <v>0</v>
      </c>
      <c r="E900" s="12">
        <f>keyword_stats_2[[#This Row],[Searches: Jun 2019]]/keyword_stats_2[[#This Row],[Searches: Jun 2018]]</f>
        <v>0</v>
      </c>
    </row>
    <row r="901" spans="1:5" x14ac:dyDescent="0.25">
      <c r="A901" s="7" t="s">
        <v>492</v>
      </c>
      <c r="B901" s="7" t="s">
        <v>1770</v>
      </c>
      <c r="C901" s="7">
        <v>50</v>
      </c>
      <c r="D901">
        <f>VLOOKUP(keyword_stats_2[[#This Row],[Keyword]],'keyword-forecasts'!K:O,5,FALSE)</f>
        <v>0</v>
      </c>
      <c r="E901" s="12">
        <f>keyword_stats_2[[#This Row],[Searches: Jun 2019]]/keyword_stats_2[[#This Row],[Searches: Jun 2018]]</f>
        <v>0</v>
      </c>
    </row>
    <row r="902" spans="1:5" x14ac:dyDescent="0.25">
      <c r="A902" s="7" t="s">
        <v>409</v>
      </c>
      <c r="B902" s="7" t="s">
        <v>1807</v>
      </c>
      <c r="C902" s="7">
        <v>50</v>
      </c>
      <c r="D902">
        <f>VLOOKUP(keyword_stats_2[[#This Row],[Keyword]],'keyword-forecasts'!K:O,5,FALSE)</f>
        <v>14.01</v>
      </c>
      <c r="E902" s="12">
        <f>keyword_stats_2[[#This Row],[Searches: Jun 2019]]/keyword_stats_2[[#This Row],[Searches: Jun 2018]]</f>
        <v>0.2802</v>
      </c>
    </row>
    <row r="903" spans="1:5" x14ac:dyDescent="0.25">
      <c r="A903" s="7" t="s">
        <v>701</v>
      </c>
      <c r="B903" s="7" t="s">
        <v>1805</v>
      </c>
      <c r="C903" s="7">
        <v>50</v>
      </c>
      <c r="D903">
        <f>VLOOKUP(keyword_stats_2[[#This Row],[Keyword]],'keyword-forecasts'!K:O,5,FALSE)</f>
        <v>0</v>
      </c>
      <c r="E903" s="12">
        <f>keyword_stats_2[[#This Row],[Searches: Jun 2019]]/keyword_stats_2[[#This Row],[Searches: Jun 2018]]</f>
        <v>0</v>
      </c>
    </row>
    <row r="904" spans="1:5" x14ac:dyDescent="0.25">
      <c r="A904" s="7" t="s">
        <v>258</v>
      </c>
      <c r="B904" s="7" t="s">
        <v>1786</v>
      </c>
      <c r="C904" s="7">
        <v>50</v>
      </c>
      <c r="D904">
        <f>VLOOKUP(keyword_stats_2[[#This Row],[Keyword]],'keyword-forecasts'!K:O,5,FALSE)</f>
        <v>42.04</v>
      </c>
      <c r="E904" s="12">
        <f>keyword_stats_2[[#This Row],[Searches: Jun 2019]]/keyword_stats_2[[#This Row],[Searches: Jun 2018]]</f>
        <v>0.84079999999999999</v>
      </c>
    </row>
    <row r="905" spans="1:5" x14ac:dyDescent="0.25">
      <c r="A905" s="7" t="s">
        <v>1227</v>
      </c>
      <c r="B905" s="7" t="s">
        <v>1773</v>
      </c>
      <c r="C905" s="7">
        <v>50</v>
      </c>
      <c r="D905">
        <f>VLOOKUP(keyword_stats_2[[#This Row],[Keyword]],'keyword-forecasts'!K:O,5,FALSE)</f>
        <v>28.02</v>
      </c>
      <c r="E905" s="12">
        <f>keyword_stats_2[[#This Row],[Searches: Jun 2019]]/keyword_stats_2[[#This Row],[Searches: Jun 2018]]</f>
        <v>0.56040000000000001</v>
      </c>
    </row>
    <row r="906" spans="1:5" x14ac:dyDescent="0.25">
      <c r="A906" s="7" t="s">
        <v>679</v>
      </c>
      <c r="B906" s="7" t="s">
        <v>1813</v>
      </c>
      <c r="C906" s="7">
        <v>50</v>
      </c>
      <c r="D906">
        <f>VLOOKUP(keyword_stats_2[[#This Row],[Keyword]],'keyword-forecasts'!K:O,5,FALSE)</f>
        <v>0</v>
      </c>
      <c r="E906" s="12">
        <f>keyword_stats_2[[#This Row],[Searches: Jun 2019]]/keyword_stats_2[[#This Row],[Searches: Jun 2018]]</f>
        <v>0</v>
      </c>
    </row>
    <row r="907" spans="1:5" x14ac:dyDescent="0.25">
      <c r="A907" s="7" t="s">
        <v>1656</v>
      </c>
      <c r="B907" s="7" t="s">
        <v>1771</v>
      </c>
      <c r="C907" s="7">
        <v>50</v>
      </c>
      <c r="D907">
        <f>VLOOKUP(keyword_stats_2[[#This Row],[Keyword]],'keyword-forecasts'!K:O,5,FALSE)</f>
        <v>0</v>
      </c>
      <c r="E907" s="12">
        <f>keyword_stats_2[[#This Row],[Searches: Jun 2019]]/keyword_stats_2[[#This Row],[Searches: Jun 2018]]</f>
        <v>0</v>
      </c>
    </row>
    <row r="908" spans="1:5" x14ac:dyDescent="0.25">
      <c r="A908" s="7" t="s">
        <v>1246</v>
      </c>
      <c r="B908" s="7" t="s">
        <v>1773</v>
      </c>
      <c r="C908" s="7">
        <v>50</v>
      </c>
      <c r="D908">
        <f>VLOOKUP(keyword_stats_2[[#This Row],[Keyword]],'keyword-forecasts'!K:O,5,FALSE)</f>
        <v>0</v>
      </c>
      <c r="E908" s="12">
        <f>keyword_stats_2[[#This Row],[Searches: Jun 2019]]/keyword_stats_2[[#This Row],[Searches: Jun 2018]]</f>
        <v>0</v>
      </c>
    </row>
    <row r="909" spans="1:5" x14ac:dyDescent="0.25">
      <c r="A909" s="7" t="s">
        <v>1655</v>
      </c>
      <c r="B909" s="7" t="s">
        <v>1773</v>
      </c>
      <c r="C909" s="7">
        <v>50</v>
      </c>
      <c r="D909">
        <f>VLOOKUP(keyword_stats_2[[#This Row],[Keyword]],'keyword-forecasts'!K:O,5,FALSE)</f>
        <v>0</v>
      </c>
      <c r="E909" s="12">
        <f>keyword_stats_2[[#This Row],[Searches: Jun 2019]]/keyword_stats_2[[#This Row],[Searches: Jun 2018]]</f>
        <v>0</v>
      </c>
    </row>
    <row r="910" spans="1:5" x14ac:dyDescent="0.25">
      <c r="A910" s="7" t="s">
        <v>1645</v>
      </c>
      <c r="B910" s="7" t="s">
        <v>1787</v>
      </c>
      <c r="C910" s="7">
        <v>50</v>
      </c>
      <c r="D910">
        <f>VLOOKUP(keyword_stats_2[[#This Row],[Keyword]],'keyword-forecasts'!K:O,5,FALSE)</f>
        <v>0</v>
      </c>
      <c r="E910" s="12">
        <f>keyword_stats_2[[#This Row],[Searches: Jun 2019]]/keyword_stats_2[[#This Row],[Searches: Jun 2018]]</f>
        <v>0</v>
      </c>
    </row>
    <row r="911" spans="1:5" x14ac:dyDescent="0.25">
      <c r="A911" s="7" t="s">
        <v>737</v>
      </c>
      <c r="B911" s="7" t="s">
        <v>1767</v>
      </c>
      <c r="C911" s="7">
        <v>50</v>
      </c>
      <c r="D911">
        <f>VLOOKUP(keyword_stats_2[[#This Row],[Keyword]],'keyword-forecasts'!K:O,5,FALSE)</f>
        <v>98.08</v>
      </c>
      <c r="E911" s="12">
        <f>keyword_stats_2[[#This Row],[Searches: Jun 2019]]/keyword_stats_2[[#This Row],[Searches: Jun 2018]]</f>
        <v>1.9616</v>
      </c>
    </row>
    <row r="912" spans="1:5" x14ac:dyDescent="0.25">
      <c r="A912" s="7" t="s">
        <v>467</v>
      </c>
      <c r="B912" s="7" t="s">
        <v>1728</v>
      </c>
      <c r="C912" s="7">
        <v>50</v>
      </c>
      <c r="D912">
        <f>VLOOKUP(keyword_stats_2[[#This Row],[Keyword]],'keyword-forecasts'!K:O,5,FALSE)</f>
        <v>0</v>
      </c>
      <c r="E912" s="12">
        <f>keyword_stats_2[[#This Row],[Searches: Jun 2019]]/keyword_stats_2[[#This Row],[Searches: Jun 2018]]</f>
        <v>0</v>
      </c>
    </row>
    <row r="913" spans="1:5" x14ac:dyDescent="0.25">
      <c r="A913" s="7" t="s">
        <v>745</v>
      </c>
      <c r="B913" s="7" t="s">
        <v>1753</v>
      </c>
      <c r="C913" s="7">
        <v>50</v>
      </c>
      <c r="D913">
        <f>VLOOKUP(keyword_stats_2[[#This Row],[Keyword]],'keyword-forecasts'!K:O,5,FALSE)</f>
        <v>0</v>
      </c>
      <c r="E913" s="12">
        <f>keyword_stats_2[[#This Row],[Searches: Jun 2019]]/keyword_stats_2[[#This Row],[Searches: Jun 2018]]</f>
        <v>0</v>
      </c>
    </row>
    <row r="914" spans="1:5" x14ac:dyDescent="0.25">
      <c r="A914" s="7" t="s">
        <v>123</v>
      </c>
      <c r="B914" s="7" t="s">
        <v>1768</v>
      </c>
      <c r="C914" s="7">
        <v>50</v>
      </c>
      <c r="D914">
        <f>VLOOKUP(keyword_stats_2[[#This Row],[Keyword]],'keyword-forecasts'!K:O,5,FALSE)</f>
        <v>84.07</v>
      </c>
      <c r="E914" s="12">
        <f>keyword_stats_2[[#This Row],[Searches: Jun 2019]]/keyword_stats_2[[#This Row],[Searches: Jun 2018]]</f>
        <v>1.6813999999999998</v>
      </c>
    </row>
    <row r="915" spans="1:5" x14ac:dyDescent="0.25">
      <c r="A915" s="7" t="s">
        <v>1123</v>
      </c>
      <c r="B915" s="7" t="s">
        <v>1775</v>
      </c>
      <c r="C915" s="7">
        <v>50</v>
      </c>
      <c r="D915">
        <f>VLOOKUP(keyword_stats_2[[#This Row],[Keyword]],'keyword-forecasts'!K:O,5,FALSE)</f>
        <v>14.01</v>
      </c>
      <c r="E915" s="12">
        <f>keyword_stats_2[[#This Row],[Searches: Jun 2019]]/keyword_stats_2[[#This Row],[Searches: Jun 2018]]</f>
        <v>0.2802</v>
      </c>
    </row>
    <row r="916" spans="1:5" x14ac:dyDescent="0.25">
      <c r="A916" s="7" t="s">
        <v>1106</v>
      </c>
      <c r="B916" s="7" t="s">
        <v>1773</v>
      </c>
      <c r="C916" s="7">
        <v>50</v>
      </c>
      <c r="D916">
        <f>VLOOKUP(keyword_stats_2[[#This Row],[Keyword]],'keyword-forecasts'!K:O,5,FALSE)</f>
        <v>0</v>
      </c>
      <c r="E916" s="12">
        <f>keyword_stats_2[[#This Row],[Searches: Jun 2019]]/keyword_stats_2[[#This Row],[Searches: Jun 2018]]</f>
        <v>0</v>
      </c>
    </row>
    <row r="917" spans="1:5" x14ac:dyDescent="0.25">
      <c r="A917" s="7" t="s">
        <v>863</v>
      </c>
      <c r="B917" s="7" t="s">
        <v>1806</v>
      </c>
      <c r="C917" s="7">
        <v>50</v>
      </c>
      <c r="D917">
        <f>VLOOKUP(keyword_stats_2[[#This Row],[Keyword]],'keyword-forecasts'!K:O,5,FALSE)</f>
        <v>7.01</v>
      </c>
      <c r="E917" s="12">
        <f>keyword_stats_2[[#This Row],[Searches: Jun 2019]]/keyword_stats_2[[#This Row],[Searches: Jun 2018]]</f>
        <v>0.14019999999999999</v>
      </c>
    </row>
    <row r="918" spans="1:5" x14ac:dyDescent="0.25">
      <c r="A918" s="7" t="s">
        <v>1653</v>
      </c>
      <c r="B918" s="7" t="s">
        <v>1770</v>
      </c>
      <c r="C918" s="7">
        <v>50</v>
      </c>
      <c r="D918">
        <f>VLOOKUP(keyword_stats_2[[#This Row],[Keyword]],'keyword-forecasts'!K:O,5,FALSE)</f>
        <v>0</v>
      </c>
      <c r="E918" s="12">
        <f>keyword_stats_2[[#This Row],[Searches: Jun 2019]]/keyword_stats_2[[#This Row],[Searches: Jun 2018]]</f>
        <v>0</v>
      </c>
    </row>
    <row r="919" spans="1:5" x14ac:dyDescent="0.25">
      <c r="A919" s="7" t="s">
        <v>1120</v>
      </c>
      <c r="B919" s="7" t="s">
        <v>1732</v>
      </c>
      <c r="C919" s="7">
        <v>50</v>
      </c>
      <c r="D919">
        <f>VLOOKUP(keyword_stats_2[[#This Row],[Keyword]],'keyword-forecasts'!K:O,5,FALSE)</f>
        <v>0</v>
      </c>
      <c r="E919" s="12">
        <f>keyword_stats_2[[#This Row],[Searches: Jun 2019]]/keyword_stats_2[[#This Row],[Searches: Jun 2018]]</f>
        <v>0</v>
      </c>
    </row>
    <row r="920" spans="1:5" x14ac:dyDescent="0.25">
      <c r="A920" s="7" t="s">
        <v>460</v>
      </c>
      <c r="B920" s="7" t="s">
        <v>1786</v>
      </c>
      <c r="C920" s="7">
        <v>50</v>
      </c>
      <c r="D920">
        <f>VLOOKUP(keyword_stats_2[[#This Row],[Keyword]],'keyword-forecasts'!K:O,5,FALSE)</f>
        <v>0</v>
      </c>
      <c r="E920" s="12">
        <f>keyword_stats_2[[#This Row],[Searches: Jun 2019]]/keyword_stats_2[[#This Row],[Searches: Jun 2018]]</f>
        <v>0</v>
      </c>
    </row>
    <row r="921" spans="1:5" x14ac:dyDescent="0.25">
      <c r="A921" s="7" t="s">
        <v>280</v>
      </c>
      <c r="B921" s="7" t="s">
        <v>1768</v>
      </c>
      <c r="C921" s="7">
        <v>50</v>
      </c>
      <c r="D921">
        <f>VLOOKUP(keyword_stats_2[[#This Row],[Keyword]],'keyword-forecasts'!K:O,5,FALSE)</f>
        <v>49.04</v>
      </c>
      <c r="E921" s="12">
        <f>keyword_stats_2[[#This Row],[Searches: Jun 2019]]/keyword_stats_2[[#This Row],[Searches: Jun 2018]]</f>
        <v>0.98080000000000001</v>
      </c>
    </row>
    <row r="922" spans="1:5" x14ac:dyDescent="0.25">
      <c r="A922" s="7" t="s">
        <v>485</v>
      </c>
      <c r="B922" s="7" t="s">
        <v>1770</v>
      </c>
      <c r="C922" s="7">
        <v>50</v>
      </c>
      <c r="D922">
        <f>VLOOKUP(keyword_stats_2[[#This Row],[Keyword]],'keyword-forecasts'!K:O,5,FALSE)</f>
        <v>0</v>
      </c>
      <c r="E922" s="12">
        <f>keyword_stats_2[[#This Row],[Searches: Jun 2019]]/keyword_stats_2[[#This Row],[Searches: Jun 2018]]</f>
        <v>0</v>
      </c>
    </row>
    <row r="923" spans="1:5" x14ac:dyDescent="0.25">
      <c r="A923" s="7" t="s">
        <v>134</v>
      </c>
      <c r="B923" s="7" t="s">
        <v>1696</v>
      </c>
      <c r="C923" s="7">
        <v>50</v>
      </c>
      <c r="D923">
        <f>VLOOKUP(keyword_stats_2[[#This Row],[Keyword]],'keyword-forecasts'!K:O,5,FALSE)</f>
        <v>0</v>
      </c>
      <c r="E923" s="12">
        <f>keyword_stats_2[[#This Row],[Searches: Jun 2019]]/keyword_stats_2[[#This Row],[Searches: Jun 2018]]</f>
        <v>0</v>
      </c>
    </row>
    <row r="924" spans="1:5" x14ac:dyDescent="0.25">
      <c r="A924" s="7" t="s">
        <v>136</v>
      </c>
      <c r="B924" s="7" t="s">
        <v>1696</v>
      </c>
      <c r="C924" s="7">
        <v>50</v>
      </c>
      <c r="D924">
        <f>VLOOKUP(keyword_stats_2[[#This Row],[Keyword]],'keyword-forecasts'!K:O,5,FALSE)</f>
        <v>56.05</v>
      </c>
      <c r="E924" s="12">
        <f>keyword_stats_2[[#This Row],[Searches: Jun 2019]]/keyword_stats_2[[#This Row],[Searches: Jun 2018]]</f>
        <v>1.121</v>
      </c>
    </row>
    <row r="925" spans="1:5" x14ac:dyDescent="0.25">
      <c r="A925" s="7" t="s">
        <v>272</v>
      </c>
      <c r="B925" s="7" t="s">
        <v>1767</v>
      </c>
      <c r="C925" s="7">
        <v>50</v>
      </c>
      <c r="D925">
        <f>VLOOKUP(keyword_stats_2[[#This Row],[Keyword]],'keyword-forecasts'!K:O,5,FALSE)</f>
        <v>0</v>
      </c>
      <c r="E925" s="12">
        <f>keyword_stats_2[[#This Row],[Searches: Jun 2019]]/keyword_stats_2[[#This Row],[Searches: Jun 2018]]</f>
        <v>0</v>
      </c>
    </row>
    <row r="926" spans="1:5" x14ac:dyDescent="0.25">
      <c r="A926" s="7" t="s">
        <v>408</v>
      </c>
      <c r="B926" s="7" t="s">
        <v>1807</v>
      </c>
      <c r="C926" s="7">
        <v>50</v>
      </c>
      <c r="D926">
        <f>VLOOKUP(keyword_stats_2[[#This Row],[Keyword]],'keyword-forecasts'!K:O,5,FALSE)</f>
        <v>7.01</v>
      </c>
      <c r="E926" s="12">
        <f>keyword_stats_2[[#This Row],[Searches: Jun 2019]]/keyword_stats_2[[#This Row],[Searches: Jun 2018]]</f>
        <v>0.14019999999999999</v>
      </c>
    </row>
    <row r="927" spans="1:5" x14ac:dyDescent="0.25">
      <c r="A927" s="7" t="s">
        <v>484</v>
      </c>
      <c r="B927" s="7" t="s">
        <v>1770</v>
      </c>
      <c r="C927" s="7">
        <v>50</v>
      </c>
      <c r="D927">
        <f>VLOOKUP(keyword_stats_2[[#This Row],[Keyword]],'keyword-forecasts'!K:O,5,FALSE)</f>
        <v>0</v>
      </c>
      <c r="E927" s="12">
        <f>keyword_stats_2[[#This Row],[Searches: Jun 2019]]/keyword_stats_2[[#This Row],[Searches: Jun 2018]]</f>
        <v>0</v>
      </c>
    </row>
    <row r="928" spans="1:5" x14ac:dyDescent="0.25">
      <c r="A928" s="7" t="s">
        <v>480</v>
      </c>
      <c r="B928" s="7" t="s">
        <v>1770</v>
      </c>
      <c r="C928" s="7">
        <v>50</v>
      </c>
      <c r="D928">
        <f>VLOOKUP(keyword_stats_2[[#This Row],[Keyword]],'keyword-forecasts'!K:O,5,FALSE)</f>
        <v>42.04</v>
      </c>
      <c r="E928" s="12">
        <f>keyword_stats_2[[#This Row],[Searches: Jun 2019]]/keyword_stats_2[[#This Row],[Searches: Jun 2018]]</f>
        <v>0.84079999999999999</v>
      </c>
    </row>
    <row r="929" spans="1:5" x14ac:dyDescent="0.25">
      <c r="A929" s="7" t="s">
        <v>1613</v>
      </c>
      <c r="B929" s="7" t="s">
        <v>1771</v>
      </c>
      <c r="C929" s="7">
        <v>50</v>
      </c>
      <c r="D929">
        <f>VLOOKUP(keyword_stats_2[[#This Row],[Keyword]],'keyword-forecasts'!K:O,5,FALSE)</f>
        <v>0</v>
      </c>
      <c r="E929" s="12">
        <f>keyword_stats_2[[#This Row],[Searches: Jun 2019]]/keyword_stats_2[[#This Row],[Searches: Jun 2018]]</f>
        <v>0</v>
      </c>
    </row>
    <row r="930" spans="1:5" x14ac:dyDescent="0.25">
      <c r="A930" s="7" t="s">
        <v>710</v>
      </c>
      <c r="B930" s="7" t="s">
        <v>1757</v>
      </c>
      <c r="C930" s="7">
        <v>50</v>
      </c>
      <c r="D930">
        <f>VLOOKUP(keyword_stats_2[[#This Row],[Keyword]],'keyword-forecasts'!K:O,5,FALSE)</f>
        <v>0</v>
      </c>
      <c r="E930" s="12">
        <f>keyword_stats_2[[#This Row],[Searches: Jun 2019]]/keyword_stats_2[[#This Row],[Searches: Jun 2018]]</f>
        <v>0</v>
      </c>
    </row>
    <row r="931" spans="1:5" x14ac:dyDescent="0.25">
      <c r="A931" s="7" t="s">
        <v>1381</v>
      </c>
      <c r="B931" s="7" t="s">
        <v>1779</v>
      </c>
      <c r="C931" s="7">
        <v>50</v>
      </c>
      <c r="D931">
        <f>VLOOKUP(keyword_stats_2[[#This Row],[Keyword]],'keyword-forecasts'!K:O,5,FALSE)</f>
        <v>0</v>
      </c>
      <c r="E931" s="12">
        <f>keyword_stats_2[[#This Row],[Searches: Jun 2019]]/keyword_stats_2[[#This Row],[Searches: Jun 2018]]</f>
        <v>0</v>
      </c>
    </row>
    <row r="932" spans="1:5" x14ac:dyDescent="0.25">
      <c r="A932" s="7" t="s">
        <v>1173</v>
      </c>
      <c r="B932" s="7" t="s">
        <v>1793</v>
      </c>
      <c r="C932" s="7">
        <v>50</v>
      </c>
      <c r="D932">
        <f>VLOOKUP(keyword_stats_2[[#This Row],[Keyword]],'keyword-forecasts'!K:O,5,FALSE)</f>
        <v>0</v>
      </c>
      <c r="E932" s="12">
        <f>keyword_stats_2[[#This Row],[Searches: Jun 2019]]/keyword_stats_2[[#This Row],[Searches: Jun 2018]]</f>
        <v>0</v>
      </c>
    </row>
    <row r="933" spans="1:5" x14ac:dyDescent="0.25">
      <c r="A933" s="7" t="s">
        <v>208</v>
      </c>
      <c r="B933" s="7" t="s">
        <v>1757</v>
      </c>
      <c r="C933" s="7">
        <v>50</v>
      </c>
      <c r="D933">
        <f>VLOOKUP(keyword_stats_2[[#This Row],[Keyword]],'keyword-forecasts'!K:O,5,FALSE)</f>
        <v>35.03</v>
      </c>
      <c r="E933" s="12">
        <f>keyword_stats_2[[#This Row],[Searches: Jun 2019]]/keyword_stats_2[[#This Row],[Searches: Jun 2018]]</f>
        <v>0.7006</v>
      </c>
    </row>
    <row r="934" spans="1:5" x14ac:dyDescent="0.25">
      <c r="A934" s="7" t="s">
        <v>603</v>
      </c>
      <c r="B934" s="7" t="s">
        <v>1768</v>
      </c>
      <c r="C934" s="7">
        <v>50</v>
      </c>
      <c r="D934">
        <f>VLOOKUP(keyword_stats_2[[#This Row],[Keyword]],'keyword-forecasts'!K:O,5,FALSE)</f>
        <v>0</v>
      </c>
      <c r="E934" s="12">
        <f>keyword_stats_2[[#This Row],[Searches: Jun 2019]]/keyword_stats_2[[#This Row],[Searches: Jun 2018]]</f>
        <v>0</v>
      </c>
    </row>
    <row r="935" spans="1:5" x14ac:dyDescent="0.25">
      <c r="A935" s="7" t="s">
        <v>1374</v>
      </c>
      <c r="B935" s="7" t="s">
        <v>1779</v>
      </c>
      <c r="C935" s="7">
        <v>50</v>
      </c>
      <c r="D935">
        <f>VLOOKUP(keyword_stats_2[[#This Row],[Keyword]],'keyword-forecasts'!K:O,5,FALSE)</f>
        <v>0</v>
      </c>
      <c r="E935" s="12">
        <f>keyword_stats_2[[#This Row],[Searches: Jun 2019]]/keyword_stats_2[[#This Row],[Searches: Jun 2018]]</f>
        <v>0</v>
      </c>
    </row>
    <row r="936" spans="1:5" x14ac:dyDescent="0.25">
      <c r="A936" s="7" t="s">
        <v>597</v>
      </c>
      <c r="B936" s="7" t="s">
        <v>1710</v>
      </c>
      <c r="C936" s="7">
        <v>50</v>
      </c>
      <c r="D936">
        <f>VLOOKUP(keyword_stats_2[[#This Row],[Keyword]],'keyword-forecasts'!K:O,5,FALSE)</f>
        <v>28.02</v>
      </c>
      <c r="E936" s="12">
        <f>keyword_stats_2[[#This Row],[Searches: Jun 2019]]/keyword_stats_2[[#This Row],[Searches: Jun 2018]]</f>
        <v>0.56040000000000001</v>
      </c>
    </row>
    <row r="937" spans="1:5" x14ac:dyDescent="0.25">
      <c r="A937" s="7" t="s">
        <v>1394</v>
      </c>
      <c r="B937" s="7" t="s">
        <v>1771</v>
      </c>
      <c r="C937" s="7">
        <v>50</v>
      </c>
      <c r="D937">
        <f>VLOOKUP(keyword_stats_2[[#This Row],[Keyword]],'keyword-forecasts'!K:O,5,FALSE)</f>
        <v>0</v>
      </c>
      <c r="E937" s="12">
        <f>keyword_stats_2[[#This Row],[Searches: Jun 2019]]/keyword_stats_2[[#This Row],[Searches: Jun 2018]]</f>
        <v>0</v>
      </c>
    </row>
    <row r="938" spans="1:5" x14ac:dyDescent="0.25">
      <c r="A938" s="7" t="s">
        <v>207</v>
      </c>
      <c r="B938" s="7" t="s">
        <v>1750</v>
      </c>
      <c r="C938" s="7">
        <v>50</v>
      </c>
      <c r="D938">
        <f>VLOOKUP(keyword_stats_2[[#This Row],[Keyword]],'keyword-forecasts'!K:O,5,FALSE)</f>
        <v>0</v>
      </c>
      <c r="E938" s="12">
        <f>keyword_stats_2[[#This Row],[Searches: Jun 2019]]/keyword_stats_2[[#This Row],[Searches: Jun 2018]]</f>
        <v>0</v>
      </c>
    </row>
    <row r="939" spans="1:5" x14ac:dyDescent="0.25">
      <c r="A939" s="7" t="s">
        <v>221</v>
      </c>
      <c r="B939" s="7" t="s">
        <v>1740</v>
      </c>
      <c r="C939" s="7">
        <v>50</v>
      </c>
      <c r="D939">
        <f>VLOOKUP(keyword_stats_2[[#This Row],[Keyword]],'keyword-forecasts'!K:O,5,FALSE)</f>
        <v>0</v>
      </c>
      <c r="E939" s="12">
        <f>keyword_stats_2[[#This Row],[Searches: Jun 2019]]/keyword_stats_2[[#This Row],[Searches: Jun 2018]]</f>
        <v>0</v>
      </c>
    </row>
    <row r="940" spans="1:5" x14ac:dyDescent="0.25">
      <c r="A940" s="7" t="s">
        <v>1359</v>
      </c>
      <c r="B940" s="7" t="s">
        <v>1797</v>
      </c>
      <c r="C940" s="7">
        <v>50</v>
      </c>
      <c r="D940">
        <f>VLOOKUP(keyword_stats_2[[#This Row],[Keyword]],'keyword-forecasts'!K:O,5,FALSE)</f>
        <v>0</v>
      </c>
      <c r="E940" s="12">
        <f>keyword_stats_2[[#This Row],[Searches: Jun 2019]]/keyword_stats_2[[#This Row],[Searches: Jun 2018]]</f>
        <v>0</v>
      </c>
    </row>
    <row r="941" spans="1:5" x14ac:dyDescent="0.25">
      <c r="A941" s="7" t="s">
        <v>1493</v>
      </c>
      <c r="B941" s="7" t="s">
        <v>1771</v>
      </c>
      <c r="C941" s="7">
        <v>50</v>
      </c>
      <c r="D941">
        <f>VLOOKUP(keyword_stats_2[[#This Row],[Keyword]],'keyword-forecasts'!K:O,5,FALSE)</f>
        <v>0</v>
      </c>
      <c r="E941" s="12">
        <f>keyword_stats_2[[#This Row],[Searches: Jun 2019]]/keyword_stats_2[[#This Row],[Searches: Jun 2018]]</f>
        <v>0</v>
      </c>
    </row>
    <row r="942" spans="1:5" x14ac:dyDescent="0.25">
      <c r="A942" s="7" t="s">
        <v>1370</v>
      </c>
      <c r="B942" s="7" t="s">
        <v>1743</v>
      </c>
      <c r="C942" s="7">
        <v>50</v>
      </c>
      <c r="D942">
        <f>VLOOKUP(keyword_stats_2[[#This Row],[Keyword]],'keyword-forecasts'!K:O,5,FALSE)</f>
        <v>0</v>
      </c>
      <c r="E942" s="12">
        <f>keyword_stats_2[[#This Row],[Searches: Jun 2019]]/keyword_stats_2[[#This Row],[Searches: Jun 2018]]</f>
        <v>0</v>
      </c>
    </row>
    <row r="943" spans="1:5" x14ac:dyDescent="0.25">
      <c r="A943" s="7" t="s">
        <v>552</v>
      </c>
      <c r="B943" s="7" t="s">
        <v>1735</v>
      </c>
      <c r="C943" s="7">
        <v>50</v>
      </c>
      <c r="D943">
        <f>VLOOKUP(keyword_stats_2[[#This Row],[Keyword]],'keyword-forecasts'!K:O,5,FALSE)</f>
        <v>0</v>
      </c>
      <c r="E943" s="12">
        <f>keyword_stats_2[[#This Row],[Searches: Jun 2019]]/keyword_stats_2[[#This Row],[Searches: Jun 2018]]</f>
        <v>0</v>
      </c>
    </row>
    <row r="944" spans="1:5" x14ac:dyDescent="0.25">
      <c r="A944" s="7" t="s">
        <v>220</v>
      </c>
      <c r="B944" s="7" t="s">
        <v>1745</v>
      </c>
      <c r="C944" s="7">
        <v>50</v>
      </c>
      <c r="D944">
        <f>VLOOKUP(keyword_stats_2[[#This Row],[Keyword]],'keyword-forecasts'!K:O,5,FALSE)</f>
        <v>0</v>
      </c>
      <c r="E944" s="12">
        <f>keyword_stats_2[[#This Row],[Searches: Jun 2019]]/keyword_stats_2[[#This Row],[Searches: Jun 2018]]</f>
        <v>0</v>
      </c>
    </row>
    <row r="945" spans="1:5" x14ac:dyDescent="0.25">
      <c r="A945" s="7" t="s">
        <v>204</v>
      </c>
      <c r="B945" s="7" t="s">
        <v>1768</v>
      </c>
      <c r="C945" s="7">
        <v>50</v>
      </c>
      <c r="D945">
        <f>VLOOKUP(keyword_stats_2[[#This Row],[Keyword]],'keyword-forecasts'!K:O,5,FALSE)</f>
        <v>21.02</v>
      </c>
      <c r="E945" s="12">
        <f>keyword_stats_2[[#This Row],[Searches: Jun 2019]]/keyword_stats_2[[#This Row],[Searches: Jun 2018]]</f>
        <v>0.4204</v>
      </c>
    </row>
    <row r="946" spans="1:5" x14ac:dyDescent="0.25">
      <c r="A946" s="7" t="s">
        <v>575</v>
      </c>
      <c r="B946" s="7" t="s">
        <v>1721</v>
      </c>
      <c r="C946" s="7">
        <v>50</v>
      </c>
      <c r="D946">
        <f>VLOOKUP(keyword_stats_2[[#This Row],[Keyword]],'keyword-forecasts'!K:O,5,FALSE)</f>
        <v>0</v>
      </c>
      <c r="E946" s="12">
        <f>keyword_stats_2[[#This Row],[Searches: Jun 2019]]/keyword_stats_2[[#This Row],[Searches: Jun 2018]]</f>
        <v>0</v>
      </c>
    </row>
    <row r="947" spans="1:5" x14ac:dyDescent="0.25">
      <c r="A947" s="7" t="s">
        <v>433</v>
      </c>
      <c r="B947" s="7" t="s">
        <v>1741</v>
      </c>
      <c r="C947" s="7">
        <v>50</v>
      </c>
      <c r="D947">
        <f>VLOOKUP(keyword_stats_2[[#This Row],[Keyword]],'keyword-forecasts'!K:O,5,FALSE)</f>
        <v>0</v>
      </c>
      <c r="E947" s="12">
        <f>keyword_stats_2[[#This Row],[Searches: Jun 2019]]/keyword_stats_2[[#This Row],[Searches: Jun 2018]]</f>
        <v>0</v>
      </c>
    </row>
    <row r="948" spans="1:5" x14ac:dyDescent="0.25">
      <c r="A948" s="7" t="s">
        <v>1464</v>
      </c>
      <c r="B948" s="7" t="s">
        <v>1771</v>
      </c>
      <c r="C948" s="7">
        <v>50</v>
      </c>
      <c r="D948">
        <f>VLOOKUP(keyword_stats_2[[#This Row],[Keyword]],'keyword-forecasts'!K:O,5,FALSE)</f>
        <v>0</v>
      </c>
      <c r="E948" s="12">
        <f>keyword_stats_2[[#This Row],[Searches: Jun 2019]]/keyword_stats_2[[#This Row],[Searches: Jun 2018]]</f>
        <v>0</v>
      </c>
    </row>
    <row r="949" spans="1:5" x14ac:dyDescent="0.25">
      <c r="A949" s="7" t="s">
        <v>1439</v>
      </c>
      <c r="B949" s="7" t="s">
        <v>1771</v>
      </c>
      <c r="C949" s="7">
        <v>50</v>
      </c>
      <c r="D949">
        <f>VLOOKUP(keyword_stats_2[[#This Row],[Keyword]],'keyword-forecasts'!K:O,5,FALSE)</f>
        <v>0</v>
      </c>
      <c r="E949" s="12">
        <f>keyword_stats_2[[#This Row],[Searches: Jun 2019]]/keyword_stats_2[[#This Row],[Searches: Jun 2018]]</f>
        <v>0</v>
      </c>
    </row>
    <row r="950" spans="1:5" x14ac:dyDescent="0.25">
      <c r="A950" s="7" t="s">
        <v>589</v>
      </c>
      <c r="B950" s="7" t="s">
        <v>1724</v>
      </c>
      <c r="C950" s="7">
        <v>50</v>
      </c>
      <c r="D950">
        <f>VLOOKUP(keyword_stats_2[[#This Row],[Keyword]],'keyword-forecasts'!K:O,5,FALSE)</f>
        <v>0</v>
      </c>
      <c r="E950" s="12">
        <f>keyword_stats_2[[#This Row],[Searches: Jun 2019]]/keyword_stats_2[[#This Row],[Searches: Jun 2018]]</f>
        <v>0</v>
      </c>
    </row>
    <row r="951" spans="1:5" x14ac:dyDescent="0.25">
      <c r="A951" s="7" t="s">
        <v>576</v>
      </c>
      <c r="B951" s="7" t="s">
        <v>1707</v>
      </c>
      <c r="C951" s="7">
        <v>50</v>
      </c>
      <c r="D951">
        <f>VLOOKUP(keyword_stats_2[[#This Row],[Keyword]],'keyword-forecasts'!K:O,5,FALSE)</f>
        <v>77.069999999999993</v>
      </c>
      <c r="E951" s="12">
        <f>keyword_stats_2[[#This Row],[Searches: Jun 2019]]/keyword_stats_2[[#This Row],[Searches: Jun 2018]]</f>
        <v>1.5413999999999999</v>
      </c>
    </row>
    <row r="952" spans="1:5" x14ac:dyDescent="0.25">
      <c r="A952" s="7" t="s">
        <v>436</v>
      </c>
      <c r="B952" s="7" t="s">
        <v>1770</v>
      </c>
      <c r="C952" s="7">
        <v>50</v>
      </c>
      <c r="D952">
        <f>VLOOKUP(keyword_stats_2[[#This Row],[Keyword]],'keyword-forecasts'!K:O,5,FALSE)</f>
        <v>56.05</v>
      </c>
      <c r="E952" s="12">
        <f>keyword_stats_2[[#This Row],[Searches: Jun 2019]]/keyword_stats_2[[#This Row],[Searches: Jun 2018]]</f>
        <v>1.121</v>
      </c>
    </row>
    <row r="953" spans="1:5" x14ac:dyDescent="0.25">
      <c r="A953" s="7" t="s">
        <v>1405</v>
      </c>
      <c r="B953" s="7" t="s">
        <v>1753</v>
      </c>
      <c r="C953" s="7">
        <v>50</v>
      </c>
      <c r="D953">
        <f>VLOOKUP(keyword_stats_2[[#This Row],[Keyword]],'keyword-forecasts'!K:O,5,FALSE)</f>
        <v>0</v>
      </c>
      <c r="E953" s="12">
        <f>keyword_stats_2[[#This Row],[Searches: Jun 2019]]/keyword_stats_2[[#This Row],[Searches: Jun 2018]]</f>
        <v>0</v>
      </c>
    </row>
    <row r="954" spans="1:5" x14ac:dyDescent="0.25">
      <c r="A954" s="7" t="s">
        <v>437</v>
      </c>
      <c r="B954" s="7" t="s">
        <v>1770</v>
      </c>
      <c r="C954" s="7">
        <v>50</v>
      </c>
      <c r="D954">
        <f>VLOOKUP(keyword_stats_2[[#This Row],[Keyword]],'keyword-forecasts'!K:O,5,FALSE)</f>
        <v>0</v>
      </c>
      <c r="E954" s="12">
        <f>keyword_stats_2[[#This Row],[Searches: Jun 2019]]/keyword_stats_2[[#This Row],[Searches: Jun 2018]]</f>
        <v>0</v>
      </c>
    </row>
    <row r="955" spans="1:5" x14ac:dyDescent="0.25">
      <c r="A955" s="7" t="s">
        <v>593</v>
      </c>
      <c r="B955" s="7" t="s">
        <v>1776</v>
      </c>
      <c r="C955" s="7">
        <v>50</v>
      </c>
      <c r="D955">
        <f>VLOOKUP(keyword_stats_2[[#This Row],[Keyword]],'keyword-forecasts'!K:O,5,FALSE)</f>
        <v>0</v>
      </c>
      <c r="E955" s="12">
        <f>keyword_stats_2[[#This Row],[Searches: Jun 2019]]/keyword_stats_2[[#This Row],[Searches: Jun 2018]]</f>
        <v>0</v>
      </c>
    </row>
    <row r="956" spans="1:5" x14ac:dyDescent="0.25">
      <c r="A956" s="7" t="s">
        <v>202</v>
      </c>
      <c r="B956" s="7" t="s">
        <v>1806</v>
      </c>
      <c r="C956" s="7">
        <v>50</v>
      </c>
      <c r="D956">
        <f>VLOOKUP(keyword_stats_2[[#This Row],[Keyword]],'keyword-forecasts'!K:O,5,FALSE)</f>
        <v>0</v>
      </c>
      <c r="E956" s="12">
        <f>keyword_stats_2[[#This Row],[Searches: Jun 2019]]/keyword_stats_2[[#This Row],[Searches: Jun 2018]]</f>
        <v>0</v>
      </c>
    </row>
    <row r="957" spans="1:5" x14ac:dyDescent="0.25">
      <c r="A957" s="7" t="s">
        <v>1408</v>
      </c>
      <c r="B957" s="7" t="s">
        <v>1769</v>
      </c>
      <c r="C957" s="7">
        <v>50</v>
      </c>
      <c r="D957">
        <f>VLOOKUP(keyword_stats_2[[#This Row],[Keyword]],'keyword-forecasts'!K:O,5,FALSE)</f>
        <v>0</v>
      </c>
      <c r="E957" s="12">
        <f>keyword_stats_2[[#This Row],[Searches: Jun 2019]]/keyword_stats_2[[#This Row],[Searches: Jun 2018]]</f>
        <v>0</v>
      </c>
    </row>
    <row r="958" spans="1:5" x14ac:dyDescent="0.25">
      <c r="A958" s="7" t="s">
        <v>503</v>
      </c>
      <c r="B958" s="7" t="s">
        <v>1770</v>
      </c>
      <c r="C958" s="7">
        <v>50</v>
      </c>
      <c r="D958">
        <f>VLOOKUP(keyword_stats_2[[#This Row],[Keyword]],'keyword-forecasts'!K:O,5,FALSE)</f>
        <v>0</v>
      </c>
      <c r="E958" s="12">
        <f>keyword_stats_2[[#This Row],[Searches: Jun 2019]]/keyword_stats_2[[#This Row],[Searches: Jun 2018]]</f>
        <v>0</v>
      </c>
    </row>
    <row r="959" spans="1:5" x14ac:dyDescent="0.25">
      <c r="A959" s="7" t="s">
        <v>248</v>
      </c>
      <c r="B959" s="7" t="s">
        <v>1810</v>
      </c>
      <c r="C959" s="7">
        <v>50</v>
      </c>
      <c r="D959">
        <f>VLOOKUP(keyword_stats_2[[#This Row],[Keyword]],'keyword-forecasts'!K:O,5,FALSE)</f>
        <v>0</v>
      </c>
      <c r="E959" s="12">
        <f>keyword_stats_2[[#This Row],[Searches: Jun 2019]]/keyword_stats_2[[#This Row],[Searches: Jun 2018]]</f>
        <v>0</v>
      </c>
    </row>
    <row r="960" spans="1:5" x14ac:dyDescent="0.25">
      <c r="A960" s="7" t="s">
        <v>266</v>
      </c>
      <c r="B960" s="7" t="s">
        <v>1810</v>
      </c>
      <c r="C960" s="7">
        <v>50</v>
      </c>
      <c r="D960">
        <f>VLOOKUP(keyword_stats_2[[#This Row],[Keyword]],'keyword-forecasts'!K:O,5,FALSE)</f>
        <v>0</v>
      </c>
      <c r="E960" s="12">
        <f>keyword_stats_2[[#This Row],[Searches: Jun 2019]]/keyword_stats_2[[#This Row],[Searches: Jun 2018]]</f>
        <v>0</v>
      </c>
    </row>
    <row r="961" spans="1:5" x14ac:dyDescent="0.25">
      <c r="A961" s="7" t="s">
        <v>1279</v>
      </c>
      <c r="B961" s="7" t="s">
        <v>1789</v>
      </c>
      <c r="C961" s="7">
        <v>50</v>
      </c>
      <c r="D961">
        <f>VLOOKUP(keyword_stats_2[[#This Row],[Keyword]],'keyword-forecasts'!K:O,5,FALSE)</f>
        <v>0</v>
      </c>
      <c r="E961" s="12">
        <f>keyword_stats_2[[#This Row],[Searches: Jun 2019]]/keyword_stats_2[[#This Row],[Searches: Jun 2018]]</f>
        <v>0</v>
      </c>
    </row>
    <row r="962" spans="1:5" x14ac:dyDescent="0.25">
      <c r="A962" s="7" t="s">
        <v>245</v>
      </c>
      <c r="B962" s="7" t="s">
        <v>1773</v>
      </c>
      <c r="C962" s="7">
        <v>50</v>
      </c>
      <c r="D962">
        <f>VLOOKUP(keyword_stats_2[[#This Row],[Keyword]],'keyword-forecasts'!K:O,5,FALSE)</f>
        <v>42.04</v>
      </c>
      <c r="E962" s="12">
        <f>keyword_stats_2[[#This Row],[Searches: Jun 2019]]/keyword_stats_2[[#This Row],[Searches: Jun 2018]]</f>
        <v>0.84079999999999999</v>
      </c>
    </row>
    <row r="963" spans="1:5" x14ac:dyDescent="0.25">
      <c r="A963" s="7" t="s">
        <v>504</v>
      </c>
      <c r="B963" s="7" t="s">
        <v>1746</v>
      </c>
      <c r="C963" s="7">
        <v>50</v>
      </c>
      <c r="D963">
        <f>VLOOKUP(keyword_stats_2[[#This Row],[Keyword]],'keyword-forecasts'!K:O,5,FALSE)</f>
        <v>0</v>
      </c>
      <c r="E963" s="12">
        <f>keyword_stats_2[[#This Row],[Searches: Jun 2019]]/keyword_stats_2[[#This Row],[Searches: Jun 2018]]</f>
        <v>0</v>
      </c>
    </row>
    <row r="964" spans="1:5" x14ac:dyDescent="0.25">
      <c r="A964" s="7" t="s">
        <v>145</v>
      </c>
      <c r="B964" s="7" t="s">
        <v>1814</v>
      </c>
      <c r="C964" s="7">
        <v>50</v>
      </c>
      <c r="D964">
        <f>VLOOKUP(keyword_stats_2[[#This Row],[Keyword]],'keyword-forecasts'!K:O,5,FALSE)</f>
        <v>70.06</v>
      </c>
      <c r="E964" s="12">
        <f>keyword_stats_2[[#This Row],[Searches: Jun 2019]]/keyword_stats_2[[#This Row],[Searches: Jun 2018]]</f>
        <v>1.4012</v>
      </c>
    </row>
    <row r="965" spans="1:5" x14ac:dyDescent="0.25">
      <c r="A965" s="7" t="s">
        <v>1578</v>
      </c>
      <c r="B965" s="7" t="s">
        <v>1711</v>
      </c>
      <c r="C965" s="7">
        <v>50</v>
      </c>
      <c r="D965">
        <f>VLOOKUP(keyword_stats_2[[#This Row],[Keyword]],'keyword-forecasts'!K:O,5,FALSE)</f>
        <v>21.02</v>
      </c>
      <c r="E965" s="12">
        <f>keyword_stats_2[[#This Row],[Searches: Jun 2019]]/keyword_stats_2[[#This Row],[Searches: Jun 2018]]</f>
        <v>0.4204</v>
      </c>
    </row>
    <row r="966" spans="1:5" x14ac:dyDescent="0.25">
      <c r="A966" s="7" t="s">
        <v>254</v>
      </c>
      <c r="B966" s="7" t="s">
        <v>1790</v>
      </c>
      <c r="C966" s="7">
        <v>50</v>
      </c>
      <c r="D966">
        <f>VLOOKUP(keyword_stats_2[[#This Row],[Keyword]],'keyword-forecasts'!K:O,5,FALSE)</f>
        <v>0</v>
      </c>
      <c r="E966" s="12">
        <f>keyword_stats_2[[#This Row],[Searches: Jun 2019]]/keyword_stats_2[[#This Row],[Searches: Jun 2018]]</f>
        <v>0</v>
      </c>
    </row>
    <row r="967" spans="1:5" x14ac:dyDescent="0.25">
      <c r="A967" s="7" t="s">
        <v>667</v>
      </c>
      <c r="B967" s="7" t="s">
        <v>1714</v>
      </c>
      <c r="C967" s="7">
        <v>50</v>
      </c>
      <c r="D967">
        <f>VLOOKUP(keyword_stats_2[[#This Row],[Keyword]],'keyword-forecasts'!K:O,5,FALSE)</f>
        <v>14.01</v>
      </c>
      <c r="E967" s="12">
        <f>keyword_stats_2[[#This Row],[Searches: Jun 2019]]/keyword_stats_2[[#This Row],[Searches: Jun 2018]]</f>
        <v>0.2802</v>
      </c>
    </row>
    <row r="968" spans="1:5" x14ac:dyDescent="0.25">
      <c r="A968" s="7" t="s">
        <v>412</v>
      </c>
      <c r="B968" s="7" t="s">
        <v>1771</v>
      </c>
      <c r="C968" s="7">
        <v>50</v>
      </c>
      <c r="D968">
        <f>VLOOKUP(keyword_stats_2[[#This Row],[Keyword]],'keyword-forecasts'!K:O,5,FALSE)</f>
        <v>0</v>
      </c>
      <c r="E968" s="12">
        <f>keyword_stats_2[[#This Row],[Searches: Jun 2019]]/keyword_stats_2[[#This Row],[Searches: Jun 2018]]</f>
        <v>0</v>
      </c>
    </row>
    <row r="969" spans="1:5" x14ac:dyDescent="0.25">
      <c r="A969" s="7" t="s">
        <v>501</v>
      </c>
      <c r="B969" s="7" t="s">
        <v>1770</v>
      </c>
      <c r="C969" s="7">
        <v>50</v>
      </c>
      <c r="D969">
        <f>VLOOKUP(keyword_stats_2[[#This Row],[Keyword]],'keyword-forecasts'!K:O,5,FALSE)</f>
        <v>0</v>
      </c>
      <c r="E969" s="12">
        <f>keyword_stats_2[[#This Row],[Searches: Jun 2019]]/keyword_stats_2[[#This Row],[Searches: Jun 2018]]</f>
        <v>0</v>
      </c>
    </row>
    <row r="970" spans="1:5" x14ac:dyDescent="0.25">
      <c r="A970" s="7" t="s">
        <v>521</v>
      </c>
      <c r="B970" s="7" t="s">
        <v>1770</v>
      </c>
      <c r="C970" s="7">
        <v>50</v>
      </c>
      <c r="D970">
        <f>VLOOKUP(keyword_stats_2[[#This Row],[Keyword]],'keyword-forecasts'!K:O,5,FALSE)</f>
        <v>0</v>
      </c>
      <c r="E970" s="12">
        <f>keyword_stats_2[[#This Row],[Searches: Jun 2019]]/keyword_stats_2[[#This Row],[Searches: Jun 2018]]</f>
        <v>0</v>
      </c>
    </row>
    <row r="971" spans="1:5" x14ac:dyDescent="0.25">
      <c r="A971" s="7" t="s">
        <v>1326</v>
      </c>
      <c r="B971" s="7" t="s">
        <v>1771</v>
      </c>
      <c r="C971" s="7">
        <v>50</v>
      </c>
      <c r="D971">
        <f>VLOOKUP(keyword_stats_2[[#This Row],[Keyword]],'keyword-forecasts'!K:O,5,FALSE)</f>
        <v>35.03</v>
      </c>
      <c r="E971" s="12">
        <f>keyword_stats_2[[#This Row],[Searches: Jun 2019]]/keyword_stats_2[[#This Row],[Searches: Jun 2018]]</f>
        <v>0.7006</v>
      </c>
    </row>
    <row r="972" spans="1:5" x14ac:dyDescent="0.25">
      <c r="A972" s="7" t="s">
        <v>635</v>
      </c>
      <c r="B972" s="7" t="s">
        <v>1712</v>
      </c>
      <c r="C972" s="7">
        <v>50</v>
      </c>
      <c r="D972">
        <f>VLOOKUP(keyword_stats_2[[#This Row],[Keyword]],'keyword-forecasts'!K:O,5,FALSE)</f>
        <v>0</v>
      </c>
      <c r="E972" s="12">
        <f>keyword_stats_2[[#This Row],[Searches: Jun 2019]]/keyword_stats_2[[#This Row],[Searches: Jun 2018]]</f>
        <v>0</v>
      </c>
    </row>
    <row r="973" spans="1:5" x14ac:dyDescent="0.25">
      <c r="A973" s="7" t="s">
        <v>1316</v>
      </c>
      <c r="B973" s="7" t="s">
        <v>1741</v>
      </c>
      <c r="C973" s="7">
        <v>50</v>
      </c>
      <c r="D973">
        <f>VLOOKUP(keyword_stats_2[[#This Row],[Keyword]],'keyword-forecasts'!K:O,5,FALSE)</f>
        <v>28.02</v>
      </c>
      <c r="E973" s="12">
        <f>keyword_stats_2[[#This Row],[Searches: Jun 2019]]/keyword_stats_2[[#This Row],[Searches: Jun 2018]]</f>
        <v>0.56040000000000001</v>
      </c>
    </row>
    <row r="974" spans="1:5" x14ac:dyDescent="0.25">
      <c r="A974" s="7" t="s">
        <v>617</v>
      </c>
      <c r="B974" s="7" t="s">
        <v>1768</v>
      </c>
      <c r="C974" s="7">
        <v>50</v>
      </c>
      <c r="D974">
        <f>VLOOKUP(keyword_stats_2[[#This Row],[Keyword]],'keyword-forecasts'!K:O,5,FALSE)</f>
        <v>14.01</v>
      </c>
      <c r="E974" s="12">
        <f>keyword_stats_2[[#This Row],[Searches: Jun 2019]]/keyword_stats_2[[#This Row],[Searches: Jun 2018]]</f>
        <v>0.2802</v>
      </c>
    </row>
    <row r="975" spans="1:5" x14ac:dyDescent="0.25">
      <c r="A975" s="7" t="s">
        <v>1342</v>
      </c>
      <c r="B975" s="7" t="s">
        <v>1771</v>
      </c>
      <c r="C975" s="7">
        <v>50</v>
      </c>
      <c r="D975">
        <f>VLOOKUP(keyword_stats_2[[#This Row],[Keyword]],'keyword-forecasts'!K:O,5,FALSE)</f>
        <v>0</v>
      </c>
      <c r="E975" s="12">
        <f>keyword_stats_2[[#This Row],[Searches: Jun 2019]]/keyword_stats_2[[#This Row],[Searches: Jun 2018]]</f>
        <v>0</v>
      </c>
    </row>
    <row r="976" spans="1:5" x14ac:dyDescent="0.25">
      <c r="A976" s="7" t="s">
        <v>626</v>
      </c>
      <c r="B976" s="7" t="s">
        <v>1731</v>
      </c>
      <c r="C976" s="7">
        <v>50</v>
      </c>
      <c r="D976">
        <f>VLOOKUP(keyword_stats_2[[#This Row],[Keyword]],'keyword-forecasts'!K:O,5,FALSE)</f>
        <v>42.04</v>
      </c>
      <c r="E976" s="12">
        <f>keyword_stats_2[[#This Row],[Searches: Jun 2019]]/keyword_stats_2[[#This Row],[Searches: Jun 2018]]</f>
        <v>0.84079999999999999</v>
      </c>
    </row>
    <row r="977" spans="1:5" x14ac:dyDescent="0.25">
      <c r="A977" s="7" t="s">
        <v>238</v>
      </c>
      <c r="B977" s="7" t="s">
        <v>1805</v>
      </c>
      <c r="C977" s="7">
        <v>50</v>
      </c>
      <c r="D977">
        <f>VLOOKUP(keyword_stats_2[[#This Row],[Keyword]],'keyword-forecasts'!K:O,5,FALSE)</f>
        <v>0</v>
      </c>
      <c r="E977" s="12">
        <f>keyword_stats_2[[#This Row],[Searches: Jun 2019]]/keyword_stats_2[[#This Row],[Searches: Jun 2018]]</f>
        <v>0</v>
      </c>
    </row>
    <row r="978" spans="1:5" x14ac:dyDescent="0.25">
      <c r="A978" s="7" t="s">
        <v>1298</v>
      </c>
      <c r="B978" s="7" t="s">
        <v>1764</v>
      </c>
      <c r="C978" s="7">
        <v>50</v>
      </c>
      <c r="D978">
        <f>VLOOKUP(keyword_stats_2[[#This Row],[Keyword]],'keyword-forecasts'!K:O,5,FALSE)</f>
        <v>0</v>
      </c>
      <c r="E978" s="12">
        <f>keyword_stats_2[[#This Row],[Searches: Jun 2019]]/keyword_stats_2[[#This Row],[Searches: Jun 2018]]</f>
        <v>0</v>
      </c>
    </row>
    <row r="979" spans="1:5" x14ac:dyDescent="0.25">
      <c r="A979" s="7" t="s">
        <v>1532</v>
      </c>
      <c r="B979" s="7" t="s">
        <v>1798</v>
      </c>
      <c r="C979" s="7">
        <v>50</v>
      </c>
      <c r="D979">
        <f>VLOOKUP(keyword_stats_2[[#This Row],[Keyword]],'keyword-forecasts'!K:O,5,FALSE)</f>
        <v>35.03</v>
      </c>
      <c r="E979" s="12">
        <f>keyword_stats_2[[#This Row],[Searches: Jun 2019]]/keyword_stats_2[[#This Row],[Searches: Jun 2018]]</f>
        <v>0.7006</v>
      </c>
    </row>
    <row r="980" spans="1:5" x14ac:dyDescent="0.25">
      <c r="A980" s="7" t="s">
        <v>1511</v>
      </c>
      <c r="B980" s="7" t="s">
        <v>1771</v>
      </c>
      <c r="C980" s="7">
        <v>50</v>
      </c>
      <c r="D980">
        <f>VLOOKUP(keyword_stats_2[[#This Row],[Keyword]],'keyword-forecasts'!K:O,5,FALSE)</f>
        <v>0</v>
      </c>
      <c r="E980" s="12">
        <f>keyword_stats_2[[#This Row],[Searches: Jun 2019]]/keyword_stats_2[[#This Row],[Searches: Jun 2018]]</f>
        <v>0</v>
      </c>
    </row>
    <row r="981" spans="1:5" x14ac:dyDescent="0.25">
      <c r="A981" s="7" t="s">
        <v>170</v>
      </c>
      <c r="B981" s="7" t="s">
        <v>1733</v>
      </c>
      <c r="C981" s="7">
        <v>50</v>
      </c>
      <c r="D981">
        <f>VLOOKUP(keyword_stats_2[[#This Row],[Keyword]],'keyword-forecasts'!K:O,5,FALSE)</f>
        <v>77.069999999999993</v>
      </c>
      <c r="E981" s="12">
        <f>keyword_stats_2[[#This Row],[Searches: Jun 2019]]/keyword_stats_2[[#This Row],[Searches: Jun 2018]]</f>
        <v>1.5413999999999999</v>
      </c>
    </row>
    <row r="982" spans="1:5" x14ac:dyDescent="0.25">
      <c r="A982" s="7" t="s">
        <v>1312</v>
      </c>
      <c r="B982" s="7" t="s">
        <v>1781</v>
      </c>
      <c r="C982" s="7">
        <v>50</v>
      </c>
      <c r="D982">
        <f>VLOOKUP(keyword_stats_2[[#This Row],[Keyword]],'keyword-forecasts'!K:O,5,FALSE)</f>
        <v>21.02</v>
      </c>
      <c r="E982" s="12">
        <f>keyword_stats_2[[#This Row],[Searches: Jun 2019]]/keyword_stats_2[[#This Row],[Searches: Jun 2018]]</f>
        <v>0.4204</v>
      </c>
    </row>
    <row r="983" spans="1:5" x14ac:dyDescent="0.25">
      <c r="A983" s="7" t="s">
        <v>817</v>
      </c>
      <c r="B983" s="7" t="s">
        <v>1719</v>
      </c>
      <c r="C983" s="7">
        <v>50</v>
      </c>
      <c r="D983">
        <f>VLOOKUP(keyword_stats_2[[#This Row],[Keyword]],'keyword-forecasts'!K:O,5,FALSE)</f>
        <v>42.04</v>
      </c>
      <c r="E983" s="12">
        <f>keyword_stats_2[[#This Row],[Searches: Jun 2019]]/keyword_stats_2[[#This Row],[Searches: Jun 2018]]</f>
        <v>0.84079999999999999</v>
      </c>
    </row>
    <row r="984" spans="1:5" x14ac:dyDescent="0.25">
      <c r="A984" s="7" t="s">
        <v>369</v>
      </c>
      <c r="B984" s="7" t="s">
        <v>1832</v>
      </c>
      <c r="C984" s="7">
        <v>50</v>
      </c>
      <c r="D984">
        <f>VLOOKUP(keyword_stats_2[[#This Row],[Keyword]],'keyword-forecasts'!K:O,5,FALSE)</f>
        <v>0</v>
      </c>
      <c r="E984" s="12">
        <f>keyword_stats_2[[#This Row],[Searches: Jun 2019]]/keyword_stats_2[[#This Row],[Searches: Jun 2018]]</f>
        <v>0</v>
      </c>
    </row>
    <row r="985" spans="1:5" x14ac:dyDescent="0.25">
      <c r="A985" s="7" t="s">
        <v>1055</v>
      </c>
      <c r="B985" s="7" t="s">
        <v>1773</v>
      </c>
      <c r="C985" s="7">
        <v>50</v>
      </c>
      <c r="D985">
        <f>VLOOKUP(keyword_stats_2[[#This Row],[Keyword]],'keyword-forecasts'!K:O,5,FALSE)</f>
        <v>28.02</v>
      </c>
      <c r="E985" s="12">
        <f>keyword_stats_2[[#This Row],[Searches: Jun 2019]]/keyword_stats_2[[#This Row],[Searches: Jun 2018]]</f>
        <v>0.56040000000000001</v>
      </c>
    </row>
    <row r="986" spans="1:5" x14ac:dyDescent="0.25">
      <c r="A986" s="7" t="s">
        <v>318</v>
      </c>
      <c r="B986" s="7" t="s">
        <v>1729</v>
      </c>
      <c r="C986" s="7">
        <v>50</v>
      </c>
      <c r="D986">
        <f>VLOOKUP(keyword_stats_2[[#This Row],[Keyword]],'keyword-forecasts'!K:O,5,FALSE)</f>
        <v>0</v>
      </c>
      <c r="E986" s="12">
        <f>keyword_stats_2[[#This Row],[Searches: Jun 2019]]/keyword_stats_2[[#This Row],[Searches: Jun 2018]]</f>
        <v>0</v>
      </c>
    </row>
    <row r="987" spans="1:5" x14ac:dyDescent="0.25">
      <c r="A987" s="7" t="s">
        <v>832</v>
      </c>
      <c r="B987" s="7" t="s">
        <v>1804</v>
      </c>
      <c r="C987" s="7">
        <v>50</v>
      </c>
      <c r="D987">
        <f>VLOOKUP(keyword_stats_2[[#This Row],[Keyword]],'keyword-forecasts'!K:O,5,FALSE)</f>
        <v>0</v>
      </c>
      <c r="E987" s="12">
        <f>keyword_stats_2[[#This Row],[Searches: Jun 2019]]/keyword_stats_2[[#This Row],[Searches: Jun 2018]]</f>
        <v>0</v>
      </c>
    </row>
    <row r="988" spans="1:5" x14ac:dyDescent="0.25">
      <c r="A988" s="7" t="s">
        <v>915</v>
      </c>
      <c r="B988" s="7" t="s">
        <v>1773</v>
      </c>
      <c r="C988" s="7">
        <v>50</v>
      </c>
      <c r="D988">
        <f>VLOOKUP(keyword_stats_2[[#This Row],[Keyword]],'keyword-forecasts'!K:O,5,FALSE)</f>
        <v>0</v>
      </c>
      <c r="E988" s="12">
        <f>keyword_stats_2[[#This Row],[Searches: Jun 2019]]/keyword_stats_2[[#This Row],[Searches: Jun 2018]]</f>
        <v>0</v>
      </c>
    </row>
    <row r="989" spans="1:5" x14ac:dyDescent="0.25">
      <c r="A989" s="7" t="s">
        <v>323</v>
      </c>
      <c r="B989" s="7" t="s">
        <v>1722</v>
      </c>
      <c r="C989" s="7">
        <v>50</v>
      </c>
      <c r="D989">
        <f>VLOOKUP(keyword_stats_2[[#This Row],[Keyword]],'keyword-forecasts'!K:O,5,FALSE)</f>
        <v>7.01</v>
      </c>
      <c r="E989" s="12">
        <f>keyword_stats_2[[#This Row],[Searches: Jun 2019]]/keyword_stats_2[[#This Row],[Searches: Jun 2018]]</f>
        <v>0.14019999999999999</v>
      </c>
    </row>
    <row r="990" spans="1:5" x14ac:dyDescent="0.25">
      <c r="A990" s="7" t="s">
        <v>1050</v>
      </c>
      <c r="B990" s="7" t="s">
        <v>1773</v>
      </c>
      <c r="C990" s="7">
        <v>50</v>
      </c>
      <c r="D990">
        <f>VLOOKUP(keyword_stats_2[[#This Row],[Keyword]],'keyword-forecasts'!K:O,5,FALSE)</f>
        <v>0</v>
      </c>
      <c r="E990" s="12">
        <f>keyword_stats_2[[#This Row],[Searches: Jun 2019]]/keyword_stats_2[[#This Row],[Searches: Jun 2018]]</f>
        <v>0</v>
      </c>
    </row>
    <row r="991" spans="1:5" x14ac:dyDescent="0.25">
      <c r="A991" s="7" t="s">
        <v>914</v>
      </c>
      <c r="B991" s="7" t="s">
        <v>1773</v>
      </c>
      <c r="C991" s="7">
        <v>50</v>
      </c>
      <c r="D991">
        <f>VLOOKUP(keyword_stats_2[[#This Row],[Keyword]],'keyword-forecasts'!K:O,5,FALSE)</f>
        <v>0</v>
      </c>
      <c r="E991" s="12">
        <f>keyword_stats_2[[#This Row],[Searches: Jun 2019]]/keyword_stats_2[[#This Row],[Searches: Jun 2018]]</f>
        <v>0</v>
      </c>
    </row>
    <row r="992" spans="1:5" x14ac:dyDescent="0.25">
      <c r="A992" s="7" t="s">
        <v>790</v>
      </c>
      <c r="B992" s="7" t="s">
        <v>1773</v>
      </c>
      <c r="C992" s="7">
        <v>50</v>
      </c>
      <c r="D992">
        <f>VLOOKUP(keyword_stats_2[[#This Row],[Keyword]],'keyword-forecasts'!K:O,5,FALSE)</f>
        <v>0</v>
      </c>
      <c r="E992" s="12">
        <f>keyword_stats_2[[#This Row],[Searches: Jun 2019]]/keyword_stats_2[[#This Row],[Searches: Jun 2018]]</f>
        <v>0</v>
      </c>
    </row>
    <row r="993" spans="1:5" x14ac:dyDescent="0.25">
      <c r="A993" s="7" t="s">
        <v>874</v>
      </c>
      <c r="B993" s="7" t="s">
        <v>1741</v>
      </c>
      <c r="C993" s="7">
        <v>50</v>
      </c>
      <c r="D993">
        <f>VLOOKUP(keyword_stats_2[[#This Row],[Keyword]],'keyword-forecasts'!K:O,5,FALSE)</f>
        <v>0</v>
      </c>
      <c r="E993" s="12">
        <f>keyword_stats_2[[#This Row],[Searches: Jun 2019]]/keyword_stats_2[[#This Row],[Searches: Jun 2018]]</f>
        <v>0</v>
      </c>
    </row>
    <row r="994" spans="1:5" x14ac:dyDescent="0.25">
      <c r="A994" s="7" t="s">
        <v>802</v>
      </c>
      <c r="B994" s="7" t="s">
        <v>1773</v>
      </c>
      <c r="C994" s="7">
        <v>50</v>
      </c>
      <c r="D994">
        <f>VLOOKUP(keyword_stats_2[[#This Row],[Keyword]],'keyword-forecasts'!K:O,5,FALSE)</f>
        <v>133.11000000000001</v>
      </c>
      <c r="E994" s="12">
        <f>keyword_stats_2[[#This Row],[Searches: Jun 2019]]/keyword_stats_2[[#This Row],[Searches: Jun 2018]]</f>
        <v>2.6622000000000003</v>
      </c>
    </row>
    <row r="995" spans="1:5" x14ac:dyDescent="0.25">
      <c r="A995" s="7" t="s">
        <v>793</v>
      </c>
      <c r="B995" s="7" t="s">
        <v>1773</v>
      </c>
      <c r="C995" s="7">
        <v>50</v>
      </c>
      <c r="D995">
        <f>VLOOKUP(keyword_stats_2[[#This Row],[Keyword]],'keyword-forecasts'!K:O,5,FALSE)</f>
        <v>0</v>
      </c>
      <c r="E995" s="12">
        <f>keyword_stats_2[[#This Row],[Searches: Jun 2019]]/keyword_stats_2[[#This Row],[Searches: Jun 2018]]</f>
        <v>0</v>
      </c>
    </row>
    <row r="996" spans="1:5" x14ac:dyDescent="0.25">
      <c r="A996" s="7" t="s">
        <v>994</v>
      </c>
      <c r="B996" s="7" t="s">
        <v>1773</v>
      </c>
      <c r="C996" s="7">
        <v>50</v>
      </c>
      <c r="D996">
        <f>VLOOKUP(keyword_stats_2[[#This Row],[Keyword]],'keyword-forecasts'!K:O,5,FALSE)</f>
        <v>0</v>
      </c>
      <c r="E996" s="12">
        <f>keyword_stats_2[[#This Row],[Searches: Jun 2019]]/keyword_stats_2[[#This Row],[Searches: Jun 2018]]</f>
        <v>0</v>
      </c>
    </row>
    <row r="997" spans="1:5" x14ac:dyDescent="0.25">
      <c r="A997" s="7" t="s">
        <v>797</v>
      </c>
      <c r="B997" s="7" t="s">
        <v>1774</v>
      </c>
      <c r="C997" s="7">
        <v>50</v>
      </c>
      <c r="D997">
        <f>VLOOKUP(keyword_stats_2[[#This Row],[Keyword]],'keyword-forecasts'!K:O,5,FALSE)</f>
        <v>21.02</v>
      </c>
      <c r="E997" s="12">
        <f>keyword_stats_2[[#This Row],[Searches: Jun 2019]]/keyword_stats_2[[#This Row],[Searches: Jun 2018]]</f>
        <v>0.4204</v>
      </c>
    </row>
    <row r="998" spans="1:5" x14ac:dyDescent="0.25">
      <c r="A998" s="7" t="s">
        <v>880</v>
      </c>
      <c r="B998" s="7" t="s">
        <v>1771</v>
      </c>
      <c r="C998" s="7">
        <v>50</v>
      </c>
      <c r="D998">
        <f>VLOOKUP(keyword_stats_2[[#This Row],[Keyword]],'keyword-forecasts'!K:O,5,FALSE)</f>
        <v>0</v>
      </c>
      <c r="E998" s="12">
        <f>keyword_stats_2[[#This Row],[Searches: Jun 2019]]/keyword_stats_2[[#This Row],[Searches: Jun 2018]]</f>
        <v>0</v>
      </c>
    </row>
    <row r="999" spans="1:5" x14ac:dyDescent="0.25">
      <c r="A999" s="7" t="s">
        <v>964</v>
      </c>
      <c r="B999" s="7" t="s">
        <v>1773</v>
      </c>
      <c r="C999" s="7">
        <v>50</v>
      </c>
      <c r="D999">
        <f>VLOOKUP(keyword_stats_2[[#This Row],[Keyword]],'keyword-forecasts'!K:O,5,FALSE)</f>
        <v>28.02</v>
      </c>
      <c r="E999" s="12">
        <f>keyword_stats_2[[#This Row],[Searches: Jun 2019]]/keyword_stats_2[[#This Row],[Searches: Jun 2018]]</f>
        <v>0.56040000000000001</v>
      </c>
    </row>
    <row r="1000" spans="1:5" x14ac:dyDescent="0.25">
      <c r="A1000" s="7" t="s">
        <v>853</v>
      </c>
      <c r="B1000" s="7" t="s">
        <v>1801</v>
      </c>
      <c r="C1000" s="7">
        <v>50</v>
      </c>
      <c r="D1000">
        <f>VLOOKUP(keyword_stats_2[[#This Row],[Keyword]],'keyword-forecasts'!K:O,5,FALSE)</f>
        <v>28.02</v>
      </c>
      <c r="E1000" s="12">
        <f>keyword_stats_2[[#This Row],[Searches: Jun 2019]]/keyword_stats_2[[#This Row],[Searches: Jun 2018]]</f>
        <v>0.56040000000000001</v>
      </c>
    </row>
    <row r="1001" spans="1:5" x14ac:dyDescent="0.25">
      <c r="A1001" s="7" t="s">
        <v>877</v>
      </c>
      <c r="B1001" s="7" t="s">
        <v>1774</v>
      </c>
      <c r="C1001" s="7">
        <v>50</v>
      </c>
      <c r="D1001">
        <f>VLOOKUP(keyword_stats_2[[#This Row],[Keyword]],'keyword-forecasts'!K:O,5,FALSE)</f>
        <v>0</v>
      </c>
      <c r="E1001" s="12">
        <f>keyword_stats_2[[#This Row],[Searches: Jun 2019]]/keyword_stats_2[[#This Row],[Searches: Jun 2018]]</f>
        <v>0</v>
      </c>
    </row>
    <row r="1002" spans="1:5" x14ac:dyDescent="0.25">
      <c r="A1002" s="7" t="s">
        <v>835</v>
      </c>
      <c r="B1002" s="7" t="s">
        <v>1804</v>
      </c>
      <c r="C1002" s="7">
        <v>50</v>
      </c>
      <c r="D1002">
        <f>VLOOKUP(keyword_stats_2[[#This Row],[Keyword]],'keyword-forecasts'!K:O,5,FALSE)</f>
        <v>0</v>
      </c>
      <c r="E1002" s="12">
        <f>keyword_stats_2[[#This Row],[Searches: Jun 2019]]/keyword_stats_2[[#This Row],[Searches: Jun 2018]]</f>
        <v>0</v>
      </c>
    </row>
    <row r="1003" spans="1:5" x14ac:dyDescent="0.25">
      <c r="A1003" s="7" t="s">
        <v>1065</v>
      </c>
      <c r="B1003" s="7" t="s">
        <v>1767</v>
      </c>
      <c r="C1003" s="7">
        <v>50</v>
      </c>
      <c r="D1003">
        <f>VLOOKUP(keyword_stats_2[[#This Row],[Keyword]],'keyword-forecasts'!K:O,5,FALSE)</f>
        <v>0</v>
      </c>
      <c r="E1003" s="12">
        <f>keyword_stats_2[[#This Row],[Searches: Jun 2019]]/keyword_stats_2[[#This Row],[Searches: Jun 2018]]</f>
        <v>0</v>
      </c>
    </row>
    <row r="1004" spans="1:5" x14ac:dyDescent="0.25">
      <c r="A1004" s="7" t="s">
        <v>962</v>
      </c>
      <c r="B1004" s="7" t="s">
        <v>1773</v>
      </c>
      <c r="C1004" s="7">
        <v>50</v>
      </c>
      <c r="D1004">
        <f>VLOOKUP(keyword_stats_2[[#This Row],[Keyword]],'keyword-forecasts'!K:O,5,FALSE)</f>
        <v>7.01</v>
      </c>
      <c r="E1004" s="12">
        <f>keyword_stats_2[[#This Row],[Searches: Jun 2019]]/keyword_stats_2[[#This Row],[Searches: Jun 2018]]</f>
        <v>0.14019999999999999</v>
      </c>
    </row>
    <row r="1005" spans="1:5" x14ac:dyDescent="0.25">
      <c r="A1005" s="7" t="s">
        <v>957</v>
      </c>
      <c r="B1005" s="7" t="s">
        <v>1761</v>
      </c>
      <c r="C1005" s="7">
        <v>50</v>
      </c>
      <c r="D1005">
        <f>VLOOKUP(keyword_stats_2[[#This Row],[Keyword]],'keyword-forecasts'!K:O,5,FALSE)</f>
        <v>7.01</v>
      </c>
      <c r="E1005" s="12">
        <f>keyword_stats_2[[#This Row],[Searches: Jun 2019]]/keyword_stats_2[[#This Row],[Searches: Jun 2018]]</f>
        <v>0.14019999999999999</v>
      </c>
    </row>
    <row r="1006" spans="1:5" x14ac:dyDescent="0.25">
      <c r="A1006" s="7" t="s">
        <v>1093</v>
      </c>
      <c r="B1006" s="7" t="s">
        <v>1787</v>
      </c>
      <c r="C1006" s="7">
        <v>50</v>
      </c>
      <c r="D1006">
        <f>VLOOKUP(keyword_stats_2[[#This Row],[Keyword]],'keyword-forecasts'!K:O,5,FALSE)</f>
        <v>0</v>
      </c>
      <c r="E1006" s="12">
        <f>keyword_stats_2[[#This Row],[Searches: Jun 2019]]/keyword_stats_2[[#This Row],[Searches: Jun 2018]]</f>
        <v>0</v>
      </c>
    </row>
    <row r="1007" spans="1:5" x14ac:dyDescent="0.25">
      <c r="A1007" s="7" t="s">
        <v>1040</v>
      </c>
      <c r="B1007" s="7" t="s">
        <v>1773</v>
      </c>
      <c r="C1007" s="7">
        <v>50</v>
      </c>
      <c r="D1007">
        <f>VLOOKUP(keyword_stats_2[[#This Row],[Keyword]],'keyword-forecasts'!K:O,5,FALSE)</f>
        <v>0</v>
      </c>
      <c r="E1007" s="12">
        <f>keyword_stats_2[[#This Row],[Searches: Jun 2019]]/keyword_stats_2[[#This Row],[Searches: Jun 2018]]</f>
        <v>0</v>
      </c>
    </row>
    <row r="1008" spans="1:5" x14ac:dyDescent="0.25">
      <c r="A1008" s="7" t="s">
        <v>948</v>
      </c>
      <c r="B1008" s="7" t="s">
        <v>1775</v>
      </c>
      <c r="C1008" s="7">
        <v>50</v>
      </c>
      <c r="D1008">
        <f>VLOOKUP(keyword_stats_2[[#This Row],[Keyword]],'keyword-forecasts'!K:O,5,FALSE)</f>
        <v>0</v>
      </c>
      <c r="E1008" s="12">
        <f>keyword_stats_2[[#This Row],[Searches: Jun 2019]]/keyword_stats_2[[#This Row],[Searches: Jun 2018]]</f>
        <v>0</v>
      </c>
    </row>
    <row r="1009" spans="1:5" x14ac:dyDescent="0.25">
      <c r="A1009" s="7" t="s">
        <v>822</v>
      </c>
      <c r="B1009" s="7" t="s">
        <v>1730</v>
      </c>
      <c r="C1009" s="7">
        <v>50</v>
      </c>
      <c r="D1009">
        <f>VLOOKUP(keyword_stats_2[[#This Row],[Keyword]],'keyword-forecasts'!K:O,5,FALSE)</f>
        <v>0</v>
      </c>
      <c r="E1009" s="12">
        <f>keyword_stats_2[[#This Row],[Searches: Jun 2019]]/keyword_stats_2[[#This Row],[Searches: Jun 2018]]</f>
        <v>0</v>
      </c>
    </row>
    <row r="1010" spans="1:5" x14ac:dyDescent="0.25">
      <c r="A1010" s="7" t="s">
        <v>334</v>
      </c>
      <c r="B1010" s="7" t="s">
        <v>1836</v>
      </c>
      <c r="C1010" s="7">
        <v>50</v>
      </c>
      <c r="D1010">
        <f>VLOOKUP(keyword_stats_2[[#This Row],[Keyword]],'keyword-forecasts'!K:O,5,FALSE)</f>
        <v>0</v>
      </c>
      <c r="E1010" s="12">
        <f>keyword_stats_2[[#This Row],[Searches: Jun 2019]]/keyword_stats_2[[#This Row],[Searches: Jun 2018]]</f>
        <v>0</v>
      </c>
    </row>
    <row r="1011" spans="1:5" x14ac:dyDescent="0.25">
      <c r="A1011" s="7" t="s">
        <v>307</v>
      </c>
      <c r="B1011" s="7" t="s">
        <v>1729</v>
      </c>
      <c r="C1011" s="7">
        <v>50</v>
      </c>
      <c r="D1011">
        <f>VLOOKUP(keyword_stats_2[[#This Row],[Keyword]],'keyword-forecasts'!K:O,5,FALSE)</f>
        <v>0</v>
      </c>
      <c r="E1011" s="12">
        <f>keyword_stats_2[[#This Row],[Searches: Jun 2019]]/keyword_stats_2[[#This Row],[Searches: Jun 2018]]</f>
        <v>0</v>
      </c>
    </row>
    <row r="1012" spans="1:5" x14ac:dyDescent="0.25">
      <c r="A1012" s="7" t="s">
        <v>773</v>
      </c>
      <c r="B1012" s="7" t="s">
        <v>1773</v>
      </c>
      <c r="C1012" s="7">
        <v>50</v>
      </c>
      <c r="D1012">
        <f>VLOOKUP(keyword_stats_2[[#This Row],[Keyword]],'keyword-forecasts'!K:O,5,FALSE)</f>
        <v>0</v>
      </c>
      <c r="E1012" s="12">
        <f>keyword_stats_2[[#This Row],[Searches: Jun 2019]]/keyword_stats_2[[#This Row],[Searches: Jun 2018]]</f>
        <v>0</v>
      </c>
    </row>
    <row r="1013" spans="1:5" x14ac:dyDescent="0.25">
      <c r="A1013" s="7" t="s">
        <v>774</v>
      </c>
      <c r="B1013" s="7" t="s">
        <v>1827</v>
      </c>
      <c r="C1013" s="7">
        <v>50</v>
      </c>
      <c r="D1013">
        <f>VLOOKUP(keyword_stats_2[[#This Row],[Keyword]],'keyword-forecasts'!K:O,5,FALSE)</f>
        <v>7.01</v>
      </c>
      <c r="E1013" s="12">
        <f>keyword_stats_2[[#This Row],[Searches: Jun 2019]]/keyword_stats_2[[#This Row],[Searches: Jun 2018]]</f>
        <v>0.14019999999999999</v>
      </c>
    </row>
    <row r="1014" spans="1:5" x14ac:dyDescent="0.25">
      <c r="A1014" s="7" t="s">
        <v>1070</v>
      </c>
      <c r="B1014" s="7" t="s">
        <v>1717</v>
      </c>
      <c r="C1014" s="7">
        <v>50</v>
      </c>
      <c r="D1014">
        <f>VLOOKUP(keyword_stats_2[[#This Row],[Keyword]],'keyword-forecasts'!K:O,5,FALSE)</f>
        <v>7.01</v>
      </c>
      <c r="E1014" s="12">
        <f>keyword_stats_2[[#This Row],[Searches: Jun 2019]]/keyword_stats_2[[#This Row],[Searches: Jun 2018]]</f>
        <v>0.14019999999999999</v>
      </c>
    </row>
    <row r="1015" spans="1:5" x14ac:dyDescent="0.25">
      <c r="A1015" s="7" t="s">
        <v>861</v>
      </c>
      <c r="B1015" s="7" t="s">
        <v>1806</v>
      </c>
      <c r="C1015" s="7">
        <v>50</v>
      </c>
      <c r="D1015">
        <f>VLOOKUP(keyword_stats_2[[#This Row],[Keyword]],'keyword-forecasts'!K:O,5,FALSE)</f>
        <v>0</v>
      </c>
      <c r="E1015" s="12">
        <f>keyword_stats_2[[#This Row],[Searches: Jun 2019]]/keyword_stats_2[[#This Row],[Searches: Jun 2018]]</f>
        <v>0</v>
      </c>
    </row>
    <row r="1016" spans="1:5" x14ac:dyDescent="0.25">
      <c r="A1016" s="7" t="s">
        <v>1026</v>
      </c>
      <c r="B1016" s="7" t="s">
        <v>1772</v>
      </c>
      <c r="C1016" s="7">
        <v>50</v>
      </c>
      <c r="D1016">
        <f>VLOOKUP(keyword_stats_2[[#This Row],[Keyword]],'keyword-forecasts'!K:O,5,FALSE)</f>
        <v>0</v>
      </c>
      <c r="E1016" s="12">
        <f>keyword_stats_2[[#This Row],[Searches: Jun 2019]]/keyword_stats_2[[#This Row],[Searches: Jun 2018]]</f>
        <v>0</v>
      </c>
    </row>
    <row r="1017" spans="1:5" x14ac:dyDescent="0.25">
      <c r="A1017" s="7" t="s">
        <v>980</v>
      </c>
      <c r="B1017" s="7" t="s">
        <v>1778</v>
      </c>
      <c r="C1017" s="7">
        <v>50</v>
      </c>
      <c r="D1017">
        <f>VLOOKUP(keyword_stats_2[[#This Row],[Keyword]],'keyword-forecasts'!K:O,5,FALSE)</f>
        <v>343.29</v>
      </c>
      <c r="E1017" s="12">
        <f>keyword_stats_2[[#This Row],[Searches: Jun 2019]]/keyword_stats_2[[#This Row],[Searches: Jun 2018]]</f>
        <v>6.8658000000000001</v>
      </c>
    </row>
    <row r="1018" spans="1:5" x14ac:dyDescent="0.25">
      <c r="A1018" s="7" t="s">
        <v>1012</v>
      </c>
      <c r="B1018" s="7" t="s">
        <v>1772</v>
      </c>
      <c r="C1018" s="7">
        <v>50</v>
      </c>
      <c r="D1018">
        <f>VLOOKUP(keyword_stats_2[[#This Row],[Keyword]],'keyword-forecasts'!K:O,5,FALSE)</f>
        <v>0</v>
      </c>
      <c r="E1018" s="12">
        <f>keyword_stats_2[[#This Row],[Searches: Jun 2019]]/keyword_stats_2[[#This Row],[Searches: Jun 2018]]</f>
        <v>0</v>
      </c>
    </row>
    <row r="1019" spans="1:5" x14ac:dyDescent="0.25">
      <c r="A1019" s="7" t="s">
        <v>781</v>
      </c>
      <c r="B1019" s="7" t="s">
        <v>1768</v>
      </c>
      <c r="C1019" s="7">
        <v>50</v>
      </c>
      <c r="D1019">
        <f>VLOOKUP(keyword_stats_2[[#This Row],[Keyword]],'keyword-forecasts'!K:O,5,FALSE)</f>
        <v>14.01</v>
      </c>
      <c r="E1019" s="12">
        <f>keyword_stats_2[[#This Row],[Searches: Jun 2019]]/keyword_stats_2[[#This Row],[Searches: Jun 2018]]</f>
        <v>0.2802</v>
      </c>
    </row>
    <row r="1020" spans="1:5" x14ac:dyDescent="0.25">
      <c r="A1020" s="7" t="s">
        <v>351</v>
      </c>
      <c r="B1020" s="7" t="s">
        <v>1835</v>
      </c>
      <c r="C1020" s="7">
        <v>50</v>
      </c>
      <c r="D1020">
        <f>VLOOKUP(keyword_stats_2[[#This Row],[Keyword]],'keyword-forecasts'!K:O,5,FALSE)</f>
        <v>0</v>
      </c>
      <c r="E1020" s="12">
        <f>keyword_stats_2[[#This Row],[Searches: Jun 2019]]/keyword_stats_2[[#This Row],[Searches: Jun 2018]]</f>
        <v>0</v>
      </c>
    </row>
    <row r="1021" spans="1:5" x14ac:dyDescent="0.25">
      <c r="A1021" s="7" t="s">
        <v>1017</v>
      </c>
      <c r="B1021" s="7" t="s">
        <v>1772</v>
      </c>
      <c r="C1021" s="7">
        <v>50</v>
      </c>
      <c r="D1021">
        <f>VLOOKUP(keyword_stats_2[[#This Row],[Keyword]],'keyword-forecasts'!K:O,5,FALSE)</f>
        <v>0</v>
      </c>
      <c r="E1021" s="12">
        <f>keyword_stats_2[[#This Row],[Searches: Jun 2019]]/keyword_stats_2[[#This Row],[Searches: Jun 2018]]</f>
        <v>0</v>
      </c>
    </row>
    <row r="1022" spans="1:5" x14ac:dyDescent="0.25">
      <c r="A1022" s="7" t="s">
        <v>1376</v>
      </c>
      <c r="B1022" s="7" t="s">
        <v>1779</v>
      </c>
      <c r="C1022" s="7">
        <v>40</v>
      </c>
      <c r="D1022">
        <f>VLOOKUP(keyword_stats_2[[#This Row],[Keyword]],'keyword-forecasts'!K:O,5,FALSE)</f>
        <v>0</v>
      </c>
      <c r="E1022" s="12">
        <f>keyword_stats_2[[#This Row],[Searches: Jun 2019]]/keyword_stats_2[[#This Row],[Searches: Jun 2018]]</f>
        <v>0</v>
      </c>
    </row>
    <row r="1023" spans="1:5" x14ac:dyDescent="0.25">
      <c r="A1023" s="7" t="s">
        <v>1064</v>
      </c>
      <c r="B1023" s="7" t="s">
        <v>1767</v>
      </c>
      <c r="C1023" s="7">
        <v>40</v>
      </c>
      <c r="D1023">
        <f>VLOOKUP(keyword_stats_2[[#This Row],[Keyword]],'keyword-forecasts'!K:O,5,FALSE)</f>
        <v>0</v>
      </c>
      <c r="E1023" s="12">
        <f>keyword_stats_2[[#This Row],[Searches: Jun 2019]]/keyword_stats_2[[#This Row],[Searches: Jun 2018]]</f>
        <v>0</v>
      </c>
    </row>
    <row r="1024" spans="1:5" x14ac:dyDescent="0.25">
      <c r="A1024" s="7" t="s">
        <v>1366</v>
      </c>
      <c r="B1024" s="7" t="s">
        <v>1779</v>
      </c>
      <c r="C1024" s="7">
        <v>40</v>
      </c>
      <c r="D1024">
        <f>VLOOKUP(keyword_stats_2[[#This Row],[Keyword]],'keyword-forecasts'!K:O,5,FALSE)</f>
        <v>0</v>
      </c>
      <c r="E1024" s="12">
        <f>keyword_stats_2[[#This Row],[Searches: Jun 2019]]/keyword_stats_2[[#This Row],[Searches: Jun 2018]]</f>
        <v>0</v>
      </c>
    </row>
    <row r="1025" spans="1:5" x14ac:dyDescent="0.25">
      <c r="A1025" s="7" t="s">
        <v>1611</v>
      </c>
      <c r="B1025" s="7" t="s">
        <v>1709</v>
      </c>
      <c r="C1025" s="7">
        <v>40</v>
      </c>
      <c r="D1025">
        <f>VLOOKUP(keyword_stats_2[[#This Row],[Keyword]],'keyword-forecasts'!K:O,5,FALSE)</f>
        <v>0</v>
      </c>
      <c r="E1025" s="12">
        <f>keyword_stats_2[[#This Row],[Searches: Jun 2019]]/keyword_stats_2[[#This Row],[Searches: Jun 2018]]</f>
        <v>0</v>
      </c>
    </row>
    <row r="1026" spans="1:5" x14ac:dyDescent="0.25">
      <c r="A1026" s="7" t="s">
        <v>1379</v>
      </c>
      <c r="B1026" s="7" t="s">
        <v>1744</v>
      </c>
      <c r="C1026" s="7">
        <v>40</v>
      </c>
      <c r="D1026">
        <f>VLOOKUP(keyword_stats_2[[#This Row],[Keyword]],'keyword-forecasts'!K:O,5,FALSE)</f>
        <v>0</v>
      </c>
      <c r="E1026" s="12">
        <f>keyword_stats_2[[#This Row],[Searches: Jun 2019]]/keyword_stats_2[[#This Row],[Searches: Jun 2018]]</f>
        <v>0</v>
      </c>
    </row>
    <row r="1027" spans="1:5" x14ac:dyDescent="0.25">
      <c r="A1027" s="7" t="s">
        <v>1180</v>
      </c>
      <c r="B1027" s="7" t="s">
        <v>1775</v>
      </c>
      <c r="C1027" s="7">
        <v>40</v>
      </c>
      <c r="D1027">
        <f>VLOOKUP(keyword_stats_2[[#This Row],[Keyword]],'keyword-forecasts'!K:O,5,FALSE)</f>
        <v>0</v>
      </c>
      <c r="E1027" s="12">
        <f>keyword_stats_2[[#This Row],[Searches: Jun 2019]]/keyword_stats_2[[#This Row],[Searches: Jun 2018]]</f>
        <v>0</v>
      </c>
    </row>
    <row r="1028" spans="1:5" x14ac:dyDescent="0.25">
      <c r="A1028" s="7" t="s">
        <v>803</v>
      </c>
      <c r="B1028" s="7" t="s">
        <v>1770</v>
      </c>
      <c r="C1028" s="7">
        <v>40</v>
      </c>
      <c r="D1028">
        <f>VLOOKUP(keyword_stats_2[[#This Row],[Keyword]],'keyword-forecasts'!K:O,5,FALSE)</f>
        <v>63.05</v>
      </c>
      <c r="E1028" s="12">
        <f>keyword_stats_2[[#This Row],[Searches: Jun 2019]]/keyword_stats_2[[#This Row],[Searches: Jun 2018]]</f>
        <v>1.5762499999999999</v>
      </c>
    </row>
    <row r="1029" spans="1:5" x14ac:dyDescent="0.25">
      <c r="A1029" s="7" t="s">
        <v>1189</v>
      </c>
      <c r="B1029" s="7" t="s">
        <v>1828</v>
      </c>
      <c r="C1029" s="7">
        <v>40</v>
      </c>
      <c r="D1029">
        <f>VLOOKUP(keyword_stats_2[[#This Row],[Keyword]],'keyword-forecasts'!K:O,5,FALSE)</f>
        <v>77.069999999999993</v>
      </c>
      <c r="E1029" s="12">
        <f>keyword_stats_2[[#This Row],[Searches: Jun 2019]]/keyword_stats_2[[#This Row],[Searches: Jun 2018]]</f>
        <v>1.9267499999999997</v>
      </c>
    </row>
    <row r="1030" spans="1:5" x14ac:dyDescent="0.25">
      <c r="A1030" s="7" t="s">
        <v>985</v>
      </c>
      <c r="B1030" s="7" t="s">
        <v>1767</v>
      </c>
      <c r="C1030" s="7">
        <v>40</v>
      </c>
      <c r="D1030">
        <f>VLOOKUP(keyword_stats_2[[#This Row],[Keyword]],'keyword-forecasts'!K:O,5,FALSE)</f>
        <v>0</v>
      </c>
      <c r="E1030" s="12">
        <f>keyword_stats_2[[#This Row],[Searches: Jun 2019]]/keyword_stats_2[[#This Row],[Searches: Jun 2018]]</f>
        <v>0</v>
      </c>
    </row>
    <row r="1031" spans="1:5" x14ac:dyDescent="0.25">
      <c r="A1031" s="7" t="s">
        <v>311</v>
      </c>
      <c r="B1031" s="7" t="s">
        <v>1806</v>
      </c>
      <c r="C1031" s="7">
        <v>40</v>
      </c>
      <c r="D1031">
        <f>VLOOKUP(keyword_stats_2[[#This Row],[Keyword]],'keyword-forecasts'!K:O,5,FALSE)</f>
        <v>0</v>
      </c>
      <c r="E1031" s="12">
        <f>keyword_stats_2[[#This Row],[Searches: Jun 2019]]/keyword_stats_2[[#This Row],[Searches: Jun 2018]]</f>
        <v>0</v>
      </c>
    </row>
    <row r="1032" spans="1:5" x14ac:dyDescent="0.25">
      <c r="A1032" s="7" t="s">
        <v>1068</v>
      </c>
      <c r="B1032" s="7" t="s">
        <v>1767</v>
      </c>
      <c r="C1032" s="7">
        <v>40</v>
      </c>
      <c r="D1032">
        <f>VLOOKUP(keyword_stats_2[[#This Row],[Keyword]],'keyword-forecasts'!K:O,5,FALSE)</f>
        <v>0</v>
      </c>
      <c r="E1032" s="12">
        <f>keyword_stats_2[[#This Row],[Searches: Jun 2019]]/keyword_stats_2[[#This Row],[Searches: Jun 2018]]</f>
        <v>0</v>
      </c>
    </row>
    <row r="1033" spans="1:5" x14ac:dyDescent="0.25">
      <c r="A1033" s="7" t="s">
        <v>1191</v>
      </c>
      <c r="B1033" s="7" t="s">
        <v>1773</v>
      </c>
      <c r="C1033" s="7">
        <v>40</v>
      </c>
      <c r="D1033">
        <f>VLOOKUP(keyword_stats_2[[#This Row],[Keyword]],'keyword-forecasts'!K:O,5,FALSE)</f>
        <v>0</v>
      </c>
      <c r="E1033" s="12">
        <f>keyword_stats_2[[#This Row],[Searches: Jun 2019]]/keyword_stats_2[[#This Row],[Searches: Jun 2018]]</f>
        <v>0</v>
      </c>
    </row>
    <row r="1034" spans="1:5" x14ac:dyDescent="0.25">
      <c r="A1034" s="7" t="s">
        <v>1388</v>
      </c>
      <c r="B1034" s="7" t="s">
        <v>1771</v>
      </c>
      <c r="C1034" s="7">
        <v>40</v>
      </c>
      <c r="D1034">
        <f>VLOOKUP(keyword_stats_2[[#This Row],[Keyword]],'keyword-forecasts'!K:O,5,FALSE)</f>
        <v>0</v>
      </c>
      <c r="E1034" s="12">
        <f>keyword_stats_2[[#This Row],[Searches: Jun 2019]]/keyword_stats_2[[#This Row],[Searches: Jun 2018]]</f>
        <v>0</v>
      </c>
    </row>
    <row r="1035" spans="1:5" x14ac:dyDescent="0.25">
      <c r="A1035" s="7" t="s">
        <v>399</v>
      </c>
      <c r="B1035" s="7" t="s">
        <v>1706</v>
      </c>
      <c r="C1035" s="7">
        <v>40</v>
      </c>
      <c r="D1035">
        <f>VLOOKUP(keyword_stats_2[[#This Row],[Keyword]],'keyword-forecasts'!K:O,5,FALSE)</f>
        <v>0</v>
      </c>
      <c r="E1035" s="12">
        <f>keyword_stats_2[[#This Row],[Searches: Jun 2019]]/keyword_stats_2[[#This Row],[Searches: Jun 2018]]</f>
        <v>0</v>
      </c>
    </row>
    <row r="1036" spans="1:5" x14ac:dyDescent="0.25">
      <c r="A1036" s="7" t="s">
        <v>407</v>
      </c>
      <c r="B1036" s="7" t="s">
        <v>1814</v>
      </c>
      <c r="C1036" s="7">
        <v>40</v>
      </c>
      <c r="D1036">
        <f>VLOOKUP(keyword_stats_2[[#This Row],[Keyword]],'keyword-forecasts'!K:O,5,FALSE)</f>
        <v>0</v>
      </c>
      <c r="E1036" s="12">
        <f>keyword_stats_2[[#This Row],[Searches: Jun 2019]]/keyword_stats_2[[#This Row],[Searches: Jun 2018]]</f>
        <v>0</v>
      </c>
    </row>
    <row r="1037" spans="1:5" x14ac:dyDescent="0.25">
      <c r="A1037" s="7" t="s">
        <v>1230</v>
      </c>
      <c r="B1037" s="7" t="s">
        <v>1773</v>
      </c>
      <c r="C1037" s="7">
        <v>40</v>
      </c>
      <c r="D1037">
        <f>VLOOKUP(keyword_stats_2[[#This Row],[Keyword]],'keyword-forecasts'!K:O,5,FALSE)</f>
        <v>98.08</v>
      </c>
      <c r="E1037" s="12">
        <f>keyword_stats_2[[#This Row],[Searches: Jun 2019]]/keyword_stats_2[[#This Row],[Searches: Jun 2018]]</f>
        <v>2.452</v>
      </c>
    </row>
    <row r="1038" spans="1:5" x14ac:dyDescent="0.25">
      <c r="A1038" s="7" t="s">
        <v>509</v>
      </c>
      <c r="B1038" s="7" t="s">
        <v>1754</v>
      </c>
      <c r="C1038" s="7">
        <v>40</v>
      </c>
      <c r="D1038">
        <f>VLOOKUP(keyword_stats_2[[#This Row],[Keyword]],'keyword-forecasts'!K:O,5,FALSE)</f>
        <v>0</v>
      </c>
      <c r="E1038" s="12">
        <f>keyword_stats_2[[#This Row],[Searches: Jun 2019]]/keyword_stats_2[[#This Row],[Searches: Jun 2018]]</f>
        <v>0</v>
      </c>
    </row>
    <row r="1039" spans="1:5" x14ac:dyDescent="0.25">
      <c r="A1039" s="7" t="s">
        <v>1314</v>
      </c>
      <c r="B1039" s="7" t="s">
        <v>1769</v>
      </c>
      <c r="C1039" s="7">
        <v>40</v>
      </c>
      <c r="D1039">
        <f>VLOOKUP(keyword_stats_2[[#This Row],[Keyword]],'keyword-forecasts'!K:O,5,FALSE)</f>
        <v>0</v>
      </c>
      <c r="E1039" s="12">
        <f>keyword_stats_2[[#This Row],[Searches: Jun 2019]]/keyword_stats_2[[#This Row],[Searches: Jun 2018]]</f>
        <v>0</v>
      </c>
    </row>
    <row r="1040" spans="1:5" x14ac:dyDescent="0.25">
      <c r="A1040" s="7" t="s">
        <v>512</v>
      </c>
      <c r="B1040" s="7" t="s">
        <v>1823</v>
      </c>
      <c r="C1040" s="7">
        <v>40</v>
      </c>
      <c r="D1040">
        <f>VLOOKUP(keyword_stats_2[[#This Row],[Keyword]],'keyword-forecasts'!K:O,5,FALSE)</f>
        <v>0</v>
      </c>
      <c r="E1040" s="12">
        <f>keyword_stats_2[[#This Row],[Searches: Jun 2019]]/keyword_stats_2[[#This Row],[Searches: Jun 2018]]</f>
        <v>0</v>
      </c>
    </row>
    <row r="1041" spans="1:5" x14ac:dyDescent="0.25">
      <c r="A1041" s="7" t="s">
        <v>511</v>
      </c>
      <c r="B1041" s="7" t="s">
        <v>1740</v>
      </c>
      <c r="C1041" s="7">
        <v>40</v>
      </c>
      <c r="D1041">
        <f>VLOOKUP(keyword_stats_2[[#This Row],[Keyword]],'keyword-forecasts'!K:O,5,FALSE)</f>
        <v>0</v>
      </c>
      <c r="E1041" s="12">
        <f>keyword_stats_2[[#This Row],[Searches: Jun 2019]]/keyword_stats_2[[#This Row],[Searches: Jun 2018]]</f>
        <v>0</v>
      </c>
    </row>
    <row r="1042" spans="1:5" x14ac:dyDescent="0.25">
      <c r="A1042" s="7" t="s">
        <v>239</v>
      </c>
      <c r="B1042" s="7" t="s">
        <v>1702</v>
      </c>
      <c r="C1042" s="7">
        <v>40</v>
      </c>
      <c r="D1042">
        <f>VLOOKUP(keyword_stats_2[[#This Row],[Keyword]],'keyword-forecasts'!K:O,5,FALSE)</f>
        <v>7.01</v>
      </c>
      <c r="E1042" s="12">
        <f>keyword_stats_2[[#This Row],[Searches: Jun 2019]]/keyword_stats_2[[#This Row],[Searches: Jun 2018]]</f>
        <v>0.17524999999999999</v>
      </c>
    </row>
    <row r="1043" spans="1:5" x14ac:dyDescent="0.25">
      <c r="A1043" s="7" t="s">
        <v>246</v>
      </c>
      <c r="B1043" s="7" t="s">
        <v>1814</v>
      </c>
      <c r="C1043" s="7">
        <v>40</v>
      </c>
      <c r="D1043">
        <f>VLOOKUP(keyword_stats_2[[#This Row],[Keyword]],'keyword-forecasts'!K:O,5,FALSE)</f>
        <v>0</v>
      </c>
      <c r="E1043" s="12">
        <f>keyword_stats_2[[#This Row],[Searches: Jun 2019]]/keyword_stats_2[[#This Row],[Searches: Jun 2018]]</f>
        <v>0</v>
      </c>
    </row>
    <row r="1044" spans="1:5" x14ac:dyDescent="0.25">
      <c r="A1044" s="7" t="s">
        <v>500</v>
      </c>
      <c r="B1044" s="7" t="s">
        <v>1770</v>
      </c>
      <c r="C1044" s="7">
        <v>40</v>
      </c>
      <c r="D1044">
        <f>VLOOKUP(keyword_stats_2[[#This Row],[Keyword]],'keyword-forecasts'!K:O,5,FALSE)</f>
        <v>0</v>
      </c>
      <c r="E1044" s="12">
        <f>keyword_stats_2[[#This Row],[Searches: Jun 2019]]/keyword_stats_2[[#This Row],[Searches: Jun 2018]]</f>
        <v>0</v>
      </c>
    </row>
    <row r="1045" spans="1:5" x14ac:dyDescent="0.25">
      <c r="A1045" s="7" t="s">
        <v>1567</v>
      </c>
      <c r="B1045" s="7" t="s">
        <v>1806</v>
      </c>
      <c r="C1045" s="7">
        <v>40</v>
      </c>
      <c r="D1045">
        <f>VLOOKUP(keyword_stats_2[[#This Row],[Keyword]],'keyword-forecasts'!K:O,5,FALSE)</f>
        <v>0</v>
      </c>
      <c r="E1045" s="12">
        <f>keyword_stats_2[[#This Row],[Searches: Jun 2019]]/keyword_stats_2[[#This Row],[Searches: Jun 2018]]</f>
        <v>0</v>
      </c>
    </row>
    <row r="1046" spans="1:5" x14ac:dyDescent="0.25">
      <c r="A1046" s="7" t="s">
        <v>1305</v>
      </c>
      <c r="B1046" s="7" t="s">
        <v>1800</v>
      </c>
      <c r="C1046" s="7">
        <v>40</v>
      </c>
      <c r="D1046">
        <f>VLOOKUP(keyword_stats_2[[#This Row],[Keyword]],'keyword-forecasts'!K:O,5,FALSE)</f>
        <v>0</v>
      </c>
      <c r="E1046" s="12">
        <f>keyword_stats_2[[#This Row],[Searches: Jun 2019]]/keyword_stats_2[[#This Row],[Searches: Jun 2018]]</f>
        <v>0</v>
      </c>
    </row>
    <row r="1047" spans="1:5" x14ac:dyDescent="0.25">
      <c r="A1047" s="7" t="s">
        <v>1586</v>
      </c>
      <c r="B1047" s="7" t="s">
        <v>1780</v>
      </c>
      <c r="C1047" s="7">
        <v>40</v>
      </c>
      <c r="D1047">
        <f>VLOOKUP(keyword_stats_2[[#This Row],[Keyword]],'keyword-forecasts'!K:O,5,FALSE)</f>
        <v>7.01</v>
      </c>
      <c r="E1047" s="12">
        <f>keyword_stats_2[[#This Row],[Searches: Jun 2019]]/keyword_stats_2[[#This Row],[Searches: Jun 2018]]</f>
        <v>0.17524999999999999</v>
      </c>
    </row>
    <row r="1048" spans="1:5" x14ac:dyDescent="0.25">
      <c r="A1048" s="7" t="s">
        <v>631</v>
      </c>
      <c r="B1048" s="7" t="s">
        <v>1768</v>
      </c>
      <c r="C1048" s="7">
        <v>40</v>
      </c>
      <c r="D1048">
        <f>VLOOKUP(keyword_stats_2[[#This Row],[Keyword]],'keyword-forecasts'!K:O,5,FALSE)</f>
        <v>0</v>
      </c>
      <c r="E1048" s="12">
        <f>keyword_stats_2[[#This Row],[Searches: Jun 2019]]/keyword_stats_2[[#This Row],[Searches: Jun 2018]]</f>
        <v>0</v>
      </c>
    </row>
    <row r="1049" spans="1:5" x14ac:dyDescent="0.25">
      <c r="A1049" s="7" t="s">
        <v>1348</v>
      </c>
      <c r="B1049" s="7" t="s">
        <v>1713</v>
      </c>
      <c r="C1049" s="7">
        <v>40</v>
      </c>
      <c r="D1049">
        <f>VLOOKUP(keyword_stats_2[[#This Row],[Keyword]],'keyword-forecasts'!K:O,5,FALSE)</f>
        <v>7.01</v>
      </c>
      <c r="E1049" s="12">
        <f>keyword_stats_2[[#This Row],[Searches: Jun 2019]]/keyword_stats_2[[#This Row],[Searches: Jun 2018]]</f>
        <v>0.17524999999999999</v>
      </c>
    </row>
    <row r="1050" spans="1:5" x14ac:dyDescent="0.25">
      <c r="A1050" s="7" t="s">
        <v>227</v>
      </c>
      <c r="B1050" s="7" t="s">
        <v>1794</v>
      </c>
      <c r="C1050" s="7">
        <v>40</v>
      </c>
      <c r="D1050">
        <f>VLOOKUP(keyword_stats_2[[#This Row],[Keyword]],'keyword-forecasts'!K:O,5,FALSE)</f>
        <v>0</v>
      </c>
      <c r="E1050" s="12">
        <f>keyword_stats_2[[#This Row],[Searches: Jun 2019]]/keyword_stats_2[[#This Row],[Searches: Jun 2018]]</f>
        <v>0</v>
      </c>
    </row>
    <row r="1051" spans="1:5" x14ac:dyDescent="0.25">
      <c r="A1051" s="7" t="s">
        <v>483</v>
      </c>
      <c r="B1051" s="7" t="s">
        <v>1770</v>
      </c>
      <c r="C1051" s="7">
        <v>40</v>
      </c>
      <c r="D1051">
        <f>VLOOKUP(keyword_stats_2[[#This Row],[Keyword]],'keyword-forecasts'!K:O,5,FALSE)</f>
        <v>0</v>
      </c>
      <c r="E1051" s="12">
        <f>keyword_stats_2[[#This Row],[Searches: Jun 2019]]/keyword_stats_2[[#This Row],[Searches: Jun 2018]]</f>
        <v>0</v>
      </c>
    </row>
    <row r="1052" spans="1:5" x14ac:dyDescent="0.25">
      <c r="A1052" s="7" t="s">
        <v>1538</v>
      </c>
      <c r="B1052" s="7" t="s">
        <v>1789</v>
      </c>
      <c r="C1052" s="7">
        <v>40</v>
      </c>
      <c r="D1052">
        <f>VLOOKUP(keyword_stats_2[[#This Row],[Keyword]],'keyword-forecasts'!K:O,5,FALSE)</f>
        <v>0</v>
      </c>
      <c r="E1052" s="12">
        <f>keyword_stats_2[[#This Row],[Searches: Jun 2019]]/keyword_stats_2[[#This Row],[Searches: Jun 2018]]</f>
        <v>0</v>
      </c>
    </row>
    <row r="1053" spans="1:5" x14ac:dyDescent="0.25">
      <c r="A1053" s="7" t="s">
        <v>1352</v>
      </c>
      <c r="B1053" s="7" t="s">
        <v>1740</v>
      </c>
      <c r="C1053" s="7">
        <v>40</v>
      </c>
      <c r="D1053">
        <f>VLOOKUP(keyword_stats_2[[#This Row],[Keyword]],'keyword-forecasts'!K:O,5,FALSE)</f>
        <v>0</v>
      </c>
      <c r="E1053" s="12">
        <f>keyword_stats_2[[#This Row],[Searches: Jun 2019]]/keyword_stats_2[[#This Row],[Searches: Jun 2018]]</f>
        <v>0</v>
      </c>
    </row>
    <row r="1054" spans="1:5" x14ac:dyDescent="0.25">
      <c r="A1054" s="7" t="s">
        <v>1207</v>
      </c>
      <c r="B1054" s="7" t="s">
        <v>1795</v>
      </c>
      <c r="C1054" s="7">
        <v>40</v>
      </c>
      <c r="D1054">
        <f>VLOOKUP(keyword_stats_2[[#This Row],[Keyword]],'keyword-forecasts'!K:O,5,FALSE)</f>
        <v>0</v>
      </c>
      <c r="E1054" s="12">
        <f>keyword_stats_2[[#This Row],[Searches: Jun 2019]]/keyword_stats_2[[#This Row],[Searches: Jun 2018]]</f>
        <v>0</v>
      </c>
    </row>
    <row r="1055" spans="1:5" x14ac:dyDescent="0.25">
      <c r="A1055" s="7" t="s">
        <v>260</v>
      </c>
      <c r="B1055" s="7" t="s">
        <v>1802</v>
      </c>
      <c r="C1055" s="7">
        <v>40</v>
      </c>
      <c r="D1055">
        <f>VLOOKUP(keyword_stats_2[[#This Row],[Keyword]],'keyword-forecasts'!K:O,5,FALSE)</f>
        <v>0</v>
      </c>
      <c r="E1055" s="12">
        <f>keyword_stats_2[[#This Row],[Searches: Jun 2019]]/keyword_stats_2[[#This Row],[Searches: Jun 2018]]</f>
        <v>0</v>
      </c>
    </row>
    <row r="1056" spans="1:5" x14ac:dyDescent="0.25">
      <c r="A1056" s="7" t="s">
        <v>848</v>
      </c>
      <c r="B1056" s="7" t="s">
        <v>1796</v>
      </c>
      <c r="C1056" s="7">
        <v>40</v>
      </c>
      <c r="D1056">
        <f>VLOOKUP(keyword_stats_2[[#This Row],[Keyword]],'keyword-forecasts'!K:O,5,FALSE)</f>
        <v>0</v>
      </c>
      <c r="E1056" s="12">
        <f>keyword_stats_2[[#This Row],[Searches: Jun 2019]]/keyword_stats_2[[#This Row],[Searches: Jun 2018]]</f>
        <v>0</v>
      </c>
    </row>
    <row r="1057" spans="1:5" x14ac:dyDescent="0.25">
      <c r="A1057" s="7" t="s">
        <v>1032</v>
      </c>
      <c r="B1057" s="7" t="s">
        <v>1773</v>
      </c>
      <c r="C1057" s="7">
        <v>40</v>
      </c>
      <c r="D1057">
        <f>VLOOKUP(keyword_stats_2[[#This Row],[Keyword]],'keyword-forecasts'!K:O,5,FALSE)</f>
        <v>0</v>
      </c>
      <c r="E1057" s="12">
        <f>keyword_stats_2[[#This Row],[Searches: Jun 2019]]/keyword_stats_2[[#This Row],[Searches: Jun 2018]]</f>
        <v>0</v>
      </c>
    </row>
    <row r="1058" spans="1:5" x14ac:dyDescent="0.25">
      <c r="A1058" s="7" t="s">
        <v>1657</v>
      </c>
      <c r="B1058" s="7" t="s">
        <v>1768</v>
      </c>
      <c r="C1058" s="7">
        <v>40</v>
      </c>
      <c r="D1058">
        <f>VLOOKUP(keyword_stats_2[[#This Row],[Keyword]],'keyword-forecasts'!K:O,5,FALSE)</f>
        <v>0</v>
      </c>
      <c r="E1058" s="12">
        <f>keyword_stats_2[[#This Row],[Searches: Jun 2019]]/keyword_stats_2[[#This Row],[Searches: Jun 2018]]</f>
        <v>0</v>
      </c>
    </row>
    <row r="1059" spans="1:5" x14ac:dyDescent="0.25">
      <c r="A1059" s="7" t="s">
        <v>695</v>
      </c>
      <c r="B1059" s="7" t="s">
        <v>1773</v>
      </c>
      <c r="C1059" s="7">
        <v>40</v>
      </c>
      <c r="D1059">
        <f>VLOOKUP(keyword_stats_2[[#This Row],[Keyword]],'keyword-forecasts'!K:O,5,FALSE)</f>
        <v>0</v>
      </c>
      <c r="E1059" s="12">
        <f>keyword_stats_2[[#This Row],[Searches: Jun 2019]]/keyword_stats_2[[#This Row],[Searches: Jun 2018]]</f>
        <v>0</v>
      </c>
    </row>
    <row r="1060" spans="1:5" x14ac:dyDescent="0.25">
      <c r="A1060" s="7" t="s">
        <v>181</v>
      </c>
      <c r="B1060" s="7" t="s">
        <v>1814</v>
      </c>
      <c r="C1060" s="7">
        <v>40</v>
      </c>
      <c r="D1060">
        <f>VLOOKUP(keyword_stats_2[[#This Row],[Keyword]],'keyword-forecasts'!K:O,5,FALSE)</f>
        <v>0</v>
      </c>
      <c r="E1060" s="12">
        <f>keyword_stats_2[[#This Row],[Searches: Jun 2019]]/keyword_stats_2[[#This Row],[Searches: Jun 2018]]</f>
        <v>0</v>
      </c>
    </row>
    <row r="1061" spans="1:5" x14ac:dyDescent="0.25">
      <c r="A1061" s="7" t="s">
        <v>579</v>
      </c>
      <c r="B1061" s="7" t="s">
        <v>1790</v>
      </c>
      <c r="C1061" s="7">
        <v>40</v>
      </c>
      <c r="D1061">
        <f>VLOOKUP(keyword_stats_2[[#This Row],[Keyword]],'keyword-forecasts'!K:O,5,FALSE)</f>
        <v>0</v>
      </c>
      <c r="E1061" s="12">
        <f>keyword_stats_2[[#This Row],[Searches: Jun 2019]]/keyword_stats_2[[#This Row],[Searches: Jun 2018]]</f>
        <v>0</v>
      </c>
    </row>
    <row r="1062" spans="1:5" x14ac:dyDescent="0.25">
      <c r="A1062" s="7" t="s">
        <v>201</v>
      </c>
      <c r="B1062" s="7" t="s">
        <v>1835</v>
      </c>
      <c r="C1062" s="7">
        <v>40</v>
      </c>
      <c r="D1062">
        <f>VLOOKUP(keyword_stats_2[[#This Row],[Keyword]],'keyword-forecasts'!K:O,5,FALSE)</f>
        <v>0</v>
      </c>
      <c r="E1062" s="12">
        <f>keyword_stats_2[[#This Row],[Searches: Jun 2019]]/keyword_stats_2[[#This Row],[Searches: Jun 2018]]</f>
        <v>0</v>
      </c>
    </row>
    <row r="1063" spans="1:5" x14ac:dyDescent="0.25">
      <c r="A1063" s="7" t="s">
        <v>435</v>
      </c>
      <c r="B1063" s="7" t="s">
        <v>1741</v>
      </c>
      <c r="C1063" s="7">
        <v>40</v>
      </c>
      <c r="D1063">
        <f>VLOOKUP(keyword_stats_2[[#This Row],[Keyword]],'keyword-forecasts'!K:O,5,FALSE)</f>
        <v>0</v>
      </c>
      <c r="E1063" s="12">
        <f>keyword_stats_2[[#This Row],[Searches: Jun 2019]]/keyword_stats_2[[#This Row],[Searches: Jun 2018]]</f>
        <v>0</v>
      </c>
    </row>
    <row r="1064" spans="1:5" x14ac:dyDescent="0.25">
      <c r="A1064" s="7" t="s">
        <v>952</v>
      </c>
      <c r="B1064" s="7" t="s">
        <v>1715</v>
      </c>
      <c r="C1064" s="7">
        <v>40</v>
      </c>
      <c r="D1064">
        <f>VLOOKUP(keyword_stats_2[[#This Row],[Keyword]],'keyword-forecasts'!K:O,5,FALSE)</f>
        <v>0</v>
      </c>
      <c r="E1064" s="12">
        <f>keyword_stats_2[[#This Row],[Searches: Jun 2019]]/keyword_stats_2[[#This Row],[Searches: Jun 2018]]</f>
        <v>0</v>
      </c>
    </row>
    <row r="1065" spans="1:5" x14ac:dyDescent="0.25">
      <c r="A1065" s="7" t="s">
        <v>1521</v>
      </c>
      <c r="B1065" s="7" t="s">
        <v>1771</v>
      </c>
      <c r="C1065" s="7">
        <v>40</v>
      </c>
      <c r="D1065">
        <f>VLOOKUP(keyword_stats_2[[#This Row],[Keyword]],'keyword-forecasts'!K:O,5,FALSE)</f>
        <v>0</v>
      </c>
      <c r="E1065" s="12">
        <f>keyword_stats_2[[#This Row],[Searches: Jun 2019]]/keyword_stats_2[[#This Row],[Searches: Jun 2018]]</f>
        <v>0</v>
      </c>
    </row>
    <row r="1066" spans="1:5" x14ac:dyDescent="0.25">
      <c r="A1066" s="7" t="s">
        <v>1480</v>
      </c>
      <c r="B1066" s="7" t="s">
        <v>1745</v>
      </c>
      <c r="C1066" s="7">
        <v>40</v>
      </c>
      <c r="D1066">
        <f>VLOOKUP(keyword_stats_2[[#This Row],[Keyword]],'keyword-forecasts'!K:O,5,FALSE)</f>
        <v>0</v>
      </c>
      <c r="E1066" s="12">
        <f>keyword_stats_2[[#This Row],[Searches: Jun 2019]]/keyword_stats_2[[#This Row],[Searches: Jun 2018]]</f>
        <v>0</v>
      </c>
    </row>
    <row r="1067" spans="1:5" x14ac:dyDescent="0.25">
      <c r="A1067" s="7" t="s">
        <v>1623</v>
      </c>
      <c r="B1067" s="7" t="s">
        <v>1768</v>
      </c>
      <c r="C1067" s="7">
        <v>40</v>
      </c>
      <c r="D1067">
        <f>VLOOKUP(keyword_stats_2[[#This Row],[Keyword]],'keyword-forecasts'!K:O,5,FALSE)</f>
        <v>0</v>
      </c>
      <c r="E1067" s="12">
        <f>keyword_stats_2[[#This Row],[Searches: Jun 2019]]/keyword_stats_2[[#This Row],[Searches: Jun 2018]]</f>
        <v>0</v>
      </c>
    </row>
    <row r="1068" spans="1:5" x14ac:dyDescent="0.25">
      <c r="A1068" s="7" t="s">
        <v>197</v>
      </c>
      <c r="B1068" s="7" t="s">
        <v>1773</v>
      </c>
      <c r="C1068" s="7">
        <v>40</v>
      </c>
      <c r="D1068">
        <f>VLOOKUP(keyword_stats_2[[#This Row],[Keyword]],'keyword-forecasts'!K:O,5,FALSE)</f>
        <v>0</v>
      </c>
      <c r="E1068" s="12">
        <f>keyword_stats_2[[#This Row],[Searches: Jun 2019]]/keyword_stats_2[[#This Row],[Searches: Jun 2018]]</f>
        <v>0</v>
      </c>
    </row>
    <row r="1069" spans="1:5" x14ac:dyDescent="0.25">
      <c r="A1069" s="7" t="s">
        <v>533</v>
      </c>
      <c r="B1069" s="7" t="s">
        <v>1734</v>
      </c>
      <c r="C1069" s="7">
        <v>40</v>
      </c>
      <c r="D1069">
        <f>VLOOKUP(keyword_stats_2[[#This Row],[Keyword]],'keyword-forecasts'!K:O,5,FALSE)</f>
        <v>14.01</v>
      </c>
      <c r="E1069" s="12">
        <f>keyword_stats_2[[#This Row],[Searches: Jun 2019]]/keyword_stats_2[[#This Row],[Searches: Jun 2018]]</f>
        <v>0.35025000000000001</v>
      </c>
    </row>
    <row r="1070" spans="1:5" x14ac:dyDescent="0.25">
      <c r="A1070" s="7" t="s">
        <v>728</v>
      </c>
      <c r="B1070" s="7" t="s">
        <v>1808</v>
      </c>
      <c r="C1070" s="7">
        <v>40</v>
      </c>
      <c r="D1070">
        <f>VLOOKUP(keyword_stats_2[[#This Row],[Keyword]],'keyword-forecasts'!K:O,5,FALSE)</f>
        <v>49.04</v>
      </c>
      <c r="E1070" s="12">
        <f>keyword_stats_2[[#This Row],[Searches: Jun 2019]]/keyword_stats_2[[#This Row],[Searches: Jun 2018]]</f>
        <v>1.226</v>
      </c>
    </row>
    <row r="1071" spans="1:5" x14ac:dyDescent="0.25">
      <c r="A1071" s="7" t="s">
        <v>582</v>
      </c>
      <c r="B1071" s="7" t="s">
        <v>1790</v>
      </c>
      <c r="C1071" s="7">
        <v>40</v>
      </c>
      <c r="D1071">
        <f>VLOOKUP(keyword_stats_2[[#This Row],[Keyword]],'keyword-forecasts'!K:O,5,FALSE)</f>
        <v>0</v>
      </c>
      <c r="E1071" s="12">
        <f>keyword_stats_2[[#This Row],[Searches: Jun 2019]]/keyword_stats_2[[#This Row],[Searches: Jun 2018]]</f>
        <v>0</v>
      </c>
    </row>
    <row r="1072" spans="1:5" x14ac:dyDescent="0.25">
      <c r="A1072" s="7" t="s">
        <v>1138</v>
      </c>
      <c r="B1072" s="7" t="s">
        <v>1767</v>
      </c>
      <c r="C1072" s="7">
        <v>40</v>
      </c>
      <c r="D1072">
        <f>VLOOKUP(keyword_stats_2[[#This Row],[Keyword]],'keyword-forecasts'!K:O,5,FALSE)</f>
        <v>0</v>
      </c>
      <c r="E1072" s="12">
        <f>keyword_stats_2[[#This Row],[Searches: Jun 2019]]/keyword_stats_2[[#This Row],[Searches: Jun 2018]]</f>
        <v>0</v>
      </c>
    </row>
    <row r="1073" spans="1:5" x14ac:dyDescent="0.25">
      <c r="A1073" s="7" t="s">
        <v>125</v>
      </c>
      <c r="B1073" s="7" t="s">
        <v>1727</v>
      </c>
      <c r="C1073" s="7">
        <v>40</v>
      </c>
      <c r="D1073">
        <f>VLOOKUP(keyword_stats_2[[#This Row],[Keyword]],'keyword-forecasts'!K:O,5,FALSE)</f>
        <v>14.01</v>
      </c>
      <c r="E1073" s="12">
        <f>keyword_stats_2[[#This Row],[Searches: Jun 2019]]/keyword_stats_2[[#This Row],[Searches: Jun 2018]]</f>
        <v>0.35025000000000001</v>
      </c>
    </row>
    <row r="1074" spans="1:5" x14ac:dyDescent="0.25">
      <c r="A1074" s="7" t="s">
        <v>1114</v>
      </c>
      <c r="B1074" s="7" t="s">
        <v>1773</v>
      </c>
      <c r="C1074" s="7">
        <v>40</v>
      </c>
      <c r="D1074">
        <f>VLOOKUP(keyword_stats_2[[#This Row],[Keyword]],'keyword-forecasts'!K:O,5,FALSE)</f>
        <v>0</v>
      </c>
      <c r="E1074" s="12">
        <f>keyword_stats_2[[#This Row],[Searches: Jun 2019]]/keyword_stats_2[[#This Row],[Searches: Jun 2018]]</f>
        <v>0</v>
      </c>
    </row>
    <row r="1075" spans="1:5" x14ac:dyDescent="0.25">
      <c r="A1075" s="7" t="s">
        <v>122</v>
      </c>
      <c r="B1075" s="7" t="s">
        <v>1780</v>
      </c>
      <c r="C1075" s="7">
        <v>40</v>
      </c>
      <c r="D1075">
        <f>VLOOKUP(keyword_stats_2[[#This Row],[Keyword]],'keyword-forecasts'!K:O,5,FALSE)</f>
        <v>0</v>
      </c>
      <c r="E1075" s="12">
        <f>keyword_stats_2[[#This Row],[Searches: Jun 2019]]/keyword_stats_2[[#This Row],[Searches: Jun 2018]]</f>
        <v>0</v>
      </c>
    </row>
    <row r="1076" spans="1:5" x14ac:dyDescent="0.25">
      <c r="A1076" s="7" t="s">
        <v>469</v>
      </c>
      <c r="B1076" s="7" t="s">
        <v>1783</v>
      </c>
      <c r="C1076" s="7">
        <v>40</v>
      </c>
      <c r="D1076">
        <f>VLOOKUP(keyword_stats_2[[#This Row],[Keyword]],'keyword-forecasts'!K:O,5,FALSE)</f>
        <v>0</v>
      </c>
      <c r="E1076" s="12">
        <f>keyword_stats_2[[#This Row],[Searches: Jun 2019]]/keyword_stats_2[[#This Row],[Searches: Jun 2018]]</f>
        <v>0</v>
      </c>
    </row>
    <row r="1077" spans="1:5" x14ac:dyDescent="0.25">
      <c r="A1077" s="7" t="s">
        <v>939</v>
      </c>
      <c r="B1077" s="7" t="s">
        <v>1773</v>
      </c>
      <c r="C1077" s="7">
        <v>40</v>
      </c>
      <c r="D1077">
        <f>VLOOKUP(keyword_stats_2[[#This Row],[Keyword]],'keyword-forecasts'!K:O,5,FALSE)</f>
        <v>56.05</v>
      </c>
      <c r="E1077" s="12">
        <f>keyword_stats_2[[#This Row],[Searches: Jun 2019]]/keyword_stats_2[[#This Row],[Searches: Jun 2018]]</f>
        <v>1.4012499999999999</v>
      </c>
    </row>
    <row r="1078" spans="1:5" x14ac:dyDescent="0.25">
      <c r="A1078" s="7" t="s">
        <v>1097</v>
      </c>
      <c r="B1078" s="7" t="s">
        <v>1773</v>
      </c>
      <c r="C1078" s="7">
        <v>40</v>
      </c>
      <c r="D1078">
        <f>VLOOKUP(keyword_stats_2[[#This Row],[Keyword]],'keyword-forecasts'!K:O,5,FALSE)</f>
        <v>0</v>
      </c>
      <c r="E1078" s="12">
        <f>keyword_stats_2[[#This Row],[Searches: Jun 2019]]/keyword_stats_2[[#This Row],[Searches: Jun 2018]]</f>
        <v>0</v>
      </c>
    </row>
    <row r="1079" spans="1:5" x14ac:dyDescent="0.25">
      <c r="A1079" s="7" t="s">
        <v>1486</v>
      </c>
      <c r="B1079" s="7" t="s">
        <v>1771</v>
      </c>
      <c r="C1079" s="7">
        <v>40</v>
      </c>
      <c r="D1079">
        <f>VLOOKUP(keyword_stats_2[[#This Row],[Keyword]],'keyword-forecasts'!K:O,5,FALSE)</f>
        <v>7.01</v>
      </c>
      <c r="E1079" s="12">
        <f>keyword_stats_2[[#This Row],[Searches: Jun 2019]]/keyword_stats_2[[#This Row],[Searches: Jun 2018]]</f>
        <v>0.17524999999999999</v>
      </c>
    </row>
    <row r="1080" spans="1:5" x14ac:dyDescent="0.25">
      <c r="A1080" s="7" t="s">
        <v>1383</v>
      </c>
      <c r="B1080" s="7" t="s">
        <v>1779</v>
      </c>
      <c r="C1080" s="7">
        <v>40</v>
      </c>
      <c r="D1080">
        <f>VLOOKUP(keyword_stats_2[[#This Row],[Keyword]],'keyword-forecasts'!K:O,5,FALSE)</f>
        <v>0</v>
      </c>
      <c r="E1080" s="12">
        <f>keyword_stats_2[[#This Row],[Searches: Jun 2019]]/keyword_stats_2[[#This Row],[Searches: Jun 2018]]</f>
        <v>0</v>
      </c>
    </row>
    <row r="1081" spans="1:5" x14ac:dyDescent="0.25">
      <c r="A1081" s="7" t="s">
        <v>165</v>
      </c>
      <c r="B1081" s="7" t="s">
        <v>1805</v>
      </c>
      <c r="C1081" s="7">
        <v>40</v>
      </c>
      <c r="D1081">
        <f>VLOOKUP(keyword_stats_2[[#This Row],[Keyword]],'keyword-forecasts'!K:O,5,FALSE)</f>
        <v>7.01</v>
      </c>
      <c r="E1081" s="12">
        <f>keyword_stats_2[[#This Row],[Searches: Jun 2019]]/keyword_stats_2[[#This Row],[Searches: Jun 2018]]</f>
        <v>0.17524999999999999</v>
      </c>
    </row>
    <row r="1082" spans="1:5" x14ac:dyDescent="0.25">
      <c r="A1082" s="7" t="s">
        <v>1449</v>
      </c>
      <c r="B1082" s="7" t="s">
        <v>1771</v>
      </c>
      <c r="C1082" s="7">
        <v>40</v>
      </c>
      <c r="D1082">
        <f>VLOOKUP(keyword_stats_2[[#This Row],[Keyword]],'keyword-forecasts'!K:O,5,FALSE)</f>
        <v>0</v>
      </c>
      <c r="E1082" s="12">
        <f>keyword_stats_2[[#This Row],[Searches: Jun 2019]]/keyword_stats_2[[#This Row],[Searches: Jun 2018]]</f>
        <v>0</v>
      </c>
    </row>
    <row r="1083" spans="1:5" x14ac:dyDescent="0.25">
      <c r="A1083" s="7" t="s">
        <v>211</v>
      </c>
      <c r="B1083" s="7" t="s">
        <v>1822</v>
      </c>
      <c r="C1083" s="7">
        <v>40</v>
      </c>
      <c r="D1083">
        <f>VLOOKUP(keyword_stats_2[[#This Row],[Keyword]],'keyword-forecasts'!K:O,5,FALSE)</f>
        <v>0</v>
      </c>
      <c r="E1083" s="12">
        <f>keyword_stats_2[[#This Row],[Searches: Jun 2019]]/keyword_stats_2[[#This Row],[Searches: Jun 2018]]</f>
        <v>0</v>
      </c>
    </row>
    <row r="1084" spans="1:5" x14ac:dyDescent="0.25">
      <c r="A1084" s="7" t="s">
        <v>688</v>
      </c>
      <c r="B1084" s="7" t="s">
        <v>1814</v>
      </c>
      <c r="C1084" s="7">
        <v>40</v>
      </c>
      <c r="D1084">
        <f>VLOOKUP(keyword_stats_2[[#This Row],[Keyword]],'keyword-forecasts'!K:O,5,FALSE)</f>
        <v>0</v>
      </c>
      <c r="E1084" s="12">
        <f>keyword_stats_2[[#This Row],[Searches: Jun 2019]]/keyword_stats_2[[#This Row],[Searches: Jun 2018]]</f>
        <v>0</v>
      </c>
    </row>
    <row r="1085" spans="1:5" x14ac:dyDescent="0.25">
      <c r="A1085" s="7" t="s">
        <v>1526</v>
      </c>
      <c r="B1085" s="7" t="s">
        <v>1769</v>
      </c>
      <c r="C1085" s="7">
        <v>40</v>
      </c>
      <c r="D1085">
        <f>VLOOKUP(keyword_stats_2[[#This Row],[Keyword]],'keyword-forecasts'!K:O,5,FALSE)</f>
        <v>0</v>
      </c>
      <c r="E1085" s="12">
        <f>keyword_stats_2[[#This Row],[Searches: Jun 2019]]/keyword_stats_2[[#This Row],[Searches: Jun 2018]]</f>
        <v>0</v>
      </c>
    </row>
    <row r="1086" spans="1:5" x14ac:dyDescent="0.25">
      <c r="A1086" s="7" t="s">
        <v>555</v>
      </c>
      <c r="B1086" s="7" t="s">
        <v>1768</v>
      </c>
      <c r="C1086" s="7">
        <v>40</v>
      </c>
      <c r="D1086">
        <f>VLOOKUP(keyword_stats_2[[#This Row],[Keyword]],'keyword-forecasts'!K:O,5,FALSE)</f>
        <v>0</v>
      </c>
      <c r="E1086" s="12">
        <f>keyword_stats_2[[#This Row],[Searches: Jun 2019]]/keyword_stats_2[[#This Row],[Searches: Jun 2018]]</f>
        <v>0</v>
      </c>
    </row>
    <row r="1087" spans="1:5" x14ac:dyDescent="0.25">
      <c r="A1087" s="7" t="s">
        <v>742</v>
      </c>
      <c r="B1087" s="7" t="s">
        <v>1717</v>
      </c>
      <c r="C1087" s="7">
        <v>40</v>
      </c>
      <c r="D1087">
        <f>VLOOKUP(keyword_stats_2[[#This Row],[Keyword]],'keyword-forecasts'!K:O,5,FALSE)</f>
        <v>0</v>
      </c>
      <c r="E1087" s="12">
        <f>keyword_stats_2[[#This Row],[Searches: Jun 2019]]/keyword_stats_2[[#This Row],[Searches: Jun 2018]]</f>
        <v>0</v>
      </c>
    </row>
    <row r="1088" spans="1:5" x14ac:dyDescent="0.25">
      <c r="A1088" s="7" t="s">
        <v>1396</v>
      </c>
      <c r="B1088" s="7" t="s">
        <v>1774</v>
      </c>
      <c r="C1088" s="7">
        <v>40</v>
      </c>
      <c r="D1088">
        <f>VLOOKUP(keyword_stats_2[[#This Row],[Keyword]],'keyword-forecasts'!K:O,5,FALSE)</f>
        <v>0</v>
      </c>
      <c r="E1088" s="12">
        <f>keyword_stats_2[[#This Row],[Searches: Jun 2019]]/keyword_stats_2[[#This Row],[Searches: Jun 2018]]</f>
        <v>0</v>
      </c>
    </row>
    <row r="1089" spans="1:5" x14ac:dyDescent="0.25">
      <c r="A1089" s="7" t="s">
        <v>476</v>
      </c>
      <c r="B1089" s="7" t="s">
        <v>1777</v>
      </c>
      <c r="C1089" s="7">
        <v>40</v>
      </c>
      <c r="D1089">
        <f>VLOOKUP(keyword_stats_2[[#This Row],[Keyword]],'keyword-forecasts'!K:O,5,FALSE)</f>
        <v>0</v>
      </c>
      <c r="E1089" s="12">
        <f>keyword_stats_2[[#This Row],[Searches: Jun 2019]]/keyword_stats_2[[#This Row],[Searches: Jun 2018]]</f>
        <v>0</v>
      </c>
    </row>
    <row r="1090" spans="1:5" x14ac:dyDescent="0.25">
      <c r="A1090" s="7" t="s">
        <v>1115</v>
      </c>
      <c r="B1090" s="7" t="s">
        <v>1773</v>
      </c>
      <c r="C1090" s="7">
        <v>40</v>
      </c>
      <c r="D1090">
        <f>VLOOKUP(keyword_stats_2[[#This Row],[Keyword]],'keyword-forecasts'!K:O,5,FALSE)</f>
        <v>14.01</v>
      </c>
      <c r="E1090" s="12">
        <f>keyword_stats_2[[#This Row],[Searches: Jun 2019]]/keyword_stats_2[[#This Row],[Searches: Jun 2018]]</f>
        <v>0.35025000000000001</v>
      </c>
    </row>
    <row r="1091" spans="1:5" x14ac:dyDescent="0.25">
      <c r="A1091" s="7" t="s">
        <v>1622</v>
      </c>
      <c r="B1091" s="7" t="s">
        <v>1773</v>
      </c>
      <c r="C1091" s="7">
        <v>40</v>
      </c>
      <c r="D1091">
        <f>VLOOKUP(keyword_stats_2[[#This Row],[Keyword]],'keyword-forecasts'!K:O,5,FALSE)</f>
        <v>0</v>
      </c>
      <c r="E1091" s="12">
        <f>keyword_stats_2[[#This Row],[Searches: Jun 2019]]/keyword_stats_2[[#This Row],[Searches: Jun 2018]]</f>
        <v>0</v>
      </c>
    </row>
    <row r="1092" spans="1:5" x14ac:dyDescent="0.25">
      <c r="A1092" s="7" t="s">
        <v>1498</v>
      </c>
      <c r="B1092" s="7" t="s">
        <v>1771</v>
      </c>
      <c r="C1092" s="7">
        <v>30</v>
      </c>
      <c r="D1092">
        <f>VLOOKUP(keyword_stats_2[[#This Row],[Keyword]],'keyword-forecasts'!K:O,5,FALSE)</f>
        <v>0</v>
      </c>
      <c r="E1092" s="12">
        <f>keyword_stats_2[[#This Row],[Searches: Jun 2019]]/keyword_stats_2[[#This Row],[Searches: Jun 2018]]</f>
        <v>0</v>
      </c>
    </row>
    <row r="1093" spans="1:5" x14ac:dyDescent="0.25">
      <c r="A1093" s="7" t="s">
        <v>1495</v>
      </c>
      <c r="B1093" s="7" t="s">
        <v>1771</v>
      </c>
      <c r="C1093" s="7">
        <v>30</v>
      </c>
      <c r="D1093">
        <f>VLOOKUP(keyword_stats_2[[#This Row],[Keyword]],'keyword-forecasts'!K:O,5,FALSE)</f>
        <v>0</v>
      </c>
      <c r="E1093" s="12">
        <f>keyword_stats_2[[#This Row],[Searches: Jun 2019]]/keyword_stats_2[[#This Row],[Searches: Jun 2018]]</f>
        <v>0</v>
      </c>
    </row>
    <row r="1094" spans="1:5" x14ac:dyDescent="0.25">
      <c r="A1094" s="7" t="s">
        <v>637</v>
      </c>
      <c r="B1094" s="7" t="s">
        <v>1768</v>
      </c>
      <c r="C1094" s="7">
        <v>30</v>
      </c>
      <c r="D1094">
        <f>VLOOKUP(keyword_stats_2[[#This Row],[Keyword]],'keyword-forecasts'!K:O,5,FALSE)</f>
        <v>0</v>
      </c>
      <c r="E1094" s="12">
        <f>keyword_stats_2[[#This Row],[Searches: Jun 2019]]/keyword_stats_2[[#This Row],[Searches: Jun 2018]]</f>
        <v>0</v>
      </c>
    </row>
    <row r="1095" spans="1:5" x14ac:dyDescent="0.25">
      <c r="A1095" s="7" t="s">
        <v>237</v>
      </c>
      <c r="B1095" s="7" t="s">
        <v>1723</v>
      </c>
      <c r="C1095" s="7">
        <v>30</v>
      </c>
      <c r="D1095">
        <f>VLOOKUP(keyword_stats_2[[#This Row],[Keyword]],'keyword-forecasts'!K:O,5,FALSE)</f>
        <v>42.04</v>
      </c>
      <c r="E1095" s="12">
        <f>keyword_stats_2[[#This Row],[Searches: Jun 2019]]/keyword_stats_2[[#This Row],[Searches: Jun 2018]]</f>
        <v>1.4013333333333333</v>
      </c>
    </row>
    <row r="1096" spans="1:5" x14ac:dyDescent="0.25">
      <c r="A1096" s="7" t="s">
        <v>785</v>
      </c>
      <c r="B1096" s="7" t="s">
        <v>1835</v>
      </c>
      <c r="C1096" s="7">
        <v>30</v>
      </c>
      <c r="D1096">
        <f>VLOOKUP(keyword_stats_2[[#This Row],[Keyword]],'keyword-forecasts'!K:O,5,FALSE)</f>
        <v>0</v>
      </c>
      <c r="E1096" s="12">
        <f>keyword_stats_2[[#This Row],[Searches: Jun 2019]]/keyword_stats_2[[#This Row],[Searches: Jun 2018]]</f>
        <v>0</v>
      </c>
    </row>
    <row r="1097" spans="1:5" x14ac:dyDescent="0.25">
      <c r="A1097" s="7" t="s">
        <v>149</v>
      </c>
      <c r="B1097" s="7" t="s">
        <v>1773</v>
      </c>
      <c r="C1097" s="7">
        <v>30</v>
      </c>
      <c r="D1097">
        <f>VLOOKUP(keyword_stats_2[[#This Row],[Keyword]],'keyword-forecasts'!K:O,5,FALSE)</f>
        <v>0</v>
      </c>
      <c r="E1097" s="12">
        <f>keyword_stats_2[[#This Row],[Searches: Jun 2019]]/keyword_stats_2[[#This Row],[Searches: Jun 2018]]</f>
        <v>0</v>
      </c>
    </row>
    <row r="1098" spans="1:5" x14ac:dyDescent="0.25">
      <c r="A1098" s="7" t="s">
        <v>955</v>
      </c>
      <c r="B1098" s="7" t="s">
        <v>1700</v>
      </c>
      <c r="C1098" s="7">
        <v>30</v>
      </c>
      <c r="D1098">
        <f>VLOOKUP(keyword_stats_2[[#This Row],[Keyword]],'keyword-forecasts'!K:O,5,FALSE)</f>
        <v>0</v>
      </c>
      <c r="E1098" s="12">
        <f>keyword_stats_2[[#This Row],[Searches: Jun 2019]]/keyword_stats_2[[#This Row],[Searches: Jun 2018]]</f>
        <v>0</v>
      </c>
    </row>
    <row r="1099" spans="1:5" x14ac:dyDescent="0.25">
      <c r="A1099" s="7" t="s">
        <v>507</v>
      </c>
      <c r="B1099" s="7" t="s">
        <v>1747</v>
      </c>
      <c r="C1099" s="7">
        <v>30</v>
      </c>
      <c r="D1099">
        <f>VLOOKUP(keyword_stats_2[[#This Row],[Keyword]],'keyword-forecasts'!K:O,5,FALSE)</f>
        <v>0</v>
      </c>
      <c r="E1099" s="12">
        <f>keyword_stats_2[[#This Row],[Searches: Jun 2019]]/keyword_stats_2[[#This Row],[Searches: Jun 2018]]</f>
        <v>0</v>
      </c>
    </row>
    <row r="1100" spans="1:5" x14ac:dyDescent="0.25">
      <c r="A1100" s="7" t="s">
        <v>554</v>
      </c>
      <c r="B1100" s="7" t="s">
        <v>1743</v>
      </c>
      <c r="C1100" s="7">
        <v>30</v>
      </c>
      <c r="D1100">
        <f>VLOOKUP(keyword_stats_2[[#This Row],[Keyword]],'keyword-forecasts'!K:O,5,FALSE)</f>
        <v>0</v>
      </c>
      <c r="E1100" s="12">
        <f>keyword_stats_2[[#This Row],[Searches: Jun 2019]]/keyword_stats_2[[#This Row],[Searches: Jun 2018]]</f>
        <v>0</v>
      </c>
    </row>
    <row r="1101" spans="1:5" x14ac:dyDescent="0.25">
      <c r="A1101" s="7" t="s">
        <v>1570</v>
      </c>
      <c r="B1101" s="7" t="s">
        <v>1771</v>
      </c>
      <c r="C1101" s="7">
        <v>30</v>
      </c>
      <c r="D1101">
        <f>VLOOKUP(keyword_stats_2[[#This Row],[Keyword]],'keyword-forecasts'!K:O,5,FALSE)</f>
        <v>0</v>
      </c>
      <c r="E1101" s="12">
        <f>keyword_stats_2[[#This Row],[Searches: Jun 2019]]/keyword_stats_2[[#This Row],[Searches: Jun 2018]]</f>
        <v>0</v>
      </c>
    </row>
    <row r="1102" spans="1:5" x14ac:dyDescent="0.25">
      <c r="A1102" s="7" t="s">
        <v>550</v>
      </c>
      <c r="B1102" s="7" t="s">
        <v>1768</v>
      </c>
      <c r="C1102" s="7">
        <v>30</v>
      </c>
      <c r="D1102">
        <f>VLOOKUP(keyword_stats_2[[#This Row],[Keyword]],'keyword-forecasts'!K:O,5,FALSE)</f>
        <v>0</v>
      </c>
      <c r="E1102" s="12">
        <f>keyword_stats_2[[#This Row],[Searches: Jun 2019]]/keyword_stats_2[[#This Row],[Searches: Jun 2018]]</f>
        <v>0</v>
      </c>
    </row>
    <row r="1103" spans="1:5" x14ac:dyDescent="0.25">
      <c r="A1103" s="7" t="s">
        <v>830</v>
      </c>
      <c r="B1103" s="7" t="s">
        <v>1804</v>
      </c>
      <c r="C1103" s="7">
        <v>30</v>
      </c>
      <c r="D1103">
        <f>VLOOKUP(keyword_stats_2[[#This Row],[Keyword]],'keyword-forecasts'!K:O,5,FALSE)</f>
        <v>0</v>
      </c>
      <c r="E1103" s="12">
        <f>keyword_stats_2[[#This Row],[Searches: Jun 2019]]/keyword_stats_2[[#This Row],[Searches: Jun 2018]]</f>
        <v>0</v>
      </c>
    </row>
    <row r="1104" spans="1:5" x14ac:dyDescent="0.25">
      <c r="A1104" s="7" t="s">
        <v>264</v>
      </c>
      <c r="B1104" s="7" t="s">
        <v>1810</v>
      </c>
      <c r="C1104" s="7">
        <v>30</v>
      </c>
      <c r="D1104">
        <f>VLOOKUP(keyword_stats_2[[#This Row],[Keyword]],'keyword-forecasts'!K:O,5,FALSE)</f>
        <v>7.01</v>
      </c>
      <c r="E1104" s="12">
        <f>keyword_stats_2[[#This Row],[Searches: Jun 2019]]/keyword_stats_2[[#This Row],[Searches: Jun 2018]]</f>
        <v>0.23366666666666666</v>
      </c>
    </row>
    <row r="1105" spans="1:5" x14ac:dyDescent="0.25">
      <c r="A1105" s="7" t="s">
        <v>1034</v>
      </c>
      <c r="B1105" s="7" t="s">
        <v>1773</v>
      </c>
      <c r="C1105" s="7">
        <v>30</v>
      </c>
      <c r="D1105">
        <f>VLOOKUP(keyword_stats_2[[#This Row],[Keyword]],'keyword-forecasts'!K:O,5,FALSE)</f>
        <v>0</v>
      </c>
      <c r="E1105" s="12">
        <f>keyword_stats_2[[#This Row],[Searches: Jun 2019]]/keyword_stats_2[[#This Row],[Searches: Jun 2018]]</f>
        <v>0</v>
      </c>
    </row>
    <row r="1106" spans="1:5" x14ac:dyDescent="0.25">
      <c r="A1106" s="7" t="s">
        <v>1572</v>
      </c>
      <c r="B1106" s="7" t="s">
        <v>1769</v>
      </c>
      <c r="C1106" s="7">
        <v>30</v>
      </c>
      <c r="D1106">
        <f>VLOOKUP(keyword_stats_2[[#This Row],[Keyword]],'keyword-forecasts'!K:O,5,FALSE)</f>
        <v>0</v>
      </c>
      <c r="E1106" s="12">
        <f>keyword_stats_2[[#This Row],[Searches: Jun 2019]]/keyword_stats_2[[#This Row],[Searches: Jun 2018]]</f>
        <v>0</v>
      </c>
    </row>
    <row r="1107" spans="1:5" x14ac:dyDescent="0.25">
      <c r="A1107" s="7" t="s">
        <v>1573</v>
      </c>
      <c r="B1107" s="7" t="s">
        <v>1780</v>
      </c>
      <c r="C1107" s="7">
        <v>30</v>
      </c>
      <c r="D1107">
        <f>VLOOKUP(keyword_stats_2[[#This Row],[Keyword]],'keyword-forecasts'!K:O,5,FALSE)</f>
        <v>0</v>
      </c>
      <c r="E1107" s="12">
        <f>keyword_stats_2[[#This Row],[Searches: Jun 2019]]/keyword_stats_2[[#This Row],[Searches: Jun 2018]]</f>
        <v>0</v>
      </c>
    </row>
    <row r="1108" spans="1:5" x14ac:dyDescent="0.25">
      <c r="A1108" s="7" t="s">
        <v>947</v>
      </c>
      <c r="B1108" s="7" t="s">
        <v>1773</v>
      </c>
      <c r="C1108" s="7">
        <v>30</v>
      </c>
      <c r="D1108">
        <f>VLOOKUP(keyword_stats_2[[#This Row],[Keyword]],'keyword-forecasts'!K:O,5,FALSE)</f>
        <v>7.01</v>
      </c>
      <c r="E1108" s="12">
        <f>keyword_stats_2[[#This Row],[Searches: Jun 2019]]/keyword_stats_2[[#This Row],[Searches: Jun 2018]]</f>
        <v>0.23366666666666666</v>
      </c>
    </row>
    <row r="1109" spans="1:5" x14ac:dyDescent="0.25">
      <c r="A1109" s="7" t="s">
        <v>1019</v>
      </c>
      <c r="B1109" s="7" t="s">
        <v>1772</v>
      </c>
      <c r="C1109" s="7">
        <v>30</v>
      </c>
      <c r="D1109">
        <f>VLOOKUP(keyword_stats_2[[#This Row],[Keyword]],'keyword-forecasts'!K:O,5,FALSE)</f>
        <v>0</v>
      </c>
      <c r="E1109" s="12">
        <f>keyword_stats_2[[#This Row],[Searches: Jun 2019]]/keyword_stats_2[[#This Row],[Searches: Jun 2018]]</f>
        <v>0</v>
      </c>
    </row>
    <row r="1110" spans="1:5" x14ac:dyDescent="0.25">
      <c r="A1110" s="7" t="s">
        <v>565</v>
      </c>
      <c r="B1110" s="7" t="s">
        <v>1821</v>
      </c>
      <c r="C1110" s="7">
        <v>30</v>
      </c>
      <c r="D1110">
        <f>VLOOKUP(keyword_stats_2[[#This Row],[Keyword]],'keyword-forecasts'!K:O,5,FALSE)</f>
        <v>0</v>
      </c>
      <c r="E1110" s="12">
        <f>keyword_stats_2[[#This Row],[Searches: Jun 2019]]/keyword_stats_2[[#This Row],[Searches: Jun 2018]]</f>
        <v>0</v>
      </c>
    </row>
    <row r="1111" spans="1:5" x14ac:dyDescent="0.25">
      <c r="A1111" s="7" t="s">
        <v>645</v>
      </c>
      <c r="B1111" s="7" t="s">
        <v>1768</v>
      </c>
      <c r="C1111" s="7">
        <v>30</v>
      </c>
      <c r="D1111">
        <f>VLOOKUP(keyword_stats_2[[#This Row],[Keyword]],'keyword-forecasts'!K:O,5,FALSE)</f>
        <v>0</v>
      </c>
      <c r="E1111" s="12">
        <f>keyword_stats_2[[#This Row],[Searches: Jun 2019]]/keyword_stats_2[[#This Row],[Searches: Jun 2018]]</f>
        <v>0</v>
      </c>
    </row>
    <row r="1112" spans="1:5" x14ac:dyDescent="0.25">
      <c r="A1112" s="7" t="s">
        <v>308</v>
      </c>
      <c r="B1112" s="7" t="s">
        <v>1729</v>
      </c>
      <c r="C1112" s="7">
        <v>30</v>
      </c>
      <c r="D1112">
        <f>VLOOKUP(keyword_stats_2[[#This Row],[Keyword]],'keyword-forecasts'!K:O,5,FALSE)</f>
        <v>0</v>
      </c>
      <c r="E1112" s="12">
        <f>keyword_stats_2[[#This Row],[Searches: Jun 2019]]/keyword_stats_2[[#This Row],[Searches: Jun 2018]]</f>
        <v>0</v>
      </c>
    </row>
    <row r="1113" spans="1:5" x14ac:dyDescent="0.25">
      <c r="A1113" s="7" t="s">
        <v>1288</v>
      </c>
      <c r="B1113" s="7" t="s">
        <v>1705</v>
      </c>
      <c r="C1113" s="7">
        <v>30</v>
      </c>
      <c r="D1113">
        <f>VLOOKUP(keyword_stats_2[[#This Row],[Keyword]],'keyword-forecasts'!K:O,5,FALSE)</f>
        <v>21.02</v>
      </c>
      <c r="E1113" s="12">
        <f>keyword_stats_2[[#This Row],[Searches: Jun 2019]]/keyword_stats_2[[#This Row],[Searches: Jun 2018]]</f>
        <v>0.70066666666666666</v>
      </c>
    </row>
    <row r="1114" spans="1:5" x14ac:dyDescent="0.25">
      <c r="A1114" s="7" t="s">
        <v>650</v>
      </c>
      <c r="B1114" s="7" t="s">
        <v>1725</v>
      </c>
      <c r="C1114" s="7">
        <v>30</v>
      </c>
      <c r="D1114">
        <f>VLOOKUP(keyword_stats_2[[#This Row],[Keyword]],'keyword-forecasts'!K:O,5,FALSE)</f>
        <v>0</v>
      </c>
      <c r="E1114" s="12">
        <f>keyword_stats_2[[#This Row],[Searches: Jun 2019]]/keyword_stats_2[[#This Row],[Searches: Jun 2018]]</f>
        <v>0</v>
      </c>
    </row>
    <row r="1115" spans="1:5" x14ac:dyDescent="0.25">
      <c r="A1115" s="7" t="s">
        <v>1020</v>
      </c>
      <c r="B1115" s="7" t="s">
        <v>1752</v>
      </c>
      <c r="C1115" s="7">
        <v>30</v>
      </c>
      <c r="D1115">
        <f>VLOOKUP(keyword_stats_2[[#This Row],[Keyword]],'keyword-forecasts'!K:O,5,FALSE)</f>
        <v>0</v>
      </c>
      <c r="E1115" s="12">
        <f>keyword_stats_2[[#This Row],[Searches: Jun 2019]]/keyword_stats_2[[#This Row],[Searches: Jun 2018]]</f>
        <v>0</v>
      </c>
    </row>
    <row r="1116" spans="1:5" x14ac:dyDescent="0.25">
      <c r="A1116" s="7" t="s">
        <v>798</v>
      </c>
      <c r="B1116" s="7" t="s">
        <v>1778</v>
      </c>
      <c r="C1116" s="7">
        <v>30</v>
      </c>
      <c r="D1116">
        <f>VLOOKUP(keyword_stats_2[[#This Row],[Keyword]],'keyword-forecasts'!K:O,5,FALSE)</f>
        <v>7.01</v>
      </c>
      <c r="E1116" s="12">
        <f>keyword_stats_2[[#This Row],[Searches: Jun 2019]]/keyword_stats_2[[#This Row],[Searches: Jun 2018]]</f>
        <v>0.23366666666666666</v>
      </c>
    </row>
    <row r="1117" spans="1:5" x14ac:dyDescent="0.25">
      <c r="A1117" s="7" t="s">
        <v>325</v>
      </c>
      <c r="B1117" s="7" t="s">
        <v>1836</v>
      </c>
      <c r="C1117" s="7">
        <v>30</v>
      </c>
      <c r="D1117">
        <f>VLOOKUP(keyword_stats_2[[#This Row],[Keyword]],'keyword-forecasts'!K:O,5,FALSE)</f>
        <v>0</v>
      </c>
      <c r="E1117" s="12">
        <f>keyword_stats_2[[#This Row],[Searches: Jun 2019]]/keyword_stats_2[[#This Row],[Searches: Jun 2018]]</f>
        <v>0</v>
      </c>
    </row>
    <row r="1118" spans="1:5" x14ac:dyDescent="0.25">
      <c r="A1118" s="7" t="s">
        <v>1361</v>
      </c>
      <c r="B1118" s="7" t="s">
        <v>1771</v>
      </c>
      <c r="C1118" s="7">
        <v>30</v>
      </c>
      <c r="D1118">
        <f>VLOOKUP(keyword_stats_2[[#This Row],[Keyword]],'keyword-forecasts'!K:O,5,FALSE)</f>
        <v>0</v>
      </c>
      <c r="E1118" s="12">
        <f>keyword_stats_2[[#This Row],[Searches: Jun 2019]]/keyword_stats_2[[#This Row],[Searches: Jun 2018]]</f>
        <v>0</v>
      </c>
    </row>
    <row r="1119" spans="1:5" x14ac:dyDescent="0.25">
      <c r="A1119" s="7" t="s">
        <v>1397</v>
      </c>
      <c r="B1119" s="7" t="s">
        <v>1829</v>
      </c>
      <c r="C1119" s="7">
        <v>30</v>
      </c>
      <c r="D1119">
        <f>VLOOKUP(keyword_stats_2[[#This Row],[Keyword]],'keyword-forecasts'!K:O,5,FALSE)</f>
        <v>0</v>
      </c>
      <c r="E1119" s="12">
        <f>keyword_stats_2[[#This Row],[Searches: Jun 2019]]/keyword_stats_2[[#This Row],[Searches: Jun 2018]]</f>
        <v>0</v>
      </c>
    </row>
    <row r="1120" spans="1:5" x14ac:dyDescent="0.25">
      <c r="A1120" s="7" t="s">
        <v>340</v>
      </c>
      <c r="B1120" s="7" t="s">
        <v>1835</v>
      </c>
      <c r="C1120" s="7">
        <v>30</v>
      </c>
      <c r="D1120">
        <f>VLOOKUP(keyword_stats_2[[#This Row],[Keyword]],'keyword-forecasts'!K:O,5,FALSE)</f>
        <v>0</v>
      </c>
      <c r="E1120" s="12">
        <f>keyword_stats_2[[#This Row],[Searches: Jun 2019]]/keyword_stats_2[[#This Row],[Searches: Jun 2018]]</f>
        <v>0</v>
      </c>
    </row>
    <row r="1121" spans="1:5" x14ac:dyDescent="0.25">
      <c r="A1121" s="7" t="s">
        <v>1421</v>
      </c>
      <c r="B1121" s="7" t="s">
        <v>1754</v>
      </c>
      <c r="C1121" s="7">
        <v>30</v>
      </c>
      <c r="D1121">
        <f>VLOOKUP(keyword_stats_2[[#This Row],[Keyword]],'keyword-forecasts'!K:O,5,FALSE)</f>
        <v>0</v>
      </c>
      <c r="E1121" s="12">
        <f>keyword_stats_2[[#This Row],[Searches: Jun 2019]]/keyword_stats_2[[#This Row],[Searches: Jun 2018]]</f>
        <v>0</v>
      </c>
    </row>
    <row r="1122" spans="1:5" x14ac:dyDescent="0.25">
      <c r="A1122" s="7" t="s">
        <v>616</v>
      </c>
      <c r="B1122" s="7" t="s">
        <v>1768</v>
      </c>
      <c r="C1122" s="7">
        <v>30</v>
      </c>
      <c r="D1122">
        <f>VLOOKUP(keyword_stats_2[[#This Row],[Keyword]],'keyword-forecasts'!K:O,5,FALSE)</f>
        <v>0</v>
      </c>
      <c r="E1122" s="12">
        <f>keyword_stats_2[[#This Row],[Searches: Jun 2019]]/keyword_stats_2[[#This Row],[Searches: Jun 2018]]</f>
        <v>0</v>
      </c>
    </row>
    <row r="1123" spans="1:5" x14ac:dyDescent="0.25">
      <c r="A1123" s="7" t="s">
        <v>929</v>
      </c>
      <c r="B1123" s="7" t="s">
        <v>1766</v>
      </c>
      <c r="C1123" s="7">
        <v>30</v>
      </c>
      <c r="D1123">
        <f>VLOOKUP(keyword_stats_2[[#This Row],[Keyword]],'keyword-forecasts'!K:O,5,FALSE)</f>
        <v>7.01</v>
      </c>
      <c r="E1123" s="12">
        <f>keyword_stats_2[[#This Row],[Searches: Jun 2019]]/keyword_stats_2[[#This Row],[Searches: Jun 2018]]</f>
        <v>0.23366666666666666</v>
      </c>
    </row>
    <row r="1124" spans="1:5" x14ac:dyDescent="0.25">
      <c r="A1124" s="7" t="s">
        <v>1411</v>
      </c>
      <c r="B1124" s="7" t="s">
        <v>1755</v>
      </c>
      <c r="C1124" s="7">
        <v>30</v>
      </c>
      <c r="D1124">
        <f>VLOOKUP(keyword_stats_2[[#This Row],[Keyword]],'keyword-forecasts'!K:O,5,FALSE)</f>
        <v>0</v>
      </c>
      <c r="E1124" s="12">
        <f>keyword_stats_2[[#This Row],[Searches: Jun 2019]]/keyword_stats_2[[#This Row],[Searches: Jun 2018]]</f>
        <v>0</v>
      </c>
    </row>
    <row r="1125" spans="1:5" x14ac:dyDescent="0.25">
      <c r="A1125" s="7" t="s">
        <v>917</v>
      </c>
      <c r="B1125" s="7" t="s">
        <v>1811</v>
      </c>
      <c r="C1125" s="7">
        <v>30</v>
      </c>
      <c r="D1125">
        <f>VLOOKUP(keyword_stats_2[[#This Row],[Keyword]],'keyword-forecasts'!K:O,5,FALSE)</f>
        <v>7.01</v>
      </c>
      <c r="E1125" s="12">
        <f>keyword_stats_2[[#This Row],[Searches: Jun 2019]]/keyword_stats_2[[#This Row],[Searches: Jun 2018]]</f>
        <v>0.23366666666666666</v>
      </c>
    </row>
    <row r="1126" spans="1:5" x14ac:dyDescent="0.25">
      <c r="A1126" s="7" t="s">
        <v>1385</v>
      </c>
      <c r="B1126" s="7" t="s">
        <v>1779</v>
      </c>
      <c r="C1126" s="7">
        <v>30</v>
      </c>
      <c r="D1126">
        <f>VLOOKUP(keyword_stats_2[[#This Row],[Keyword]],'keyword-forecasts'!K:O,5,FALSE)</f>
        <v>0</v>
      </c>
      <c r="E1126" s="12">
        <f>keyword_stats_2[[#This Row],[Searches: Jun 2019]]/keyword_stats_2[[#This Row],[Searches: Jun 2018]]</f>
        <v>0</v>
      </c>
    </row>
    <row r="1127" spans="1:5" x14ac:dyDescent="0.25">
      <c r="A1127" s="7" t="s">
        <v>605</v>
      </c>
      <c r="B1127" s="7" t="s">
        <v>1768</v>
      </c>
      <c r="C1127" s="7">
        <v>30</v>
      </c>
      <c r="D1127">
        <f>VLOOKUP(keyword_stats_2[[#This Row],[Keyword]],'keyword-forecasts'!K:O,5,FALSE)</f>
        <v>0</v>
      </c>
      <c r="E1127" s="12">
        <f>keyword_stats_2[[#This Row],[Searches: Jun 2019]]/keyword_stats_2[[#This Row],[Searches: Jun 2018]]</f>
        <v>0</v>
      </c>
    </row>
    <row r="1128" spans="1:5" x14ac:dyDescent="0.25">
      <c r="A1128" s="7" t="s">
        <v>215</v>
      </c>
      <c r="B1128" s="7" t="s">
        <v>1715</v>
      </c>
      <c r="C1128" s="7">
        <v>30</v>
      </c>
      <c r="D1128">
        <f>VLOOKUP(keyword_stats_2[[#This Row],[Keyword]],'keyword-forecasts'!K:O,5,FALSE)</f>
        <v>7.01</v>
      </c>
      <c r="E1128" s="12">
        <f>keyword_stats_2[[#This Row],[Searches: Jun 2019]]/keyword_stats_2[[#This Row],[Searches: Jun 2018]]</f>
        <v>0.23366666666666666</v>
      </c>
    </row>
    <row r="1129" spans="1:5" x14ac:dyDescent="0.25">
      <c r="A1129" s="7" t="s">
        <v>160</v>
      </c>
      <c r="B1129" s="7" t="s">
        <v>1791</v>
      </c>
      <c r="C1129" s="7">
        <v>30</v>
      </c>
      <c r="D1129">
        <f>VLOOKUP(keyword_stats_2[[#This Row],[Keyword]],'keyword-forecasts'!K:O,5,FALSE)</f>
        <v>28.02</v>
      </c>
      <c r="E1129" s="12">
        <f>keyword_stats_2[[#This Row],[Searches: Jun 2019]]/keyword_stats_2[[#This Row],[Searches: Jun 2018]]</f>
        <v>0.93399999999999994</v>
      </c>
    </row>
    <row r="1130" spans="1:5" x14ac:dyDescent="0.25">
      <c r="A1130" s="7" t="s">
        <v>979</v>
      </c>
      <c r="B1130" s="7" t="s">
        <v>1778</v>
      </c>
      <c r="C1130" s="7">
        <v>30</v>
      </c>
      <c r="D1130">
        <f>VLOOKUP(keyword_stats_2[[#This Row],[Keyword]],'keyword-forecasts'!K:O,5,FALSE)</f>
        <v>56.05</v>
      </c>
      <c r="E1130" s="12">
        <f>keyword_stats_2[[#This Row],[Searches: Jun 2019]]/keyword_stats_2[[#This Row],[Searches: Jun 2018]]</f>
        <v>1.8683333333333332</v>
      </c>
    </row>
    <row r="1131" spans="1:5" x14ac:dyDescent="0.25">
      <c r="A1131" s="7" t="s">
        <v>216</v>
      </c>
      <c r="B1131" s="7" t="s">
        <v>1713</v>
      </c>
      <c r="C1131" s="7">
        <v>30</v>
      </c>
      <c r="D1131">
        <f>VLOOKUP(keyword_stats_2[[#This Row],[Keyword]],'keyword-forecasts'!K:O,5,FALSE)</f>
        <v>7.01</v>
      </c>
      <c r="E1131" s="12">
        <f>keyword_stats_2[[#This Row],[Searches: Jun 2019]]/keyword_stats_2[[#This Row],[Searches: Jun 2018]]</f>
        <v>0.23366666666666666</v>
      </c>
    </row>
    <row r="1132" spans="1:5" x14ac:dyDescent="0.25">
      <c r="A1132" s="7" t="s">
        <v>600</v>
      </c>
      <c r="B1132" s="7" t="s">
        <v>1776</v>
      </c>
      <c r="C1132" s="7">
        <v>30</v>
      </c>
      <c r="D1132">
        <f>VLOOKUP(keyword_stats_2[[#This Row],[Keyword]],'keyword-forecasts'!K:O,5,FALSE)</f>
        <v>0</v>
      </c>
      <c r="E1132" s="12">
        <f>keyword_stats_2[[#This Row],[Searches: Jun 2019]]/keyword_stats_2[[#This Row],[Searches: Jun 2018]]</f>
        <v>0</v>
      </c>
    </row>
    <row r="1133" spans="1:5" x14ac:dyDescent="0.25">
      <c r="A1133" s="7" t="s">
        <v>1422</v>
      </c>
      <c r="B1133" s="7" t="s">
        <v>1746</v>
      </c>
      <c r="C1133" s="7">
        <v>30</v>
      </c>
      <c r="D1133">
        <f>VLOOKUP(keyword_stats_2[[#This Row],[Keyword]],'keyword-forecasts'!K:O,5,FALSE)</f>
        <v>0</v>
      </c>
      <c r="E1133" s="12">
        <f>keyword_stats_2[[#This Row],[Searches: Jun 2019]]/keyword_stats_2[[#This Row],[Searches: Jun 2018]]</f>
        <v>0</v>
      </c>
    </row>
    <row r="1134" spans="1:5" x14ac:dyDescent="0.25">
      <c r="A1134" s="7" t="s">
        <v>580</v>
      </c>
      <c r="B1134" s="7" t="s">
        <v>1699</v>
      </c>
      <c r="C1134" s="7">
        <v>30</v>
      </c>
      <c r="D1134">
        <f>VLOOKUP(keyword_stats_2[[#This Row],[Keyword]],'keyword-forecasts'!K:O,5,FALSE)</f>
        <v>0</v>
      </c>
      <c r="E1134" s="12">
        <f>keyword_stats_2[[#This Row],[Searches: Jun 2019]]/keyword_stats_2[[#This Row],[Searches: Jun 2018]]</f>
        <v>0</v>
      </c>
    </row>
    <row r="1135" spans="1:5" x14ac:dyDescent="0.25">
      <c r="A1135" s="7" t="s">
        <v>634</v>
      </c>
      <c r="B1135" s="7" t="s">
        <v>1701</v>
      </c>
      <c r="C1135" s="7">
        <v>30</v>
      </c>
      <c r="D1135">
        <f>VLOOKUP(keyword_stats_2[[#This Row],[Keyword]],'keyword-forecasts'!K:O,5,FALSE)</f>
        <v>0</v>
      </c>
      <c r="E1135" s="12">
        <f>keyword_stats_2[[#This Row],[Searches: Jun 2019]]/keyword_stats_2[[#This Row],[Searches: Jun 2018]]</f>
        <v>0</v>
      </c>
    </row>
    <row r="1136" spans="1:5" x14ac:dyDescent="0.25">
      <c r="A1136" s="7" t="s">
        <v>1327</v>
      </c>
      <c r="B1136" s="7" t="s">
        <v>1771</v>
      </c>
      <c r="C1136" s="7">
        <v>30</v>
      </c>
      <c r="D1136">
        <f>VLOOKUP(keyword_stats_2[[#This Row],[Keyword]],'keyword-forecasts'!K:O,5,FALSE)</f>
        <v>0</v>
      </c>
      <c r="E1136" s="12">
        <f>keyword_stats_2[[#This Row],[Searches: Jun 2019]]/keyword_stats_2[[#This Row],[Searches: Jun 2018]]</f>
        <v>0</v>
      </c>
    </row>
    <row r="1137" spans="1:5" x14ac:dyDescent="0.25">
      <c r="A1137" s="7" t="s">
        <v>1442</v>
      </c>
      <c r="B1137" s="7" t="s">
        <v>1771</v>
      </c>
      <c r="C1137" s="7">
        <v>30</v>
      </c>
      <c r="D1137">
        <f>VLOOKUP(keyword_stats_2[[#This Row],[Keyword]],'keyword-forecasts'!K:O,5,FALSE)</f>
        <v>77.069999999999993</v>
      </c>
      <c r="E1137" s="12">
        <f>keyword_stats_2[[#This Row],[Searches: Jun 2019]]/keyword_stats_2[[#This Row],[Searches: Jun 2018]]</f>
        <v>2.569</v>
      </c>
    </row>
    <row r="1138" spans="1:5" x14ac:dyDescent="0.25">
      <c r="A1138" s="7" t="s">
        <v>818</v>
      </c>
      <c r="B1138" s="7" t="s">
        <v>1804</v>
      </c>
      <c r="C1138" s="7">
        <v>30</v>
      </c>
      <c r="D1138">
        <f>VLOOKUP(keyword_stats_2[[#This Row],[Keyword]],'keyword-forecasts'!K:O,5,FALSE)</f>
        <v>56.05</v>
      </c>
      <c r="E1138" s="12">
        <f>keyword_stats_2[[#This Row],[Searches: Jun 2019]]/keyword_stats_2[[#This Row],[Searches: Jun 2018]]</f>
        <v>1.8683333333333332</v>
      </c>
    </row>
    <row r="1139" spans="1:5" x14ac:dyDescent="0.25">
      <c r="A1139" s="7" t="s">
        <v>403</v>
      </c>
      <c r="B1139" s="7" t="s">
        <v>1769</v>
      </c>
      <c r="C1139" s="7">
        <v>30</v>
      </c>
      <c r="D1139">
        <f>VLOOKUP(keyword_stats_2[[#This Row],[Keyword]],'keyword-forecasts'!K:O,5,FALSE)</f>
        <v>0</v>
      </c>
      <c r="E1139" s="12">
        <f>keyword_stats_2[[#This Row],[Searches: Jun 2019]]/keyword_stats_2[[#This Row],[Searches: Jun 2018]]</f>
        <v>0</v>
      </c>
    </row>
    <row r="1140" spans="1:5" x14ac:dyDescent="0.25">
      <c r="A1140" s="7" t="s">
        <v>1318</v>
      </c>
      <c r="B1140" s="7" t="s">
        <v>1741</v>
      </c>
      <c r="C1140" s="7">
        <v>30</v>
      </c>
      <c r="D1140">
        <f>VLOOKUP(keyword_stats_2[[#This Row],[Keyword]],'keyword-forecasts'!K:O,5,FALSE)</f>
        <v>7.01</v>
      </c>
      <c r="E1140" s="12">
        <f>keyword_stats_2[[#This Row],[Searches: Jun 2019]]/keyword_stats_2[[#This Row],[Searches: Jun 2018]]</f>
        <v>0.23366666666666666</v>
      </c>
    </row>
    <row r="1141" spans="1:5" x14ac:dyDescent="0.25">
      <c r="A1141" s="7" t="s">
        <v>1448</v>
      </c>
      <c r="B1141" s="7" t="s">
        <v>1771</v>
      </c>
      <c r="C1141" s="7">
        <v>30</v>
      </c>
      <c r="D1141">
        <f>VLOOKUP(keyword_stats_2[[#This Row],[Keyword]],'keyword-forecasts'!K:O,5,FALSE)</f>
        <v>0</v>
      </c>
      <c r="E1141" s="12">
        <f>keyword_stats_2[[#This Row],[Searches: Jun 2019]]/keyword_stats_2[[#This Row],[Searches: Jun 2018]]</f>
        <v>0</v>
      </c>
    </row>
    <row r="1142" spans="1:5" x14ac:dyDescent="0.25">
      <c r="A1142" s="7" t="s">
        <v>517</v>
      </c>
      <c r="B1142" s="7" t="s">
        <v>1770</v>
      </c>
      <c r="C1142" s="7">
        <v>30</v>
      </c>
      <c r="D1142">
        <f>VLOOKUP(keyword_stats_2[[#This Row],[Keyword]],'keyword-forecasts'!K:O,5,FALSE)</f>
        <v>0</v>
      </c>
      <c r="E1142" s="12">
        <f>keyword_stats_2[[#This Row],[Searches: Jun 2019]]/keyword_stats_2[[#This Row],[Searches: Jun 2018]]</f>
        <v>0</v>
      </c>
    </row>
    <row r="1143" spans="1:5" x14ac:dyDescent="0.25">
      <c r="A1143" s="7" t="s">
        <v>999</v>
      </c>
      <c r="B1143" s="7" t="s">
        <v>1773</v>
      </c>
      <c r="C1143" s="7">
        <v>30</v>
      </c>
      <c r="D1143">
        <f>VLOOKUP(keyword_stats_2[[#This Row],[Keyword]],'keyword-forecasts'!K:O,5,FALSE)</f>
        <v>0</v>
      </c>
      <c r="E1143" s="12">
        <f>keyword_stats_2[[#This Row],[Searches: Jun 2019]]/keyword_stats_2[[#This Row],[Searches: Jun 2018]]</f>
        <v>0</v>
      </c>
    </row>
    <row r="1144" spans="1:5" x14ac:dyDescent="0.25">
      <c r="A1144" s="7" t="s">
        <v>1423</v>
      </c>
      <c r="B1144" s="7" t="s">
        <v>1771</v>
      </c>
      <c r="C1144" s="7">
        <v>30</v>
      </c>
      <c r="D1144">
        <f>VLOOKUP(keyword_stats_2[[#This Row],[Keyword]],'keyword-forecasts'!K:O,5,FALSE)</f>
        <v>7.01</v>
      </c>
      <c r="E1144" s="12">
        <f>keyword_stats_2[[#This Row],[Searches: Jun 2019]]/keyword_stats_2[[#This Row],[Searches: Jun 2018]]</f>
        <v>0.23366666666666666</v>
      </c>
    </row>
    <row r="1145" spans="1:5" x14ac:dyDescent="0.25">
      <c r="A1145" s="7" t="s">
        <v>585</v>
      </c>
      <c r="B1145" s="7" t="s">
        <v>1768</v>
      </c>
      <c r="C1145" s="7">
        <v>30</v>
      </c>
      <c r="D1145">
        <f>VLOOKUP(keyword_stats_2[[#This Row],[Keyword]],'keyword-forecasts'!K:O,5,FALSE)</f>
        <v>49.04</v>
      </c>
      <c r="E1145" s="12">
        <f>keyword_stats_2[[#This Row],[Searches: Jun 2019]]/keyword_stats_2[[#This Row],[Searches: Jun 2018]]</f>
        <v>1.6346666666666667</v>
      </c>
    </row>
    <row r="1146" spans="1:5" x14ac:dyDescent="0.25">
      <c r="A1146" s="7" t="s">
        <v>581</v>
      </c>
      <c r="B1146" s="7" t="s">
        <v>1790</v>
      </c>
      <c r="C1146" s="7">
        <v>30</v>
      </c>
      <c r="D1146">
        <f>VLOOKUP(keyword_stats_2[[#This Row],[Keyword]],'keyword-forecasts'!K:O,5,FALSE)</f>
        <v>0</v>
      </c>
      <c r="E1146" s="12">
        <f>keyword_stats_2[[#This Row],[Searches: Jun 2019]]/keyword_stats_2[[#This Row],[Searches: Jun 2018]]</f>
        <v>0</v>
      </c>
    </row>
    <row r="1147" spans="1:5" x14ac:dyDescent="0.25">
      <c r="A1147" s="7" t="s">
        <v>193</v>
      </c>
      <c r="B1147" s="7" t="s">
        <v>1749</v>
      </c>
      <c r="C1147" s="7">
        <v>30</v>
      </c>
      <c r="D1147">
        <f>VLOOKUP(keyword_stats_2[[#This Row],[Keyword]],'keyword-forecasts'!K:O,5,FALSE)</f>
        <v>0</v>
      </c>
      <c r="E1147" s="12">
        <f>keyword_stats_2[[#This Row],[Searches: Jun 2019]]/keyword_stats_2[[#This Row],[Searches: Jun 2018]]</f>
        <v>0</v>
      </c>
    </row>
    <row r="1148" spans="1:5" x14ac:dyDescent="0.25">
      <c r="A1148" s="7" t="s">
        <v>1545</v>
      </c>
      <c r="B1148" s="7" t="s">
        <v>1806</v>
      </c>
      <c r="C1148" s="7">
        <v>30</v>
      </c>
      <c r="D1148">
        <f>VLOOKUP(keyword_stats_2[[#This Row],[Keyword]],'keyword-forecasts'!K:O,5,FALSE)</f>
        <v>0</v>
      </c>
      <c r="E1148" s="12">
        <f>keyword_stats_2[[#This Row],[Searches: Jun 2019]]/keyword_stats_2[[#This Row],[Searches: Jun 2018]]</f>
        <v>0</v>
      </c>
    </row>
    <row r="1149" spans="1:5" x14ac:dyDescent="0.25">
      <c r="A1149" s="7" t="s">
        <v>1432</v>
      </c>
      <c r="B1149" s="7" t="s">
        <v>1771</v>
      </c>
      <c r="C1149" s="7">
        <v>30</v>
      </c>
      <c r="D1149">
        <f>VLOOKUP(keyword_stats_2[[#This Row],[Keyword]],'keyword-forecasts'!K:O,5,FALSE)</f>
        <v>0</v>
      </c>
      <c r="E1149" s="12">
        <f>keyword_stats_2[[#This Row],[Searches: Jun 2019]]/keyword_stats_2[[#This Row],[Searches: Jun 2018]]</f>
        <v>0</v>
      </c>
    </row>
    <row r="1150" spans="1:5" x14ac:dyDescent="0.25">
      <c r="A1150" s="7" t="s">
        <v>491</v>
      </c>
      <c r="B1150" s="7" t="s">
        <v>1802</v>
      </c>
      <c r="C1150" s="7">
        <v>30</v>
      </c>
      <c r="D1150">
        <f>VLOOKUP(keyword_stats_2[[#This Row],[Keyword]],'keyword-forecasts'!K:O,5,FALSE)</f>
        <v>0</v>
      </c>
      <c r="E1150" s="12">
        <f>keyword_stats_2[[#This Row],[Searches: Jun 2019]]/keyword_stats_2[[#This Row],[Searches: Jun 2018]]</f>
        <v>0</v>
      </c>
    </row>
    <row r="1151" spans="1:5" x14ac:dyDescent="0.25">
      <c r="A1151" s="7" t="s">
        <v>1228</v>
      </c>
      <c r="B1151" s="7" t="s">
        <v>1773</v>
      </c>
      <c r="C1151" s="7">
        <v>30</v>
      </c>
      <c r="D1151">
        <f>VLOOKUP(keyword_stats_2[[#This Row],[Keyword]],'keyword-forecasts'!K:O,5,FALSE)</f>
        <v>56.05</v>
      </c>
      <c r="E1151" s="12">
        <f>keyword_stats_2[[#This Row],[Searches: Jun 2019]]/keyword_stats_2[[#This Row],[Searches: Jun 2018]]</f>
        <v>1.8683333333333332</v>
      </c>
    </row>
    <row r="1152" spans="1:5" x14ac:dyDescent="0.25">
      <c r="A1152" s="7" t="s">
        <v>1635</v>
      </c>
      <c r="B1152" s="7" t="s">
        <v>1770</v>
      </c>
      <c r="C1152" s="7">
        <v>30</v>
      </c>
      <c r="D1152">
        <f>VLOOKUP(keyword_stats_2[[#This Row],[Keyword]],'keyword-forecasts'!K:O,5,FALSE)</f>
        <v>0</v>
      </c>
      <c r="E1152" s="12">
        <f>keyword_stats_2[[#This Row],[Searches: Jun 2019]]/keyword_stats_2[[#This Row],[Searches: Jun 2018]]</f>
        <v>0</v>
      </c>
    </row>
    <row r="1153" spans="1:5" x14ac:dyDescent="0.25">
      <c r="A1153" s="7" t="s">
        <v>1154</v>
      </c>
      <c r="B1153" s="7" t="s">
        <v>1755</v>
      </c>
      <c r="C1153" s="7">
        <v>30</v>
      </c>
      <c r="D1153">
        <f>VLOOKUP(keyword_stats_2[[#This Row],[Keyword]],'keyword-forecasts'!K:O,5,FALSE)</f>
        <v>0</v>
      </c>
      <c r="E1153" s="12">
        <f>keyword_stats_2[[#This Row],[Searches: Jun 2019]]/keyword_stats_2[[#This Row],[Searches: Jun 2018]]</f>
        <v>0</v>
      </c>
    </row>
    <row r="1154" spans="1:5" x14ac:dyDescent="0.25">
      <c r="A1154" s="7" t="s">
        <v>1218</v>
      </c>
      <c r="B1154" s="7" t="s">
        <v>1773</v>
      </c>
      <c r="C1154" s="7">
        <v>30</v>
      </c>
      <c r="D1154">
        <f>VLOOKUP(keyword_stats_2[[#This Row],[Keyword]],'keyword-forecasts'!K:O,5,FALSE)</f>
        <v>0</v>
      </c>
      <c r="E1154" s="12">
        <f>keyword_stats_2[[#This Row],[Searches: Jun 2019]]/keyword_stats_2[[#This Row],[Searches: Jun 2018]]</f>
        <v>0</v>
      </c>
    </row>
    <row r="1155" spans="1:5" x14ac:dyDescent="0.25">
      <c r="A1155" s="7" t="s">
        <v>1077</v>
      </c>
      <c r="B1155" s="7" t="s">
        <v>1719</v>
      </c>
      <c r="C1155" s="7">
        <v>30</v>
      </c>
      <c r="D1155">
        <f>VLOOKUP(keyword_stats_2[[#This Row],[Keyword]],'keyword-forecasts'!K:O,5,FALSE)</f>
        <v>0</v>
      </c>
      <c r="E1155" s="12">
        <f>keyword_stats_2[[#This Row],[Searches: Jun 2019]]/keyword_stats_2[[#This Row],[Searches: Jun 2018]]</f>
        <v>0</v>
      </c>
    </row>
    <row r="1156" spans="1:5" x14ac:dyDescent="0.25">
      <c r="A1156" s="7" t="s">
        <v>488</v>
      </c>
      <c r="B1156" s="7" t="s">
        <v>1706</v>
      </c>
      <c r="C1156" s="7">
        <v>30</v>
      </c>
      <c r="D1156">
        <f>VLOOKUP(keyword_stats_2[[#This Row],[Keyword]],'keyword-forecasts'!K:O,5,FALSE)</f>
        <v>0</v>
      </c>
      <c r="E1156" s="12">
        <f>keyword_stats_2[[#This Row],[Searches: Jun 2019]]/keyword_stats_2[[#This Row],[Searches: Jun 2018]]</f>
        <v>0</v>
      </c>
    </row>
    <row r="1157" spans="1:5" x14ac:dyDescent="0.25">
      <c r="A1157" s="7" t="s">
        <v>1125</v>
      </c>
      <c r="B1157" s="7" t="s">
        <v>1773</v>
      </c>
      <c r="C1157" s="7">
        <v>30</v>
      </c>
      <c r="D1157">
        <f>VLOOKUP(keyword_stats_2[[#This Row],[Keyword]],'keyword-forecasts'!K:O,5,FALSE)</f>
        <v>0</v>
      </c>
      <c r="E1157" s="12">
        <f>keyword_stats_2[[#This Row],[Searches: Jun 2019]]/keyword_stats_2[[#This Row],[Searches: Jun 2018]]</f>
        <v>0</v>
      </c>
    </row>
    <row r="1158" spans="1:5" x14ac:dyDescent="0.25">
      <c r="A1158" s="7" t="s">
        <v>1118</v>
      </c>
      <c r="B1158" s="7" t="s">
        <v>1773</v>
      </c>
      <c r="C1158" s="7">
        <v>30</v>
      </c>
      <c r="D1158">
        <f>VLOOKUP(keyword_stats_2[[#This Row],[Keyword]],'keyword-forecasts'!K:O,5,FALSE)</f>
        <v>0</v>
      </c>
      <c r="E1158" s="12">
        <f>keyword_stats_2[[#This Row],[Searches: Jun 2019]]/keyword_stats_2[[#This Row],[Searches: Jun 2018]]</f>
        <v>0</v>
      </c>
    </row>
    <row r="1159" spans="1:5" x14ac:dyDescent="0.25">
      <c r="A1159" s="7" t="s">
        <v>732</v>
      </c>
      <c r="B1159" s="7" t="s">
        <v>1785</v>
      </c>
      <c r="C1159" s="7">
        <v>30</v>
      </c>
      <c r="D1159">
        <f>VLOOKUP(keyword_stats_2[[#This Row],[Keyword]],'keyword-forecasts'!K:O,5,FALSE)</f>
        <v>0</v>
      </c>
      <c r="E1159" s="12">
        <f>keyword_stats_2[[#This Row],[Searches: Jun 2019]]/keyword_stats_2[[#This Row],[Searches: Jun 2018]]</f>
        <v>0</v>
      </c>
    </row>
    <row r="1160" spans="1:5" x14ac:dyDescent="0.25">
      <c r="A1160" s="7" t="s">
        <v>250</v>
      </c>
      <c r="B1160" s="7" t="s">
        <v>1776</v>
      </c>
      <c r="C1160" s="7">
        <v>30</v>
      </c>
      <c r="D1160">
        <f>VLOOKUP(keyword_stats_2[[#This Row],[Keyword]],'keyword-forecasts'!K:O,5,FALSE)</f>
        <v>0</v>
      </c>
      <c r="E1160" s="12">
        <f>keyword_stats_2[[#This Row],[Searches: Jun 2019]]/keyword_stats_2[[#This Row],[Searches: Jun 2018]]</f>
        <v>0</v>
      </c>
    </row>
    <row r="1161" spans="1:5" x14ac:dyDescent="0.25">
      <c r="A1161" s="7" t="s">
        <v>288</v>
      </c>
      <c r="B1161" s="7" t="s">
        <v>1762</v>
      </c>
      <c r="C1161" s="7">
        <v>30</v>
      </c>
      <c r="D1161">
        <f>VLOOKUP(keyword_stats_2[[#This Row],[Keyword]],'keyword-forecasts'!K:O,5,FALSE)</f>
        <v>0</v>
      </c>
      <c r="E1161" s="12">
        <f>keyword_stats_2[[#This Row],[Searches: Jun 2019]]/keyword_stats_2[[#This Row],[Searches: Jun 2018]]</f>
        <v>0</v>
      </c>
    </row>
    <row r="1162" spans="1:5" x14ac:dyDescent="0.25">
      <c r="A1162" s="7" t="s">
        <v>1241</v>
      </c>
      <c r="B1162" s="7" t="s">
        <v>1762</v>
      </c>
      <c r="C1162" s="7">
        <v>30</v>
      </c>
      <c r="D1162">
        <f>VLOOKUP(keyword_stats_2[[#This Row],[Keyword]],'keyword-forecasts'!K:O,5,FALSE)</f>
        <v>0</v>
      </c>
      <c r="E1162" s="12">
        <f>keyword_stats_2[[#This Row],[Searches: Jun 2019]]/keyword_stats_2[[#This Row],[Searches: Jun 2018]]</f>
        <v>0</v>
      </c>
    </row>
    <row r="1163" spans="1:5" x14ac:dyDescent="0.25">
      <c r="A1163" s="7" t="s">
        <v>291</v>
      </c>
      <c r="B1163" s="7" t="s">
        <v>1771</v>
      </c>
      <c r="C1163" s="7">
        <v>30</v>
      </c>
      <c r="D1163">
        <f>VLOOKUP(keyword_stats_2[[#This Row],[Keyword]],'keyword-forecasts'!K:O,5,FALSE)</f>
        <v>0</v>
      </c>
      <c r="E1163" s="12">
        <f>keyword_stats_2[[#This Row],[Searches: Jun 2019]]/keyword_stats_2[[#This Row],[Searches: Jun 2018]]</f>
        <v>0</v>
      </c>
    </row>
    <row r="1164" spans="1:5" x14ac:dyDescent="0.25">
      <c r="A1164" s="7" t="s">
        <v>1089</v>
      </c>
      <c r="B1164" s="7" t="s">
        <v>1744</v>
      </c>
      <c r="C1164" s="7">
        <v>30</v>
      </c>
      <c r="D1164">
        <f>VLOOKUP(keyword_stats_2[[#This Row],[Keyword]],'keyword-forecasts'!K:O,5,FALSE)</f>
        <v>0</v>
      </c>
      <c r="E1164" s="12">
        <f>keyword_stats_2[[#This Row],[Searches: Jun 2019]]/keyword_stats_2[[#This Row],[Searches: Jun 2018]]</f>
        <v>0</v>
      </c>
    </row>
    <row r="1165" spans="1:5" x14ac:dyDescent="0.25">
      <c r="A1165" s="7" t="s">
        <v>1199</v>
      </c>
      <c r="B1165" s="7" t="s">
        <v>1719</v>
      </c>
      <c r="C1165" s="7">
        <v>30</v>
      </c>
      <c r="D1165">
        <f>VLOOKUP(keyword_stats_2[[#This Row],[Keyword]],'keyword-forecasts'!K:O,5,FALSE)</f>
        <v>0</v>
      </c>
      <c r="E1165" s="12">
        <f>keyword_stats_2[[#This Row],[Searches: Jun 2019]]/keyword_stats_2[[#This Row],[Searches: Jun 2018]]</f>
        <v>0</v>
      </c>
    </row>
    <row r="1166" spans="1:5" x14ac:dyDescent="0.25">
      <c r="A1166" s="7" t="s">
        <v>1202</v>
      </c>
      <c r="B1166" s="7" t="s">
        <v>1812</v>
      </c>
      <c r="C1166" s="7">
        <v>30</v>
      </c>
      <c r="D1166">
        <f>VLOOKUP(keyword_stats_2[[#This Row],[Keyword]],'keyword-forecasts'!K:O,5,FALSE)</f>
        <v>0</v>
      </c>
      <c r="E1166" s="12">
        <f>keyword_stats_2[[#This Row],[Searches: Jun 2019]]/keyword_stats_2[[#This Row],[Searches: Jun 2018]]</f>
        <v>0</v>
      </c>
    </row>
    <row r="1167" spans="1:5" x14ac:dyDescent="0.25">
      <c r="A1167" s="7" t="s">
        <v>699</v>
      </c>
      <c r="B1167" s="7" t="s">
        <v>1746</v>
      </c>
      <c r="C1167" s="7">
        <v>30</v>
      </c>
      <c r="D1167">
        <f>VLOOKUP(keyword_stats_2[[#This Row],[Keyword]],'keyword-forecasts'!K:O,5,FALSE)</f>
        <v>7.01</v>
      </c>
      <c r="E1167" s="12">
        <f>keyword_stats_2[[#This Row],[Searches: Jun 2019]]/keyword_stats_2[[#This Row],[Searches: Jun 2018]]</f>
        <v>0.23366666666666666</v>
      </c>
    </row>
    <row r="1168" spans="1:5" x14ac:dyDescent="0.25">
      <c r="A1168" s="7" t="s">
        <v>1063</v>
      </c>
      <c r="B1168" s="7" t="s">
        <v>1767</v>
      </c>
      <c r="C1168" s="7">
        <v>30</v>
      </c>
      <c r="D1168">
        <f>VLOOKUP(keyword_stats_2[[#This Row],[Keyword]],'keyword-forecasts'!K:O,5,FALSE)</f>
        <v>0</v>
      </c>
      <c r="E1168" s="12">
        <f>keyword_stats_2[[#This Row],[Searches: Jun 2019]]/keyword_stats_2[[#This Row],[Searches: Jun 2018]]</f>
        <v>0</v>
      </c>
    </row>
    <row r="1169" spans="1:5" x14ac:dyDescent="0.25">
      <c r="A1169" s="7" t="s">
        <v>1185</v>
      </c>
      <c r="B1169" s="7" t="s">
        <v>1773</v>
      </c>
      <c r="C1169" s="7">
        <v>30</v>
      </c>
      <c r="D1169">
        <f>VLOOKUP(keyword_stats_2[[#This Row],[Keyword]],'keyword-forecasts'!K:O,5,FALSE)</f>
        <v>0</v>
      </c>
      <c r="E1169" s="12">
        <f>keyword_stats_2[[#This Row],[Searches: Jun 2019]]/keyword_stats_2[[#This Row],[Searches: Jun 2018]]</f>
        <v>0</v>
      </c>
    </row>
    <row r="1170" spans="1:5" x14ac:dyDescent="0.25">
      <c r="A1170" s="7" t="s">
        <v>126</v>
      </c>
      <c r="B1170" s="7" t="s">
        <v>1713</v>
      </c>
      <c r="C1170" s="7">
        <v>30</v>
      </c>
      <c r="D1170">
        <f>VLOOKUP(keyword_stats_2[[#This Row],[Keyword]],'keyword-forecasts'!K:O,5,FALSE)</f>
        <v>0</v>
      </c>
      <c r="E1170" s="12">
        <f>keyword_stats_2[[#This Row],[Searches: Jun 2019]]/keyword_stats_2[[#This Row],[Searches: Jun 2018]]</f>
        <v>0</v>
      </c>
    </row>
    <row r="1171" spans="1:5" x14ac:dyDescent="0.25">
      <c r="A1171" s="7" t="s">
        <v>274</v>
      </c>
      <c r="B1171" s="7" t="s">
        <v>1771</v>
      </c>
      <c r="C1171" s="7">
        <v>30</v>
      </c>
      <c r="D1171">
        <f>VLOOKUP(keyword_stats_2[[#This Row],[Keyword]],'keyword-forecasts'!K:O,5,FALSE)</f>
        <v>0</v>
      </c>
      <c r="E1171" s="12">
        <f>keyword_stats_2[[#This Row],[Searches: Jun 2019]]/keyword_stats_2[[#This Row],[Searches: Jun 2018]]</f>
        <v>0</v>
      </c>
    </row>
    <row r="1172" spans="1:5" x14ac:dyDescent="0.25">
      <c r="A1172" s="7" t="s">
        <v>278</v>
      </c>
      <c r="B1172" s="7" t="s">
        <v>1768</v>
      </c>
      <c r="C1172" s="7">
        <v>30</v>
      </c>
      <c r="D1172">
        <f>VLOOKUP(keyword_stats_2[[#This Row],[Keyword]],'keyword-forecasts'!K:O,5,FALSE)</f>
        <v>7.01</v>
      </c>
      <c r="E1172" s="12">
        <f>keyword_stats_2[[#This Row],[Searches: Jun 2019]]/keyword_stats_2[[#This Row],[Searches: Jun 2018]]</f>
        <v>0.23366666666666666</v>
      </c>
    </row>
    <row r="1173" spans="1:5" x14ac:dyDescent="0.25">
      <c r="A1173" s="7" t="s">
        <v>718</v>
      </c>
      <c r="B1173" s="7" t="s">
        <v>1732</v>
      </c>
      <c r="C1173" s="7">
        <v>30</v>
      </c>
      <c r="D1173">
        <f>VLOOKUP(keyword_stats_2[[#This Row],[Keyword]],'keyword-forecasts'!K:O,5,FALSE)</f>
        <v>0</v>
      </c>
      <c r="E1173" s="12">
        <f>keyword_stats_2[[#This Row],[Searches: Jun 2019]]/keyword_stats_2[[#This Row],[Searches: Jun 2018]]</f>
        <v>0</v>
      </c>
    </row>
    <row r="1174" spans="1:5" x14ac:dyDescent="0.25">
      <c r="A1174" s="7" t="s">
        <v>261</v>
      </c>
      <c r="B1174" s="7" t="s">
        <v>1779</v>
      </c>
      <c r="C1174" s="7">
        <v>30</v>
      </c>
      <c r="D1174">
        <f>VLOOKUP(keyword_stats_2[[#This Row],[Keyword]],'keyword-forecasts'!K:O,5,FALSE)</f>
        <v>0</v>
      </c>
      <c r="E1174" s="12">
        <f>keyword_stats_2[[#This Row],[Searches: Jun 2019]]/keyword_stats_2[[#This Row],[Searches: Jun 2018]]</f>
        <v>0</v>
      </c>
    </row>
    <row r="1175" spans="1:5" x14ac:dyDescent="0.25">
      <c r="A1175" s="7" t="s">
        <v>1621</v>
      </c>
      <c r="B1175" s="7" t="s">
        <v>1812</v>
      </c>
      <c r="C1175" s="7">
        <v>30</v>
      </c>
      <c r="D1175">
        <f>VLOOKUP(keyword_stats_2[[#This Row],[Keyword]],'keyword-forecasts'!K:O,5,FALSE)</f>
        <v>0</v>
      </c>
      <c r="E1175" s="12">
        <f>keyword_stats_2[[#This Row],[Searches: Jun 2019]]/keyword_stats_2[[#This Row],[Searches: Jun 2018]]</f>
        <v>0</v>
      </c>
    </row>
    <row r="1176" spans="1:5" x14ac:dyDescent="0.25">
      <c r="A1176" s="7" t="s">
        <v>889</v>
      </c>
      <c r="B1176" s="7" t="s">
        <v>1785</v>
      </c>
      <c r="C1176" s="7">
        <v>30</v>
      </c>
      <c r="D1176">
        <f>VLOOKUP(keyword_stats_2[[#This Row],[Keyword]],'keyword-forecasts'!K:O,5,FALSE)</f>
        <v>0</v>
      </c>
      <c r="E1176" s="12">
        <f>keyword_stats_2[[#This Row],[Searches: Jun 2019]]/keyword_stats_2[[#This Row],[Searches: Jun 2018]]</f>
        <v>0</v>
      </c>
    </row>
    <row r="1177" spans="1:5" x14ac:dyDescent="0.25">
      <c r="A1177" s="7" t="s">
        <v>479</v>
      </c>
      <c r="B1177" s="7" t="s">
        <v>1753</v>
      </c>
      <c r="C1177" s="7">
        <v>30</v>
      </c>
      <c r="D1177">
        <f>VLOOKUP(keyword_stats_2[[#This Row],[Keyword]],'keyword-forecasts'!K:O,5,FALSE)</f>
        <v>0</v>
      </c>
      <c r="E1177" s="12">
        <f>keyword_stats_2[[#This Row],[Searches: Jun 2019]]/keyword_stats_2[[#This Row],[Searches: Jun 2018]]</f>
        <v>0</v>
      </c>
    </row>
    <row r="1178" spans="1:5" x14ac:dyDescent="0.25">
      <c r="A1178" s="7" t="s">
        <v>711</v>
      </c>
      <c r="B1178" s="7" t="s">
        <v>1811</v>
      </c>
      <c r="C1178" s="7">
        <v>30</v>
      </c>
      <c r="D1178">
        <f>VLOOKUP(keyword_stats_2[[#This Row],[Keyword]],'keyword-forecasts'!K:O,5,FALSE)</f>
        <v>0</v>
      </c>
      <c r="E1178" s="12">
        <f>keyword_stats_2[[#This Row],[Searches: Jun 2019]]/keyword_stats_2[[#This Row],[Searches: Jun 2018]]</f>
        <v>0</v>
      </c>
    </row>
    <row r="1179" spans="1:5" x14ac:dyDescent="0.25">
      <c r="A1179" s="7" t="s">
        <v>1658</v>
      </c>
      <c r="B1179" s="7" t="s">
        <v>1773</v>
      </c>
      <c r="C1179" s="7">
        <v>30</v>
      </c>
      <c r="D1179">
        <f>VLOOKUP(keyword_stats_2[[#This Row],[Keyword]],'keyword-forecasts'!K:O,5,FALSE)</f>
        <v>0</v>
      </c>
      <c r="E1179" s="12">
        <f>keyword_stats_2[[#This Row],[Searches: Jun 2019]]/keyword_stats_2[[#This Row],[Searches: Jun 2018]]</f>
        <v>0</v>
      </c>
    </row>
    <row r="1180" spans="1:5" x14ac:dyDescent="0.25">
      <c r="A1180" s="7" t="s">
        <v>303</v>
      </c>
      <c r="B1180" s="7" t="s">
        <v>1748</v>
      </c>
      <c r="C1180" s="7">
        <v>30</v>
      </c>
      <c r="D1180">
        <f>VLOOKUP(keyword_stats_2[[#This Row],[Keyword]],'keyword-forecasts'!K:O,5,FALSE)</f>
        <v>0</v>
      </c>
      <c r="E1180" s="12">
        <f>keyword_stats_2[[#This Row],[Searches: Jun 2019]]/keyword_stats_2[[#This Row],[Searches: Jun 2018]]</f>
        <v>0</v>
      </c>
    </row>
    <row r="1181" spans="1:5" x14ac:dyDescent="0.25">
      <c r="A1181" s="7" t="s">
        <v>466</v>
      </c>
      <c r="B1181" s="7" t="s">
        <v>1743</v>
      </c>
      <c r="C1181" s="7">
        <v>30</v>
      </c>
      <c r="D1181">
        <f>VLOOKUP(keyword_stats_2[[#This Row],[Keyword]],'keyword-forecasts'!K:O,5,FALSE)</f>
        <v>0</v>
      </c>
      <c r="E1181" s="12">
        <f>keyword_stats_2[[#This Row],[Searches: Jun 2019]]/keyword_stats_2[[#This Row],[Searches: Jun 2018]]</f>
        <v>0</v>
      </c>
    </row>
    <row r="1182" spans="1:5" x14ac:dyDescent="0.25">
      <c r="A1182" s="7" t="s">
        <v>459</v>
      </c>
      <c r="B1182" s="7" t="s">
        <v>1802</v>
      </c>
      <c r="C1182" s="7">
        <v>30</v>
      </c>
      <c r="D1182">
        <f>VLOOKUP(keyword_stats_2[[#This Row],[Keyword]],'keyword-forecasts'!K:O,5,FALSE)</f>
        <v>0</v>
      </c>
      <c r="E1182" s="12">
        <f>keyword_stats_2[[#This Row],[Searches: Jun 2019]]/keyword_stats_2[[#This Row],[Searches: Jun 2018]]</f>
        <v>0</v>
      </c>
    </row>
    <row r="1183" spans="1:5" x14ac:dyDescent="0.25">
      <c r="A1183" s="7" t="s">
        <v>1039</v>
      </c>
      <c r="B1183" s="7" t="s">
        <v>1762</v>
      </c>
      <c r="C1183" s="7">
        <v>30</v>
      </c>
      <c r="D1183">
        <f>VLOOKUP(keyword_stats_2[[#This Row],[Keyword]],'keyword-forecasts'!K:O,5,FALSE)</f>
        <v>0</v>
      </c>
      <c r="E1183" s="12">
        <f>keyword_stats_2[[#This Row],[Searches: Jun 2019]]/keyword_stats_2[[#This Row],[Searches: Jun 2018]]</f>
        <v>0</v>
      </c>
    </row>
    <row r="1184" spans="1:5" x14ac:dyDescent="0.25">
      <c r="A1184" s="7" t="s">
        <v>1113</v>
      </c>
      <c r="B1184" s="7" t="s">
        <v>1773</v>
      </c>
      <c r="C1184" s="7">
        <v>30</v>
      </c>
      <c r="D1184">
        <f>VLOOKUP(keyword_stats_2[[#This Row],[Keyword]],'keyword-forecasts'!K:O,5,FALSE)</f>
        <v>7.01</v>
      </c>
      <c r="E1184" s="12">
        <f>keyword_stats_2[[#This Row],[Searches: Jun 2019]]/keyword_stats_2[[#This Row],[Searches: Jun 2018]]</f>
        <v>0.23366666666666666</v>
      </c>
    </row>
    <row r="1185" spans="1:5" x14ac:dyDescent="0.25">
      <c r="A1185" s="7" t="s">
        <v>1105</v>
      </c>
      <c r="B1185" s="7" t="s">
        <v>1756</v>
      </c>
      <c r="C1185" s="7">
        <v>30</v>
      </c>
      <c r="D1185">
        <f>VLOOKUP(keyword_stats_2[[#This Row],[Keyword]],'keyword-forecasts'!K:O,5,FALSE)</f>
        <v>0</v>
      </c>
      <c r="E1185" s="12">
        <f>keyword_stats_2[[#This Row],[Searches: Jun 2019]]/keyword_stats_2[[#This Row],[Searches: Jun 2018]]</f>
        <v>0</v>
      </c>
    </row>
    <row r="1186" spans="1:5" x14ac:dyDescent="0.25">
      <c r="A1186" s="7" t="s">
        <v>304</v>
      </c>
      <c r="B1186" s="7" t="s">
        <v>1780</v>
      </c>
      <c r="C1186" s="7">
        <v>30</v>
      </c>
      <c r="D1186">
        <f>VLOOKUP(keyword_stats_2[[#This Row],[Keyword]],'keyword-forecasts'!K:O,5,FALSE)</f>
        <v>0</v>
      </c>
      <c r="E1186" s="12">
        <f>keyword_stats_2[[#This Row],[Searches: Jun 2019]]/keyword_stats_2[[#This Row],[Searches: Jun 2018]]</f>
        <v>0</v>
      </c>
    </row>
    <row r="1187" spans="1:5" x14ac:dyDescent="0.25">
      <c r="A1187" s="7" t="s">
        <v>738</v>
      </c>
      <c r="B1187" s="7" t="s">
        <v>1771</v>
      </c>
      <c r="C1187" s="7">
        <v>30</v>
      </c>
      <c r="D1187">
        <f>VLOOKUP(keyword_stats_2[[#This Row],[Keyword]],'keyword-forecasts'!K:O,5,FALSE)</f>
        <v>84.07</v>
      </c>
      <c r="E1187" s="12">
        <f>keyword_stats_2[[#This Row],[Searches: Jun 2019]]/keyword_stats_2[[#This Row],[Searches: Jun 2018]]</f>
        <v>2.8023333333333329</v>
      </c>
    </row>
    <row r="1188" spans="1:5" x14ac:dyDescent="0.25">
      <c r="A1188" s="7" t="s">
        <v>1116</v>
      </c>
      <c r="B1188" s="7" t="s">
        <v>1811</v>
      </c>
      <c r="C1188" s="7">
        <v>30</v>
      </c>
      <c r="D1188">
        <f>VLOOKUP(keyword_stats_2[[#This Row],[Keyword]],'keyword-forecasts'!K:O,5,FALSE)</f>
        <v>0</v>
      </c>
      <c r="E1188" s="12">
        <f>keyword_stats_2[[#This Row],[Searches: Jun 2019]]/keyword_stats_2[[#This Row],[Searches: Jun 2018]]</f>
        <v>0</v>
      </c>
    </row>
    <row r="1189" spans="1:5" x14ac:dyDescent="0.25">
      <c r="A1189" s="7" t="s">
        <v>748</v>
      </c>
      <c r="B1189" s="7" t="s">
        <v>1768</v>
      </c>
      <c r="C1189" s="7">
        <v>30</v>
      </c>
      <c r="D1189">
        <f>VLOOKUP(keyword_stats_2[[#This Row],[Keyword]],'keyword-forecasts'!K:O,5,FALSE)</f>
        <v>35.03</v>
      </c>
      <c r="E1189" s="12">
        <f>keyword_stats_2[[#This Row],[Searches: Jun 2019]]/keyword_stats_2[[#This Row],[Searches: Jun 2018]]</f>
        <v>1.1676666666666666</v>
      </c>
    </row>
    <row r="1190" spans="1:5" x14ac:dyDescent="0.25">
      <c r="A1190" s="7" t="s">
        <v>302</v>
      </c>
      <c r="B1190" s="7" t="s">
        <v>1748</v>
      </c>
      <c r="C1190" s="7">
        <v>30</v>
      </c>
      <c r="D1190">
        <f>VLOOKUP(keyword_stats_2[[#This Row],[Keyword]],'keyword-forecasts'!K:O,5,FALSE)</f>
        <v>0</v>
      </c>
      <c r="E1190" s="12">
        <f>keyword_stats_2[[#This Row],[Searches: Jun 2019]]/keyword_stats_2[[#This Row],[Searches: Jun 2018]]</f>
        <v>0</v>
      </c>
    </row>
    <row r="1191" spans="1:5" x14ac:dyDescent="0.25">
      <c r="A1191" s="7" t="s">
        <v>746</v>
      </c>
      <c r="B1191" s="7" t="s">
        <v>1768</v>
      </c>
      <c r="C1191" s="7">
        <v>30</v>
      </c>
      <c r="D1191">
        <f>VLOOKUP(keyword_stats_2[[#This Row],[Keyword]],'keyword-forecasts'!K:O,5,FALSE)</f>
        <v>0</v>
      </c>
      <c r="E1191" s="12">
        <f>keyword_stats_2[[#This Row],[Searches: Jun 2019]]/keyword_stats_2[[#This Row],[Searches: Jun 2018]]</f>
        <v>0</v>
      </c>
    </row>
    <row r="1192" spans="1:5" x14ac:dyDescent="0.25">
      <c r="A1192" s="7" t="s">
        <v>1111</v>
      </c>
      <c r="B1192" s="7" t="s">
        <v>1773</v>
      </c>
      <c r="C1192" s="7">
        <v>30</v>
      </c>
      <c r="D1192">
        <f>VLOOKUP(keyword_stats_2[[#This Row],[Keyword]],'keyword-forecasts'!K:O,5,FALSE)</f>
        <v>0</v>
      </c>
      <c r="E1192" s="12">
        <f>keyword_stats_2[[#This Row],[Searches: Jun 2019]]/keyword_stats_2[[#This Row],[Searches: Jun 2018]]</f>
        <v>0</v>
      </c>
    </row>
    <row r="1193" spans="1:5" x14ac:dyDescent="0.25">
      <c r="A1193" s="7" t="s">
        <v>1156</v>
      </c>
      <c r="B1193" s="7" t="s">
        <v>1773</v>
      </c>
      <c r="C1193" s="7">
        <v>20</v>
      </c>
      <c r="D1193">
        <f>VLOOKUP(keyword_stats_2[[#This Row],[Keyword]],'keyword-forecasts'!K:O,5,FALSE)</f>
        <v>0</v>
      </c>
      <c r="E1193" s="12">
        <f>keyword_stats_2[[#This Row],[Searches: Jun 2019]]/keyword_stats_2[[#This Row],[Searches: Jun 2018]]</f>
        <v>0</v>
      </c>
    </row>
    <row r="1194" spans="1:5" x14ac:dyDescent="0.25">
      <c r="A1194" s="7" t="s">
        <v>477</v>
      </c>
      <c r="B1194" s="7" t="s">
        <v>1770</v>
      </c>
      <c r="C1194" s="7">
        <v>20</v>
      </c>
      <c r="D1194">
        <f>VLOOKUP(keyword_stats_2[[#This Row],[Keyword]],'keyword-forecasts'!K:O,5,FALSE)</f>
        <v>0</v>
      </c>
      <c r="E1194" s="12">
        <f>keyword_stats_2[[#This Row],[Searches: Jun 2019]]/keyword_stats_2[[#This Row],[Searches: Jun 2018]]</f>
        <v>0</v>
      </c>
    </row>
    <row r="1195" spans="1:5" x14ac:dyDescent="0.25">
      <c r="A1195" s="7" t="s">
        <v>478</v>
      </c>
      <c r="B1195" s="7" t="s">
        <v>1706</v>
      </c>
      <c r="C1195" s="7">
        <v>20</v>
      </c>
      <c r="D1195">
        <f>VLOOKUP(keyword_stats_2[[#This Row],[Keyword]],'keyword-forecasts'!K:O,5,FALSE)</f>
        <v>0</v>
      </c>
      <c r="E1195" s="12">
        <f>keyword_stats_2[[#This Row],[Searches: Jun 2019]]/keyword_stats_2[[#This Row],[Searches: Jun 2018]]</f>
        <v>0</v>
      </c>
    </row>
    <row r="1196" spans="1:5" x14ac:dyDescent="0.25">
      <c r="A1196" s="7" t="s">
        <v>1619</v>
      </c>
      <c r="B1196" s="7" t="s">
        <v>1814</v>
      </c>
      <c r="C1196" s="7">
        <v>20</v>
      </c>
      <c r="D1196">
        <f>VLOOKUP(keyword_stats_2[[#This Row],[Keyword]],'keyword-forecasts'!K:O,5,FALSE)</f>
        <v>0</v>
      </c>
      <c r="E1196" s="12">
        <f>keyword_stats_2[[#This Row],[Searches: Jun 2019]]/keyword_stats_2[[#This Row],[Searches: Jun 2018]]</f>
        <v>0</v>
      </c>
    </row>
    <row r="1197" spans="1:5" x14ac:dyDescent="0.25">
      <c r="A1197" s="7" t="s">
        <v>1474</v>
      </c>
      <c r="B1197" s="7" t="s">
        <v>1745</v>
      </c>
      <c r="C1197" s="7">
        <v>20</v>
      </c>
      <c r="D1197">
        <f>VLOOKUP(keyword_stats_2[[#This Row],[Keyword]],'keyword-forecasts'!K:O,5,FALSE)</f>
        <v>0</v>
      </c>
      <c r="E1197" s="12">
        <f>keyword_stats_2[[#This Row],[Searches: Jun 2019]]/keyword_stats_2[[#This Row],[Searches: Jun 2018]]</f>
        <v>0</v>
      </c>
    </row>
    <row r="1198" spans="1:5" x14ac:dyDescent="0.25">
      <c r="A1198" s="7" t="s">
        <v>1159</v>
      </c>
      <c r="B1198" s="7" t="s">
        <v>1773</v>
      </c>
      <c r="C1198" s="7">
        <v>20</v>
      </c>
      <c r="D1198">
        <f>VLOOKUP(keyword_stats_2[[#This Row],[Keyword]],'keyword-forecasts'!K:O,5,FALSE)</f>
        <v>119.1</v>
      </c>
      <c r="E1198" s="12">
        <f>keyword_stats_2[[#This Row],[Searches: Jun 2019]]/keyword_stats_2[[#This Row],[Searches: Jun 2018]]</f>
        <v>5.9550000000000001</v>
      </c>
    </row>
    <row r="1199" spans="1:5" x14ac:dyDescent="0.25">
      <c r="A1199" s="7" t="s">
        <v>722</v>
      </c>
      <c r="B1199" s="7" t="s">
        <v>1742</v>
      </c>
      <c r="C1199" s="7">
        <v>20</v>
      </c>
      <c r="D1199">
        <f>VLOOKUP(keyword_stats_2[[#This Row],[Keyword]],'keyword-forecasts'!K:O,5,FALSE)</f>
        <v>0</v>
      </c>
      <c r="E1199" s="12">
        <f>keyword_stats_2[[#This Row],[Searches: Jun 2019]]/keyword_stats_2[[#This Row],[Searches: Jun 2018]]</f>
        <v>0</v>
      </c>
    </row>
    <row r="1200" spans="1:5" x14ac:dyDescent="0.25">
      <c r="A1200" s="7" t="s">
        <v>950</v>
      </c>
      <c r="B1200" s="7" t="s">
        <v>1727</v>
      </c>
      <c r="C1200" s="7">
        <v>20</v>
      </c>
      <c r="D1200">
        <f>VLOOKUP(keyword_stats_2[[#This Row],[Keyword]],'keyword-forecasts'!K:O,5,FALSE)</f>
        <v>0</v>
      </c>
      <c r="E1200" s="12">
        <f>keyword_stats_2[[#This Row],[Searches: Jun 2019]]/keyword_stats_2[[#This Row],[Searches: Jun 2018]]</f>
        <v>0</v>
      </c>
    </row>
    <row r="1201" spans="1:5" x14ac:dyDescent="0.25">
      <c r="A1201" s="7" t="s">
        <v>601</v>
      </c>
      <c r="B1201" s="7" t="s">
        <v>1776</v>
      </c>
      <c r="C1201" s="7">
        <v>20</v>
      </c>
      <c r="D1201">
        <f>VLOOKUP(keyword_stats_2[[#This Row],[Keyword]],'keyword-forecasts'!K:O,5,FALSE)</f>
        <v>0</v>
      </c>
      <c r="E1201" s="12">
        <f>keyword_stats_2[[#This Row],[Searches: Jun 2019]]/keyword_stats_2[[#This Row],[Searches: Jun 2018]]</f>
        <v>0</v>
      </c>
    </row>
    <row r="1202" spans="1:5" x14ac:dyDescent="0.25">
      <c r="A1202" s="7" t="s">
        <v>1092</v>
      </c>
      <c r="B1202" s="7" t="s">
        <v>1767</v>
      </c>
      <c r="C1202" s="7">
        <v>20</v>
      </c>
      <c r="D1202">
        <f>VLOOKUP(keyword_stats_2[[#This Row],[Keyword]],'keyword-forecasts'!K:O,5,FALSE)</f>
        <v>0</v>
      </c>
      <c r="E1202" s="12">
        <f>keyword_stats_2[[#This Row],[Searches: Jun 2019]]/keyword_stats_2[[#This Row],[Searches: Jun 2018]]</f>
        <v>0</v>
      </c>
    </row>
    <row r="1203" spans="1:5" x14ac:dyDescent="0.25">
      <c r="A1203" s="7" t="s">
        <v>1620</v>
      </c>
      <c r="B1203" s="7" t="s">
        <v>1812</v>
      </c>
      <c r="C1203" s="7">
        <v>20</v>
      </c>
      <c r="D1203">
        <f>VLOOKUP(keyword_stats_2[[#This Row],[Keyword]],'keyword-forecasts'!K:O,5,FALSE)</f>
        <v>0</v>
      </c>
      <c r="E1203" s="12">
        <f>keyword_stats_2[[#This Row],[Searches: Jun 2019]]/keyword_stats_2[[#This Row],[Searches: Jun 2018]]</f>
        <v>0</v>
      </c>
    </row>
    <row r="1204" spans="1:5" x14ac:dyDescent="0.25">
      <c r="A1204" s="7" t="s">
        <v>1529</v>
      </c>
      <c r="B1204" s="7" t="s">
        <v>1789</v>
      </c>
      <c r="C1204" s="7">
        <v>20</v>
      </c>
      <c r="D1204">
        <f>VLOOKUP(keyword_stats_2[[#This Row],[Keyword]],'keyword-forecasts'!K:O,5,FALSE)</f>
        <v>0</v>
      </c>
      <c r="E1204" s="12">
        <f>keyword_stats_2[[#This Row],[Searches: Jun 2019]]/keyword_stats_2[[#This Row],[Searches: Jun 2018]]</f>
        <v>0</v>
      </c>
    </row>
    <row r="1205" spans="1:5" x14ac:dyDescent="0.25">
      <c r="A1205" s="7" t="s">
        <v>1178</v>
      </c>
      <c r="B1205" s="7" t="s">
        <v>1775</v>
      </c>
      <c r="C1205" s="7">
        <v>20</v>
      </c>
      <c r="D1205">
        <f>VLOOKUP(keyword_stats_2[[#This Row],[Keyword]],'keyword-forecasts'!K:O,5,FALSE)</f>
        <v>0</v>
      </c>
      <c r="E1205" s="12">
        <f>keyword_stats_2[[#This Row],[Searches: Jun 2019]]/keyword_stats_2[[#This Row],[Searches: Jun 2018]]</f>
        <v>0</v>
      </c>
    </row>
    <row r="1206" spans="1:5" x14ac:dyDescent="0.25">
      <c r="A1206" s="7" t="s">
        <v>523</v>
      </c>
      <c r="B1206" s="7" t="s">
        <v>1738</v>
      </c>
      <c r="C1206" s="7">
        <v>20</v>
      </c>
      <c r="D1206">
        <f>VLOOKUP(keyword_stats_2[[#This Row],[Keyword]],'keyword-forecasts'!K:O,5,FALSE)</f>
        <v>7.01</v>
      </c>
      <c r="E1206" s="12">
        <f>keyword_stats_2[[#This Row],[Searches: Jun 2019]]/keyword_stats_2[[#This Row],[Searches: Jun 2018]]</f>
        <v>0.35049999999999998</v>
      </c>
    </row>
    <row r="1207" spans="1:5" x14ac:dyDescent="0.25">
      <c r="A1207" s="7" t="s">
        <v>387</v>
      </c>
      <c r="B1207" s="7" t="s">
        <v>1724</v>
      </c>
      <c r="C1207" s="7">
        <v>20</v>
      </c>
      <c r="D1207">
        <f>VLOOKUP(keyword_stats_2[[#This Row],[Keyword]],'keyword-forecasts'!K:O,5,FALSE)</f>
        <v>0</v>
      </c>
      <c r="E1207" s="12">
        <f>keyword_stats_2[[#This Row],[Searches: Jun 2019]]/keyword_stats_2[[#This Row],[Searches: Jun 2018]]</f>
        <v>0</v>
      </c>
    </row>
    <row r="1208" spans="1:5" x14ac:dyDescent="0.25">
      <c r="A1208" s="7" t="s">
        <v>333</v>
      </c>
      <c r="B1208" s="7" t="s">
        <v>1836</v>
      </c>
      <c r="C1208" s="7">
        <v>20</v>
      </c>
      <c r="D1208">
        <f>VLOOKUP(keyword_stats_2[[#This Row],[Keyword]],'keyword-forecasts'!K:O,5,FALSE)</f>
        <v>0</v>
      </c>
      <c r="E1208" s="12">
        <f>keyword_stats_2[[#This Row],[Searches: Jun 2019]]/keyword_stats_2[[#This Row],[Searches: Jun 2018]]</f>
        <v>0</v>
      </c>
    </row>
    <row r="1209" spans="1:5" x14ac:dyDescent="0.25">
      <c r="A1209" s="7" t="s">
        <v>1179</v>
      </c>
      <c r="B1209" s="7" t="s">
        <v>1787</v>
      </c>
      <c r="C1209" s="7">
        <v>20</v>
      </c>
      <c r="D1209">
        <f>VLOOKUP(keyword_stats_2[[#This Row],[Keyword]],'keyword-forecasts'!K:O,5,FALSE)</f>
        <v>0</v>
      </c>
      <c r="E1209" s="12">
        <f>keyword_stats_2[[#This Row],[Searches: Jun 2019]]/keyword_stats_2[[#This Row],[Searches: Jun 2018]]</f>
        <v>0</v>
      </c>
    </row>
    <row r="1210" spans="1:5" x14ac:dyDescent="0.25">
      <c r="A1210" s="7" t="s">
        <v>1454</v>
      </c>
      <c r="B1210" s="7" t="s">
        <v>1774</v>
      </c>
      <c r="C1210" s="7">
        <v>20</v>
      </c>
      <c r="D1210">
        <f>VLOOKUP(keyword_stats_2[[#This Row],[Keyword]],'keyword-forecasts'!K:O,5,FALSE)</f>
        <v>0</v>
      </c>
      <c r="E1210" s="12">
        <f>keyword_stats_2[[#This Row],[Searches: Jun 2019]]/keyword_stats_2[[#This Row],[Searches: Jun 2018]]</f>
        <v>0</v>
      </c>
    </row>
    <row r="1211" spans="1:5" x14ac:dyDescent="0.25">
      <c r="A1211" s="7" t="s">
        <v>290</v>
      </c>
      <c r="B1211" s="7" t="s">
        <v>1762</v>
      </c>
      <c r="C1211" s="7">
        <v>20</v>
      </c>
      <c r="D1211">
        <f>VLOOKUP(keyword_stats_2[[#This Row],[Keyword]],'keyword-forecasts'!K:O,5,FALSE)</f>
        <v>0</v>
      </c>
      <c r="E1211" s="12">
        <f>keyword_stats_2[[#This Row],[Searches: Jun 2019]]/keyword_stats_2[[#This Row],[Searches: Jun 2018]]</f>
        <v>0</v>
      </c>
    </row>
    <row r="1212" spans="1:5" x14ac:dyDescent="0.25">
      <c r="A1212" s="7" t="s">
        <v>1536</v>
      </c>
      <c r="B1212" s="7" t="s">
        <v>1800</v>
      </c>
      <c r="C1212" s="7">
        <v>20</v>
      </c>
      <c r="D1212">
        <f>VLOOKUP(keyword_stats_2[[#This Row],[Keyword]],'keyword-forecasts'!K:O,5,FALSE)</f>
        <v>0</v>
      </c>
      <c r="E1212" s="12">
        <f>keyword_stats_2[[#This Row],[Searches: Jun 2019]]/keyword_stats_2[[#This Row],[Searches: Jun 2018]]</f>
        <v>0</v>
      </c>
    </row>
    <row r="1213" spans="1:5" x14ac:dyDescent="0.25">
      <c r="A1213" s="7" t="s">
        <v>1378</v>
      </c>
      <c r="B1213" s="7" t="s">
        <v>1746</v>
      </c>
      <c r="C1213" s="7">
        <v>20</v>
      </c>
      <c r="D1213">
        <f>VLOOKUP(keyword_stats_2[[#This Row],[Keyword]],'keyword-forecasts'!K:O,5,FALSE)</f>
        <v>0</v>
      </c>
      <c r="E1213" s="12">
        <f>keyword_stats_2[[#This Row],[Searches: Jun 2019]]/keyword_stats_2[[#This Row],[Searches: Jun 2018]]</f>
        <v>0</v>
      </c>
    </row>
    <row r="1214" spans="1:5" x14ac:dyDescent="0.25">
      <c r="A1214" s="7" t="s">
        <v>1377</v>
      </c>
      <c r="B1214" s="7" t="s">
        <v>1739</v>
      </c>
      <c r="C1214" s="7">
        <v>20</v>
      </c>
      <c r="D1214">
        <f>VLOOKUP(keyword_stats_2[[#This Row],[Keyword]],'keyword-forecasts'!K:O,5,FALSE)</f>
        <v>0</v>
      </c>
      <c r="E1214" s="12">
        <f>keyword_stats_2[[#This Row],[Searches: Jun 2019]]/keyword_stats_2[[#This Row],[Searches: Jun 2018]]</f>
        <v>0</v>
      </c>
    </row>
    <row r="1215" spans="1:5" x14ac:dyDescent="0.25">
      <c r="A1215" s="7" t="s">
        <v>824</v>
      </c>
      <c r="B1215" s="7" t="s">
        <v>1812</v>
      </c>
      <c r="C1215" s="7">
        <v>20</v>
      </c>
      <c r="D1215">
        <f>VLOOKUP(keyword_stats_2[[#This Row],[Keyword]],'keyword-forecasts'!K:O,5,FALSE)</f>
        <v>0</v>
      </c>
      <c r="E1215" s="12">
        <f>keyword_stats_2[[#This Row],[Searches: Jun 2019]]/keyword_stats_2[[#This Row],[Searches: Jun 2018]]</f>
        <v>0</v>
      </c>
    </row>
    <row r="1216" spans="1:5" x14ac:dyDescent="0.25">
      <c r="A1216" s="7" t="s">
        <v>549</v>
      </c>
      <c r="B1216" s="7" t="s">
        <v>1782</v>
      </c>
      <c r="C1216" s="7">
        <v>20</v>
      </c>
      <c r="D1216">
        <f>VLOOKUP(keyword_stats_2[[#This Row],[Keyword]],'keyword-forecasts'!K:O,5,FALSE)</f>
        <v>0</v>
      </c>
      <c r="E1216" s="12">
        <f>keyword_stats_2[[#This Row],[Searches: Jun 2019]]/keyword_stats_2[[#This Row],[Searches: Jun 2018]]</f>
        <v>0</v>
      </c>
    </row>
    <row r="1217" spans="1:5" x14ac:dyDescent="0.25">
      <c r="A1217" s="7" t="s">
        <v>810</v>
      </c>
      <c r="B1217" s="7" t="s">
        <v>1765</v>
      </c>
      <c r="C1217" s="7">
        <v>20</v>
      </c>
      <c r="D1217">
        <f>VLOOKUP(keyword_stats_2[[#This Row],[Keyword]],'keyword-forecasts'!K:O,5,FALSE)</f>
        <v>0</v>
      </c>
      <c r="E1217" s="12">
        <f>keyword_stats_2[[#This Row],[Searches: Jun 2019]]/keyword_stats_2[[#This Row],[Searches: Jun 2018]]</f>
        <v>0</v>
      </c>
    </row>
    <row r="1218" spans="1:5" x14ac:dyDescent="0.25">
      <c r="A1218" s="7" t="s">
        <v>1175</v>
      </c>
      <c r="B1218" s="7" t="s">
        <v>1780</v>
      </c>
      <c r="C1218" s="7">
        <v>20</v>
      </c>
      <c r="D1218">
        <f>VLOOKUP(keyword_stats_2[[#This Row],[Keyword]],'keyword-forecasts'!K:O,5,FALSE)</f>
        <v>0</v>
      </c>
      <c r="E1218" s="12">
        <f>keyword_stats_2[[#This Row],[Searches: Jun 2019]]/keyword_stats_2[[#This Row],[Searches: Jun 2018]]</f>
        <v>0</v>
      </c>
    </row>
    <row r="1219" spans="1:5" x14ac:dyDescent="0.25">
      <c r="A1219" s="7" t="s">
        <v>1069</v>
      </c>
      <c r="B1219" s="7" t="s">
        <v>1767</v>
      </c>
      <c r="C1219" s="7">
        <v>20</v>
      </c>
      <c r="D1219">
        <f>VLOOKUP(keyword_stats_2[[#This Row],[Keyword]],'keyword-forecasts'!K:O,5,FALSE)</f>
        <v>0</v>
      </c>
      <c r="E1219" s="12">
        <f>keyword_stats_2[[#This Row],[Searches: Jun 2019]]/keyword_stats_2[[#This Row],[Searches: Jun 2018]]</f>
        <v>0</v>
      </c>
    </row>
    <row r="1220" spans="1:5" x14ac:dyDescent="0.25">
      <c r="A1220" s="7" t="s">
        <v>854</v>
      </c>
      <c r="B1220" s="7" t="s">
        <v>1802</v>
      </c>
      <c r="C1220" s="7">
        <v>20</v>
      </c>
      <c r="D1220">
        <f>VLOOKUP(keyword_stats_2[[#This Row],[Keyword]],'keyword-forecasts'!K:O,5,FALSE)</f>
        <v>0</v>
      </c>
      <c r="E1220" s="12">
        <f>keyword_stats_2[[#This Row],[Searches: Jun 2019]]/keyword_stats_2[[#This Row],[Searches: Jun 2018]]</f>
        <v>0</v>
      </c>
    </row>
    <row r="1221" spans="1:5" x14ac:dyDescent="0.25">
      <c r="A1221" s="7" t="s">
        <v>194</v>
      </c>
      <c r="B1221" s="7" t="s">
        <v>1773</v>
      </c>
      <c r="C1221" s="7">
        <v>20</v>
      </c>
      <c r="D1221">
        <f>VLOOKUP(keyword_stats_2[[#This Row],[Keyword]],'keyword-forecasts'!K:O,5,FALSE)</f>
        <v>0</v>
      </c>
      <c r="E1221" s="12">
        <f>keyword_stats_2[[#This Row],[Searches: Jun 2019]]/keyword_stats_2[[#This Row],[Searches: Jun 2018]]</f>
        <v>0</v>
      </c>
    </row>
    <row r="1222" spans="1:5" x14ac:dyDescent="0.25">
      <c r="A1222" s="7" t="s">
        <v>1085</v>
      </c>
      <c r="B1222" s="7" t="s">
        <v>1767</v>
      </c>
      <c r="C1222" s="7">
        <v>20</v>
      </c>
      <c r="D1222">
        <f>VLOOKUP(keyword_stats_2[[#This Row],[Keyword]],'keyword-forecasts'!K:O,5,FALSE)</f>
        <v>0</v>
      </c>
      <c r="E1222" s="12">
        <f>keyword_stats_2[[#This Row],[Searches: Jun 2019]]/keyword_stats_2[[#This Row],[Searches: Jun 2018]]</f>
        <v>0</v>
      </c>
    </row>
    <row r="1223" spans="1:5" x14ac:dyDescent="0.25">
      <c r="A1223" s="7" t="s">
        <v>1641</v>
      </c>
      <c r="B1223" s="7" t="s">
        <v>1720</v>
      </c>
      <c r="C1223" s="7">
        <v>20</v>
      </c>
      <c r="D1223">
        <f>VLOOKUP(keyword_stats_2[[#This Row],[Keyword]],'keyword-forecasts'!K:O,5,FALSE)</f>
        <v>0</v>
      </c>
      <c r="E1223" s="12">
        <f>keyword_stats_2[[#This Row],[Searches: Jun 2019]]/keyword_stats_2[[#This Row],[Searches: Jun 2018]]</f>
        <v>0</v>
      </c>
    </row>
    <row r="1224" spans="1:5" x14ac:dyDescent="0.25">
      <c r="A1224" s="7" t="s">
        <v>330</v>
      </c>
      <c r="B1224" s="7" t="s">
        <v>1821</v>
      </c>
      <c r="C1224" s="7">
        <v>20</v>
      </c>
      <c r="D1224">
        <f>VLOOKUP(keyword_stats_2[[#This Row],[Keyword]],'keyword-forecasts'!K:O,5,FALSE)</f>
        <v>0</v>
      </c>
      <c r="E1224" s="12">
        <f>keyword_stats_2[[#This Row],[Searches: Jun 2019]]/keyword_stats_2[[#This Row],[Searches: Jun 2018]]</f>
        <v>0</v>
      </c>
    </row>
    <row r="1225" spans="1:5" x14ac:dyDescent="0.25">
      <c r="A1225" s="7" t="s">
        <v>1429</v>
      </c>
      <c r="B1225" s="7" t="s">
        <v>1746</v>
      </c>
      <c r="C1225" s="7">
        <v>20</v>
      </c>
      <c r="D1225">
        <f>VLOOKUP(keyword_stats_2[[#This Row],[Keyword]],'keyword-forecasts'!K:O,5,FALSE)</f>
        <v>0</v>
      </c>
      <c r="E1225" s="12">
        <f>keyword_stats_2[[#This Row],[Searches: Jun 2019]]/keyword_stats_2[[#This Row],[Searches: Jun 2018]]</f>
        <v>0</v>
      </c>
    </row>
    <row r="1226" spans="1:5" x14ac:dyDescent="0.25">
      <c r="A1226" s="7" t="s">
        <v>963</v>
      </c>
      <c r="B1226" s="7" t="s">
        <v>1773</v>
      </c>
      <c r="C1226" s="7">
        <v>20</v>
      </c>
      <c r="D1226">
        <f>VLOOKUP(keyword_stats_2[[#This Row],[Keyword]],'keyword-forecasts'!K:O,5,FALSE)</f>
        <v>0</v>
      </c>
      <c r="E1226" s="12">
        <f>keyword_stats_2[[#This Row],[Searches: Jun 2019]]/keyword_stats_2[[#This Row],[Searches: Jun 2018]]</f>
        <v>0</v>
      </c>
    </row>
    <row r="1227" spans="1:5" x14ac:dyDescent="0.25">
      <c r="A1227" s="7" t="s">
        <v>1084</v>
      </c>
      <c r="B1227" s="7" t="s">
        <v>1756</v>
      </c>
      <c r="C1227" s="7">
        <v>20</v>
      </c>
      <c r="D1227">
        <f>VLOOKUP(keyword_stats_2[[#This Row],[Keyword]],'keyword-forecasts'!K:O,5,FALSE)</f>
        <v>0</v>
      </c>
      <c r="E1227" s="12">
        <f>keyword_stats_2[[#This Row],[Searches: Jun 2019]]/keyword_stats_2[[#This Row],[Searches: Jun 2018]]</f>
        <v>0</v>
      </c>
    </row>
    <row r="1228" spans="1:5" x14ac:dyDescent="0.25">
      <c r="A1228" s="7" t="s">
        <v>471</v>
      </c>
      <c r="B1228" s="7" t="s">
        <v>1792</v>
      </c>
      <c r="C1228" s="7">
        <v>20</v>
      </c>
      <c r="D1228">
        <f>VLOOKUP(keyword_stats_2[[#This Row],[Keyword]],'keyword-forecasts'!K:O,5,FALSE)</f>
        <v>21.02</v>
      </c>
      <c r="E1228" s="12">
        <f>keyword_stats_2[[#This Row],[Searches: Jun 2019]]/keyword_stats_2[[#This Row],[Searches: Jun 2018]]</f>
        <v>1.0509999999999999</v>
      </c>
    </row>
    <row r="1229" spans="1:5" x14ac:dyDescent="0.25">
      <c r="A1229" s="7" t="s">
        <v>546</v>
      </c>
      <c r="B1229" s="7" t="s">
        <v>1768</v>
      </c>
      <c r="C1229" s="7">
        <v>20</v>
      </c>
      <c r="D1229">
        <f>VLOOKUP(keyword_stats_2[[#This Row],[Keyword]],'keyword-forecasts'!K:O,5,FALSE)</f>
        <v>0</v>
      </c>
      <c r="E1229" s="12">
        <f>keyword_stats_2[[#This Row],[Searches: Jun 2019]]/keyword_stats_2[[#This Row],[Searches: Jun 2018]]</f>
        <v>0</v>
      </c>
    </row>
    <row r="1230" spans="1:5" x14ac:dyDescent="0.25">
      <c r="A1230" s="7" t="s">
        <v>1646</v>
      </c>
      <c r="B1230" s="7" t="s">
        <v>1787</v>
      </c>
      <c r="C1230" s="7">
        <v>20</v>
      </c>
      <c r="D1230">
        <f>VLOOKUP(keyword_stats_2[[#This Row],[Keyword]],'keyword-forecasts'!K:O,5,FALSE)</f>
        <v>0</v>
      </c>
      <c r="E1230" s="12">
        <f>keyword_stats_2[[#This Row],[Searches: Jun 2019]]/keyword_stats_2[[#This Row],[Searches: Jun 2018]]</f>
        <v>0</v>
      </c>
    </row>
    <row r="1231" spans="1:5" x14ac:dyDescent="0.25">
      <c r="A1231" s="7" t="s">
        <v>1117</v>
      </c>
      <c r="B1231" s="7" t="s">
        <v>1761</v>
      </c>
      <c r="C1231" s="7">
        <v>20</v>
      </c>
      <c r="D1231">
        <f>VLOOKUP(keyword_stats_2[[#This Row],[Keyword]],'keyword-forecasts'!K:O,5,FALSE)</f>
        <v>0</v>
      </c>
      <c r="E1231" s="12">
        <f>keyword_stats_2[[#This Row],[Searches: Jun 2019]]/keyword_stats_2[[#This Row],[Searches: Jun 2018]]</f>
        <v>0</v>
      </c>
    </row>
    <row r="1232" spans="1:5" x14ac:dyDescent="0.25">
      <c r="A1232" s="7" t="s">
        <v>1451</v>
      </c>
      <c r="B1232" s="7" t="s">
        <v>1829</v>
      </c>
      <c r="C1232" s="7">
        <v>20</v>
      </c>
      <c r="D1232">
        <f>VLOOKUP(keyword_stats_2[[#This Row],[Keyword]],'keyword-forecasts'!K:O,5,FALSE)</f>
        <v>0</v>
      </c>
      <c r="E1232" s="12">
        <f>keyword_stats_2[[#This Row],[Searches: Jun 2019]]/keyword_stats_2[[#This Row],[Searches: Jun 2018]]</f>
        <v>0</v>
      </c>
    </row>
    <row r="1233" spans="1:5" x14ac:dyDescent="0.25">
      <c r="A1233" s="7" t="s">
        <v>191</v>
      </c>
      <c r="B1233" s="7" t="s">
        <v>1815</v>
      </c>
      <c r="C1233" s="7">
        <v>20</v>
      </c>
      <c r="D1233">
        <f>VLOOKUP(keyword_stats_2[[#This Row],[Keyword]],'keyword-forecasts'!K:O,5,FALSE)</f>
        <v>0</v>
      </c>
      <c r="E1233" s="12">
        <f>keyword_stats_2[[#This Row],[Searches: Jun 2019]]/keyword_stats_2[[#This Row],[Searches: Jun 2018]]</f>
        <v>0</v>
      </c>
    </row>
    <row r="1234" spans="1:5" x14ac:dyDescent="0.25">
      <c r="A1234" s="7" t="s">
        <v>186</v>
      </c>
      <c r="B1234" s="7" t="s">
        <v>1773</v>
      </c>
      <c r="C1234" s="7">
        <v>20</v>
      </c>
      <c r="D1234">
        <f>VLOOKUP(keyword_stats_2[[#This Row],[Keyword]],'keyword-forecasts'!K:O,5,FALSE)</f>
        <v>0</v>
      </c>
      <c r="E1234" s="12">
        <f>keyword_stats_2[[#This Row],[Searches: Jun 2019]]/keyword_stats_2[[#This Row],[Searches: Jun 2018]]</f>
        <v>0</v>
      </c>
    </row>
    <row r="1235" spans="1:5" x14ac:dyDescent="0.25">
      <c r="A1235" s="7" t="s">
        <v>856</v>
      </c>
      <c r="B1235" s="7" t="s">
        <v>1802</v>
      </c>
      <c r="C1235" s="7">
        <v>20</v>
      </c>
      <c r="D1235">
        <f>VLOOKUP(keyword_stats_2[[#This Row],[Keyword]],'keyword-forecasts'!K:O,5,FALSE)</f>
        <v>0</v>
      </c>
      <c r="E1235" s="12">
        <f>keyword_stats_2[[#This Row],[Searches: Jun 2019]]/keyword_stats_2[[#This Row],[Searches: Jun 2018]]</f>
        <v>0</v>
      </c>
    </row>
    <row r="1236" spans="1:5" x14ac:dyDescent="0.25">
      <c r="A1236" s="7" t="s">
        <v>956</v>
      </c>
      <c r="B1236" s="7" t="s">
        <v>1761</v>
      </c>
      <c r="C1236" s="7">
        <v>20</v>
      </c>
      <c r="D1236">
        <f>VLOOKUP(keyword_stats_2[[#This Row],[Keyword]],'keyword-forecasts'!K:O,5,FALSE)</f>
        <v>0</v>
      </c>
      <c r="E1236" s="12">
        <f>keyword_stats_2[[#This Row],[Searches: Jun 2019]]/keyword_stats_2[[#This Row],[Searches: Jun 2018]]</f>
        <v>0</v>
      </c>
    </row>
    <row r="1237" spans="1:5" x14ac:dyDescent="0.25">
      <c r="A1237" s="7" t="s">
        <v>173</v>
      </c>
      <c r="B1237" s="7" t="s">
        <v>1819</v>
      </c>
      <c r="C1237" s="7">
        <v>20</v>
      </c>
      <c r="D1237">
        <f>VLOOKUP(keyword_stats_2[[#This Row],[Keyword]],'keyword-forecasts'!K:O,5,FALSE)</f>
        <v>0</v>
      </c>
      <c r="E1237" s="12">
        <f>keyword_stats_2[[#This Row],[Searches: Jun 2019]]/keyword_stats_2[[#This Row],[Searches: Jun 2018]]</f>
        <v>0</v>
      </c>
    </row>
    <row r="1238" spans="1:5" x14ac:dyDescent="0.25">
      <c r="A1238" s="7" t="s">
        <v>1142</v>
      </c>
      <c r="B1238" s="7" t="s">
        <v>1773</v>
      </c>
      <c r="C1238" s="7">
        <v>20</v>
      </c>
      <c r="D1238">
        <f>VLOOKUP(keyword_stats_2[[#This Row],[Keyword]],'keyword-forecasts'!K:O,5,FALSE)</f>
        <v>0</v>
      </c>
      <c r="E1238" s="12">
        <f>keyword_stats_2[[#This Row],[Searches: Jun 2019]]/keyword_stats_2[[#This Row],[Searches: Jun 2018]]</f>
        <v>0</v>
      </c>
    </row>
    <row r="1239" spans="1:5" x14ac:dyDescent="0.25">
      <c r="A1239" s="7" t="s">
        <v>595</v>
      </c>
      <c r="B1239" s="7" t="s">
        <v>1793</v>
      </c>
      <c r="C1239" s="7">
        <v>20</v>
      </c>
      <c r="D1239">
        <f>VLOOKUP(keyword_stats_2[[#This Row],[Keyword]],'keyword-forecasts'!K:O,5,FALSE)</f>
        <v>0</v>
      </c>
      <c r="E1239" s="12">
        <f>keyword_stats_2[[#This Row],[Searches: Jun 2019]]/keyword_stats_2[[#This Row],[Searches: Jun 2018]]</f>
        <v>0</v>
      </c>
    </row>
    <row r="1240" spans="1:5" x14ac:dyDescent="0.25">
      <c r="A1240" s="7" t="s">
        <v>1112</v>
      </c>
      <c r="B1240" s="7" t="s">
        <v>1773</v>
      </c>
      <c r="C1240" s="7">
        <v>20</v>
      </c>
      <c r="D1240">
        <f>VLOOKUP(keyword_stats_2[[#This Row],[Keyword]],'keyword-forecasts'!K:O,5,FALSE)</f>
        <v>7.01</v>
      </c>
      <c r="E1240" s="12">
        <f>keyword_stats_2[[#This Row],[Searches: Jun 2019]]/keyword_stats_2[[#This Row],[Searches: Jun 2018]]</f>
        <v>0.35049999999999998</v>
      </c>
    </row>
    <row r="1241" spans="1:5" x14ac:dyDescent="0.25">
      <c r="A1241" s="7" t="s">
        <v>568</v>
      </c>
      <c r="B1241" s="7" t="s">
        <v>1768</v>
      </c>
      <c r="C1241" s="7">
        <v>20</v>
      </c>
      <c r="D1241">
        <f>VLOOKUP(keyword_stats_2[[#This Row],[Keyword]],'keyword-forecasts'!K:O,5,FALSE)</f>
        <v>35.03</v>
      </c>
      <c r="E1241" s="12">
        <f>keyword_stats_2[[#This Row],[Searches: Jun 2019]]/keyword_stats_2[[#This Row],[Searches: Jun 2018]]</f>
        <v>1.7515000000000001</v>
      </c>
    </row>
    <row r="1242" spans="1:5" x14ac:dyDescent="0.25">
      <c r="A1242" s="7" t="s">
        <v>203</v>
      </c>
      <c r="B1242" s="7" t="s">
        <v>1762</v>
      </c>
      <c r="C1242" s="7">
        <v>20</v>
      </c>
      <c r="D1242">
        <f>VLOOKUP(keyword_stats_2[[#This Row],[Keyword]],'keyword-forecasts'!K:O,5,FALSE)</f>
        <v>0</v>
      </c>
      <c r="E1242" s="12">
        <f>keyword_stats_2[[#This Row],[Searches: Jun 2019]]/keyword_stats_2[[#This Row],[Searches: Jun 2018]]</f>
        <v>0</v>
      </c>
    </row>
    <row r="1243" spans="1:5" x14ac:dyDescent="0.25">
      <c r="A1243" s="7" t="s">
        <v>926</v>
      </c>
      <c r="B1243" s="7" t="s">
        <v>1773</v>
      </c>
      <c r="C1243" s="7">
        <v>20</v>
      </c>
      <c r="D1243">
        <f>VLOOKUP(keyword_stats_2[[#This Row],[Keyword]],'keyword-forecasts'!K:O,5,FALSE)</f>
        <v>7.01</v>
      </c>
      <c r="E1243" s="12">
        <f>keyword_stats_2[[#This Row],[Searches: Jun 2019]]/keyword_stats_2[[#This Row],[Searches: Jun 2018]]</f>
        <v>0.35049999999999998</v>
      </c>
    </row>
    <row r="1244" spans="1:5" x14ac:dyDescent="0.25">
      <c r="A1244" s="7" t="s">
        <v>925</v>
      </c>
      <c r="B1244" s="7" t="s">
        <v>1734</v>
      </c>
      <c r="C1244" s="7">
        <v>20</v>
      </c>
      <c r="D1244">
        <f>VLOOKUP(keyword_stats_2[[#This Row],[Keyword]],'keyword-forecasts'!K:O,5,FALSE)</f>
        <v>0</v>
      </c>
      <c r="E1244" s="12">
        <f>keyword_stats_2[[#This Row],[Searches: Jun 2019]]/keyword_stats_2[[#This Row],[Searches: Jun 2018]]</f>
        <v>0</v>
      </c>
    </row>
    <row r="1245" spans="1:5" x14ac:dyDescent="0.25">
      <c r="A1245" s="7" t="s">
        <v>820</v>
      </c>
      <c r="B1245" s="7" t="s">
        <v>1731</v>
      </c>
      <c r="C1245" s="7">
        <v>20</v>
      </c>
      <c r="D1245">
        <f>VLOOKUP(keyword_stats_2[[#This Row],[Keyword]],'keyword-forecasts'!K:O,5,FALSE)</f>
        <v>0</v>
      </c>
      <c r="E1245" s="12">
        <f>keyword_stats_2[[#This Row],[Searches: Jun 2019]]/keyword_stats_2[[#This Row],[Searches: Jun 2018]]</f>
        <v>0</v>
      </c>
    </row>
    <row r="1246" spans="1:5" x14ac:dyDescent="0.25">
      <c r="A1246" s="7" t="s">
        <v>976</v>
      </c>
      <c r="B1246" s="7" t="s">
        <v>1795</v>
      </c>
      <c r="C1246" s="7">
        <v>20</v>
      </c>
      <c r="D1246">
        <f>VLOOKUP(keyword_stats_2[[#This Row],[Keyword]],'keyword-forecasts'!K:O,5,FALSE)</f>
        <v>0</v>
      </c>
      <c r="E1246" s="12">
        <f>keyword_stats_2[[#This Row],[Searches: Jun 2019]]/keyword_stats_2[[#This Row],[Searches: Jun 2018]]</f>
        <v>0</v>
      </c>
    </row>
    <row r="1247" spans="1:5" x14ac:dyDescent="0.25">
      <c r="A1247" s="7" t="s">
        <v>282</v>
      </c>
      <c r="B1247" s="7" t="s">
        <v>1767</v>
      </c>
      <c r="C1247" s="7">
        <v>20</v>
      </c>
      <c r="D1247">
        <f>VLOOKUP(keyword_stats_2[[#This Row],[Keyword]],'keyword-forecasts'!K:O,5,FALSE)</f>
        <v>0</v>
      </c>
      <c r="E1247" s="12">
        <f>keyword_stats_2[[#This Row],[Searches: Jun 2019]]/keyword_stats_2[[#This Row],[Searches: Jun 2018]]</f>
        <v>0</v>
      </c>
    </row>
    <row r="1248" spans="1:5" x14ac:dyDescent="0.25">
      <c r="A1248" s="7" t="s">
        <v>1144</v>
      </c>
      <c r="B1248" s="7" t="s">
        <v>1773</v>
      </c>
      <c r="C1248" s="7">
        <v>20</v>
      </c>
      <c r="D1248">
        <f>VLOOKUP(keyword_stats_2[[#This Row],[Keyword]],'keyword-forecasts'!K:O,5,FALSE)</f>
        <v>14.01</v>
      </c>
      <c r="E1248" s="12">
        <f>keyword_stats_2[[#This Row],[Searches: Jun 2019]]/keyword_stats_2[[#This Row],[Searches: Jun 2018]]</f>
        <v>0.70050000000000001</v>
      </c>
    </row>
    <row r="1249" spans="1:5" x14ac:dyDescent="0.25">
      <c r="A1249" s="7" t="s">
        <v>968</v>
      </c>
      <c r="B1249" s="7" t="s">
        <v>1727</v>
      </c>
      <c r="C1249" s="7">
        <v>20</v>
      </c>
      <c r="D1249">
        <f>VLOOKUP(keyword_stats_2[[#This Row],[Keyword]],'keyword-forecasts'!K:O,5,FALSE)</f>
        <v>0</v>
      </c>
      <c r="E1249" s="12">
        <f>keyword_stats_2[[#This Row],[Searches: Jun 2019]]/keyword_stats_2[[#This Row],[Searches: Jun 2018]]</f>
        <v>0</v>
      </c>
    </row>
    <row r="1250" spans="1:5" x14ac:dyDescent="0.25">
      <c r="A1250" s="7" t="s">
        <v>879</v>
      </c>
      <c r="B1250" s="7" t="s">
        <v>1769</v>
      </c>
      <c r="C1250" s="7">
        <v>20</v>
      </c>
      <c r="D1250">
        <f>VLOOKUP(keyword_stats_2[[#This Row],[Keyword]],'keyword-forecasts'!K:O,5,FALSE)</f>
        <v>0</v>
      </c>
      <c r="E1250" s="12">
        <f>keyword_stats_2[[#This Row],[Searches: Jun 2019]]/keyword_stats_2[[#This Row],[Searches: Jun 2018]]</f>
        <v>0</v>
      </c>
    </row>
    <row r="1251" spans="1:5" x14ac:dyDescent="0.25">
      <c r="A1251" s="7" t="s">
        <v>331</v>
      </c>
      <c r="B1251" s="7" t="s">
        <v>1833</v>
      </c>
      <c r="C1251" s="7">
        <v>20</v>
      </c>
      <c r="D1251">
        <f>VLOOKUP(keyword_stats_2[[#This Row],[Keyword]],'keyword-forecasts'!K:O,5,FALSE)</f>
        <v>0</v>
      </c>
      <c r="E1251" s="12">
        <f>keyword_stats_2[[#This Row],[Searches: Jun 2019]]/keyword_stats_2[[#This Row],[Searches: Jun 2018]]</f>
        <v>0</v>
      </c>
    </row>
    <row r="1252" spans="1:5" x14ac:dyDescent="0.25">
      <c r="A1252" s="7" t="s">
        <v>1414</v>
      </c>
      <c r="B1252" s="7" t="s">
        <v>1769</v>
      </c>
      <c r="C1252" s="7">
        <v>20</v>
      </c>
      <c r="D1252">
        <f>VLOOKUP(keyword_stats_2[[#This Row],[Keyword]],'keyword-forecasts'!K:O,5,FALSE)</f>
        <v>0</v>
      </c>
      <c r="E1252" s="12">
        <f>keyword_stats_2[[#This Row],[Searches: Jun 2019]]/keyword_stats_2[[#This Row],[Searches: Jun 2018]]</f>
        <v>0</v>
      </c>
    </row>
    <row r="1253" spans="1:5" x14ac:dyDescent="0.25">
      <c r="A1253" s="7" t="s">
        <v>744</v>
      </c>
      <c r="B1253" s="7" t="s">
        <v>1717</v>
      </c>
      <c r="C1253" s="7">
        <v>20</v>
      </c>
      <c r="D1253">
        <f>VLOOKUP(keyword_stats_2[[#This Row],[Keyword]],'keyword-forecasts'!K:O,5,FALSE)</f>
        <v>0</v>
      </c>
      <c r="E1253" s="12">
        <f>keyword_stats_2[[#This Row],[Searches: Jun 2019]]/keyword_stats_2[[#This Row],[Searches: Jun 2018]]</f>
        <v>0</v>
      </c>
    </row>
    <row r="1254" spans="1:5" x14ac:dyDescent="0.25">
      <c r="A1254" s="7" t="s">
        <v>443</v>
      </c>
      <c r="B1254" s="7" t="s">
        <v>1770</v>
      </c>
      <c r="C1254" s="7">
        <v>20</v>
      </c>
      <c r="D1254">
        <f>VLOOKUP(keyword_stats_2[[#This Row],[Keyword]],'keyword-forecasts'!K:O,5,FALSE)</f>
        <v>0</v>
      </c>
      <c r="E1254" s="12">
        <f>keyword_stats_2[[#This Row],[Searches: Jun 2019]]/keyword_stats_2[[#This Row],[Searches: Jun 2018]]</f>
        <v>0</v>
      </c>
    </row>
    <row r="1255" spans="1:5" x14ac:dyDescent="0.25">
      <c r="A1255" s="7" t="s">
        <v>1415</v>
      </c>
      <c r="B1255" s="7" t="s">
        <v>1769</v>
      </c>
      <c r="C1255" s="7">
        <v>20</v>
      </c>
      <c r="D1255">
        <f>VLOOKUP(keyword_stats_2[[#This Row],[Keyword]],'keyword-forecasts'!K:O,5,FALSE)</f>
        <v>0</v>
      </c>
      <c r="E1255" s="12">
        <f>keyword_stats_2[[#This Row],[Searches: Jun 2019]]/keyword_stats_2[[#This Row],[Searches: Jun 2018]]</f>
        <v>0</v>
      </c>
    </row>
    <row r="1256" spans="1:5" x14ac:dyDescent="0.25">
      <c r="A1256" s="7" t="s">
        <v>608</v>
      </c>
      <c r="B1256" s="7" t="s">
        <v>1732</v>
      </c>
      <c r="C1256" s="7">
        <v>20</v>
      </c>
      <c r="D1256">
        <f>VLOOKUP(keyword_stats_2[[#This Row],[Keyword]],'keyword-forecasts'!K:O,5,FALSE)</f>
        <v>0</v>
      </c>
      <c r="E1256" s="12">
        <f>keyword_stats_2[[#This Row],[Searches: Jun 2019]]/keyword_stats_2[[#This Row],[Searches: Jun 2018]]</f>
        <v>0</v>
      </c>
    </row>
    <row r="1257" spans="1:5" x14ac:dyDescent="0.25">
      <c r="A1257" s="7" t="s">
        <v>1322</v>
      </c>
      <c r="B1257" s="7" t="s">
        <v>1771</v>
      </c>
      <c r="C1257" s="7">
        <v>20</v>
      </c>
      <c r="D1257">
        <f>VLOOKUP(keyword_stats_2[[#This Row],[Keyword]],'keyword-forecasts'!K:O,5,FALSE)</f>
        <v>0</v>
      </c>
      <c r="E1257" s="12">
        <f>keyword_stats_2[[#This Row],[Searches: Jun 2019]]/keyword_stats_2[[#This Row],[Searches: Jun 2018]]</f>
        <v>0</v>
      </c>
    </row>
    <row r="1258" spans="1:5" x14ac:dyDescent="0.25">
      <c r="A1258" s="7" t="s">
        <v>633</v>
      </c>
      <c r="B1258" s="7" t="s">
        <v>1796</v>
      </c>
      <c r="C1258" s="7">
        <v>20</v>
      </c>
      <c r="D1258">
        <f>VLOOKUP(keyword_stats_2[[#This Row],[Keyword]],'keyword-forecasts'!K:O,5,FALSE)</f>
        <v>0</v>
      </c>
      <c r="E1258" s="12">
        <f>keyword_stats_2[[#This Row],[Searches: Jun 2019]]/keyword_stats_2[[#This Row],[Searches: Jun 2018]]</f>
        <v>0</v>
      </c>
    </row>
    <row r="1259" spans="1:5" x14ac:dyDescent="0.25">
      <c r="A1259" s="7" t="s">
        <v>247</v>
      </c>
      <c r="B1259" s="7" t="s">
        <v>1810</v>
      </c>
      <c r="C1259" s="7">
        <v>20</v>
      </c>
      <c r="D1259">
        <f>VLOOKUP(keyword_stats_2[[#This Row],[Keyword]],'keyword-forecasts'!K:O,5,FALSE)</f>
        <v>7.01</v>
      </c>
      <c r="E1259" s="12">
        <f>keyword_stats_2[[#This Row],[Searches: Jun 2019]]/keyword_stats_2[[#This Row],[Searches: Jun 2018]]</f>
        <v>0.35049999999999998</v>
      </c>
    </row>
    <row r="1260" spans="1:5" x14ac:dyDescent="0.25">
      <c r="A1260" s="7" t="s">
        <v>670</v>
      </c>
      <c r="B1260" s="7" t="s">
        <v>1731</v>
      </c>
      <c r="C1260" s="7">
        <v>20</v>
      </c>
      <c r="D1260">
        <f>VLOOKUP(keyword_stats_2[[#This Row],[Keyword]],'keyword-forecasts'!K:O,5,FALSE)</f>
        <v>0</v>
      </c>
      <c r="E1260" s="12">
        <f>keyword_stats_2[[#This Row],[Searches: Jun 2019]]/keyword_stats_2[[#This Row],[Searches: Jun 2018]]</f>
        <v>0</v>
      </c>
    </row>
    <row r="1261" spans="1:5" x14ac:dyDescent="0.25">
      <c r="A1261" s="7" t="s">
        <v>1281</v>
      </c>
      <c r="B1261" s="7" t="s">
        <v>1773</v>
      </c>
      <c r="C1261" s="7">
        <v>20</v>
      </c>
      <c r="D1261">
        <f>VLOOKUP(keyword_stats_2[[#This Row],[Keyword]],'keyword-forecasts'!K:O,5,FALSE)</f>
        <v>0</v>
      </c>
      <c r="E1261" s="12">
        <f>keyword_stats_2[[#This Row],[Searches: Jun 2019]]/keyword_stats_2[[#This Row],[Searches: Jun 2018]]</f>
        <v>0</v>
      </c>
    </row>
    <row r="1262" spans="1:5" x14ac:dyDescent="0.25">
      <c r="A1262" s="7" t="s">
        <v>1252</v>
      </c>
      <c r="B1262" s="7" t="s">
        <v>1747</v>
      </c>
      <c r="C1262" s="7">
        <v>20</v>
      </c>
      <c r="D1262">
        <f>VLOOKUP(keyword_stats_2[[#This Row],[Keyword]],'keyword-forecasts'!K:O,5,FALSE)</f>
        <v>0</v>
      </c>
      <c r="E1262" s="12">
        <f>keyword_stats_2[[#This Row],[Searches: Jun 2019]]/keyword_stats_2[[#This Row],[Searches: Jun 2018]]</f>
        <v>0</v>
      </c>
    </row>
    <row r="1263" spans="1:5" x14ac:dyDescent="0.25">
      <c r="A1263" s="7" t="s">
        <v>654</v>
      </c>
      <c r="B1263" s="7" t="s">
        <v>1740</v>
      </c>
      <c r="C1263" s="7">
        <v>20</v>
      </c>
      <c r="D1263">
        <f>VLOOKUP(keyword_stats_2[[#This Row],[Keyword]],'keyword-forecasts'!K:O,5,FALSE)</f>
        <v>0</v>
      </c>
      <c r="E1263" s="12">
        <f>keyword_stats_2[[#This Row],[Searches: Jun 2019]]/keyword_stats_2[[#This Row],[Searches: Jun 2018]]</f>
        <v>0</v>
      </c>
    </row>
    <row r="1264" spans="1:5" x14ac:dyDescent="0.25">
      <c r="A1264" s="7" t="s">
        <v>234</v>
      </c>
      <c r="B1264" s="7" t="s">
        <v>1797</v>
      </c>
      <c r="C1264" s="7">
        <v>20</v>
      </c>
      <c r="D1264">
        <f>VLOOKUP(keyword_stats_2[[#This Row],[Keyword]],'keyword-forecasts'!K:O,5,FALSE)</f>
        <v>0</v>
      </c>
      <c r="E1264" s="12">
        <f>keyword_stats_2[[#This Row],[Searches: Jun 2019]]/keyword_stats_2[[#This Row],[Searches: Jun 2018]]</f>
        <v>0</v>
      </c>
    </row>
    <row r="1265" spans="1:5" x14ac:dyDescent="0.25">
      <c r="A1265" s="7" t="s">
        <v>844</v>
      </c>
      <c r="B1265" s="7" t="s">
        <v>1773</v>
      </c>
      <c r="C1265" s="7">
        <v>20</v>
      </c>
      <c r="D1265">
        <f>VLOOKUP(keyword_stats_2[[#This Row],[Keyword]],'keyword-forecasts'!K:O,5,FALSE)</f>
        <v>0</v>
      </c>
      <c r="E1265" s="12">
        <f>keyword_stats_2[[#This Row],[Searches: Jun 2019]]/keyword_stats_2[[#This Row],[Searches: Jun 2018]]</f>
        <v>0</v>
      </c>
    </row>
    <row r="1266" spans="1:5" x14ac:dyDescent="0.25">
      <c r="A1266" s="7" t="s">
        <v>1258</v>
      </c>
      <c r="B1266" s="7" t="s">
        <v>1773</v>
      </c>
      <c r="C1266" s="7">
        <v>20</v>
      </c>
      <c r="D1266">
        <f>VLOOKUP(keyword_stats_2[[#This Row],[Keyword]],'keyword-forecasts'!K:O,5,FALSE)</f>
        <v>0</v>
      </c>
      <c r="E1266" s="12">
        <f>keyword_stats_2[[#This Row],[Searches: Jun 2019]]/keyword_stats_2[[#This Row],[Searches: Jun 2018]]</f>
        <v>0</v>
      </c>
    </row>
    <row r="1267" spans="1:5" x14ac:dyDescent="0.25">
      <c r="A1267" s="7" t="s">
        <v>629</v>
      </c>
      <c r="B1267" s="7" t="s">
        <v>1731</v>
      </c>
      <c r="C1267" s="7">
        <v>20</v>
      </c>
      <c r="D1267">
        <f>VLOOKUP(keyword_stats_2[[#This Row],[Keyword]],'keyword-forecasts'!K:O,5,FALSE)</f>
        <v>0</v>
      </c>
      <c r="E1267" s="12">
        <f>keyword_stats_2[[#This Row],[Searches: Jun 2019]]/keyword_stats_2[[#This Row],[Searches: Jun 2018]]</f>
        <v>0</v>
      </c>
    </row>
    <row r="1268" spans="1:5" x14ac:dyDescent="0.25">
      <c r="A1268" s="7" t="s">
        <v>676</v>
      </c>
      <c r="B1268" s="7" t="s">
        <v>1831</v>
      </c>
      <c r="C1268" s="7">
        <v>20</v>
      </c>
      <c r="D1268">
        <f>VLOOKUP(keyword_stats_2[[#This Row],[Keyword]],'keyword-forecasts'!K:O,5,FALSE)</f>
        <v>0</v>
      </c>
      <c r="E1268" s="12">
        <f>keyword_stats_2[[#This Row],[Searches: Jun 2019]]/keyword_stats_2[[#This Row],[Searches: Jun 2018]]</f>
        <v>0</v>
      </c>
    </row>
    <row r="1269" spans="1:5" x14ac:dyDescent="0.25">
      <c r="A1269" s="7" t="s">
        <v>901</v>
      </c>
      <c r="B1269" s="7" t="s">
        <v>1717</v>
      </c>
      <c r="C1269" s="7">
        <v>20</v>
      </c>
      <c r="D1269">
        <f>VLOOKUP(keyword_stats_2[[#This Row],[Keyword]],'keyword-forecasts'!K:O,5,FALSE)</f>
        <v>0</v>
      </c>
      <c r="E1269" s="12">
        <f>keyword_stats_2[[#This Row],[Searches: Jun 2019]]/keyword_stats_2[[#This Row],[Searches: Jun 2018]]</f>
        <v>0</v>
      </c>
    </row>
    <row r="1270" spans="1:5" x14ac:dyDescent="0.25">
      <c r="A1270" s="7" t="s">
        <v>630</v>
      </c>
      <c r="B1270" s="7" t="s">
        <v>1768</v>
      </c>
      <c r="C1270" s="7">
        <v>20</v>
      </c>
      <c r="D1270">
        <f>VLOOKUP(keyword_stats_2[[#This Row],[Keyword]],'keyword-forecasts'!K:O,5,FALSE)</f>
        <v>0</v>
      </c>
      <c r="E1270" s="12">
        <f>keyword_stats_2[[#This Row],[Searches: Jun 2019]]/keyword_stats_2[[#This Row],[Searches: Jun 2018]]</f>
        <v>0</v>
      </c>
    </row>
    <row r="1271" spans="1:5" x14ac:dyDescent="0.25">
      <c r="A1271" s="7" t="s">
        <v>690</v>
      </c>
      <c r="B1271" s="7" t="s">
        <v>1773</v>
      </c>
      <c r="C1271" s="7">
        <v>20</v>
      </c>
      <c r="D1271">
        <f>VLOOKUP(keyword_stats_2[[#This Row],[Keyword]],'keyword-forecasts'!K:O,5,FALSE)</f>
        <v>0</v>
      </c>
      <c r="E1271" s="12">
        <f>keyword_stats_2[[#This Row],[Searches: Jun 2019]]/keyword_stats_2[[#This Row],[Searches: Jun 2018]]</f>
        <v>0</v>
      </c>
    </row>
    <row r="1272" spans="1:5" x14ac:dyDescent="0.25">
      <c r="A1272" s="7" t="s">
        <v>1560</v>
      </c>
      <c r="B1272" s="7" t="s">
        <v>1696</v>
      </c>
      <c r="C1272" s="7">
        <v>20</v>
      </c>
      <c r="D1272">
        <f>VLOOKUP(keyword_stats_2[[#This Row],[Keyword]],'keyword-forecasts'!K:O,5,FALSE)</f>
        <v>0</v>
      </c>
      <c r="E1272" s="12">
        <f>keyword_stats_2[[#This Row],[Searches: Jun 2019]]/keyword_stats_2[[#This Row],[Searches: Jun 2018]]</f>
        <v>0</v>
      </c>
    </row>
    <row r="1273" spans="1:5" x14ac:dyDescent="0.25">
      <c r="A1273" s="7" t="s">
        <v>1234</v>
      </c>
      <c r="B1273" s="7" t="s">
        <v>1811</v>
      </c>
      <c r="C1273" s="7">
        <v>20</v>
      </c>
      <c r="D1273">
        <f>VLOOKUP(keyword_stats_2[[#This Row],[Keyword]],'keyword-forecasts'!K:O,5,FALSE)</f>
        <v>0</v>
      </c>
      <c r="E1273" s="12">
        <f>keyword_stats_2[[#This Row],[Searches: Jun 2019]]/keyword_stats_2[[#This Row],[Searches: Jun 2018]]</f>
        <v>0</v>
      </c>
    </row>
    <row r="1274" spans="1:5" x14ac:dyDescent="0.25">
      <c r="A1274" s="7" t="s">
        <v>1582</v>
      </c>
      <c r="B1274" s="7" t="s">
        <v>1780</v>
      </c>
      <c r="C1274" s="7">
        <v>20</v>
      </c>
      <c r="D1274">
        <f>VLOOKUP(keyword_stats_2[[#This Row],[Keyword]],'keyword-forecasts'!K:O,5,FALSE)</f>
        <v>0</v>
      </c>
      <c r="E1274" s="12">
        <f>keyword_stats_2[[#This Row],[Searches: Jun 2019]]/keyword_stats_2[[#This Row],[Searches: Jun 2018]]</f>
        <v>0</v>
      </c>
    </row>
    <row r="1275" spans="1:5" x14ac:dyDescent="0.25">
      <c r="A1275" s="7" t="s">
        <v>1047</v>
      </c>
      <c r="B1275" s="7" t="s">
        <v>1773</v>
      </c>
      <c r="C1275" s="7">
        <v>20</v>
      </c>
      <c r="D1275">
        <f>VLOOKUP(keyword_stats_2[[#This Row],[Keyword]],'keyword-forecasts'!K:O,5,FALSE)</f>
        <v>7.01</v>
      </c>
      <c r="E1275" s="12">
        <f>keyword_stats_2[[#This Row],[Searches: Jun 2019]]/keyword_stats_2[[#This Row],[Searches: Jun 2018]]</f>
        <v>0.35049999999999998</v>
      </c>
    </row>
    <row r="1276" spans="1:5" x14ac:dyDescent="0.25">
      <c r="A1276" s="7" t="s">
        <v>1297</v>
      </c>
      <c r="B1276" s="7" t="s">
        <v>1804</v>
      </c>
      <c r="C1276" s="7">
        <v>20</v>
      </c>
      <c r="D1276">
        <f>VLOOKUP(keyword_stats_2[[#This Row],[Keyword]],'keyword-forecasts'!K:O,5,FALSE)</f>
        <v>0</v>
      </c>
      <c r="E1276" s="12">
        <f>keyword_stats_2[[#This Row],[Searches: Jun 2019]]/keyword_stats_2[[#This Row],[Searches: Jun 2018]]</f>
        <v>0</v>
      </c>
    </row>
    <row r="1277" spans="1:5" x14ac:dyDescent="0.25">
      <c r="A1277" s="7" t="s">
        <v>770</v>
      </c>
      <c r="B1277" s="7" t="s">
        <v>1773</v>
      </c>
      <c r="C1277" s="7">
        <v>20</v>
      </c>
      <c r="D1277">
        <f>VLOOKUP(keyword_stats_2[[#This Row],[Keyword]],'keyword-forecasts'!K:O,5,FALSE)</f>
        <v>0</v>
      </c>
      <c r="E1277" s="12">
        <f>keyword_stats_2[[#This Row],[Searches: Jun 2019]]/keyword_stats_2[[#This Row],[Searches: Jun 2018]]</f>
        <v>0</v>
      </c>
    </row>
    <row r="1278" spans="1:5" x14ac:dyDescent="0.25">
      <c r="A1278" s="7" t="s">
        <v>410</v>
      </c>
      <c r="B1278" s="7" t="s">
        <v>1768</v>
      </c>
      <c r="C1278" s="7">
        <v>20</v>
      </c>
      <c r="D1278">
        <f>VLOOKUP(keyword_stats_2[[#This Row],[Keyword]],'keyword-forecasts'!K:O,5,FALSE)</f>
        <v>0</v>
      </c>
      <c r="E1278" s="12">
        <f>keyword_stats_2[[#This Row],[Searches: Jun 2019]]/keyword_stats_2[[#This Row],[Searches: Jun 2018]]</f>
        <v>0</v>
      </c>
    </row>
    <row r="1279" spans="1:5" x14ac:dyDescent="0.25">
      <c r="A1279" s="7" t="s">
        <v>636</v>
      </c>
      <c r="B1279" s="7" t="s">
        <v>1775</v>
      </c>
      <c r="C1279" s="7">
        <v>20</v>
      </c>
      <c r="D1279">
        <f>VLOOKUP(keyword_stats_2[[#This Row],[Keyword]],'keyword-forecasts'!K:O,5,FALSE)</f>
        <v>0</v>
      </c>
      <c r="E1279" s="12">
        <f>keyword_stats_2[[#This Row],[Searches: Jun 2019]]/keyword_stats_2[[#This Row],[Searches: Jun 2018]]</f>
        <v>0</v>
      </c>
    </row>
    <row r="1280" spans="1:5" x14ac:dyDescent="0.25">
      <c r="A1280" s="7" t="s">
        <v>920</v>
      </c>
      <c r="B1280" s="7" t="s">
        <v>1785</v>
      </c>
      <c r="C1280" s="7">
        <v>20</v>
      </c>
      <c r="D1280">
        <f>VLOOKUP(keyword_stats_2[[#This Row],[Keyword]],'keyword-forecasts'!K:O,5,FALSE)</f>
        <v>0</v>
      </c>
      <c r="E1280" s="12">
        <f>keyword_stats_2[[#This Row],[Searches: Jun 2019]]/keyword_stats_2[[#This Row],[Searches: Jun 2018]]</f>
        <v>0</v>
      </c>
    </row>
    <row r="1281" spans="1:5" x14ac:dyDescent="0.25">
      <c r="A1281" s="7" t="s">
        <v>1564</v>
      </c>
      <c r="B1281" s="7" t="s">
        <v>1837</v>
      </c>
      <c r="C1281" s="7">
        <v>20</v>
      </c>
      <c r="D1281">
        <f>VLOOKUP(keyword_stats_2[[#This Row],[Keyword]],'keyword-forecasts'!K:O,5,FALSE)</f>
        <v>0</v>
      </c>
      <c r="E1281" s="12">
        <f>keyword_stats_2[[#This Row],[Searches: Jun 2019]]/keyword_stats_2[[#This Row],[Searches: Jun 2018]]</f>
        <v>0</v>
      </c>
    </row>
    <row r="1282" spans="1:5" x14ac:dyDescent="0.25">
      <c r="A1282" s="7" t="s">
        <v>653</v>
      </c>
      <c r="B1282" s="7" t="s">
        <v>1768</v>
      </c>
      <c r="C1282" s="7">
        <v>20</v>
      </c>
      <c r="D1282">
        <f>VLOOKUP(keyword_stats_2[[#This Row],[Keyword]],'keyword-forecasts'!K:O,5,FALSE)</f>
        <v>14.01</v>
      </c>
      <c r="E1282" s="12">
        <f>keyword_stats_2[[#This Row],[Searches: Jun 2019]]/keyword_stats_2[[#This Row],[Searches: Jun 2018]]</f>
        <v>0.70050000000000001</v>
      </c>
    </row>
    <row r="1283" spans="1:5" x14ac:dyDescent="0.25">
      <c r="A1283" s="7" t="s">
        <v>242</v>
      </c>
      <c r="B1283" s="7" t="s">
        <v>1707</v>
      </c>
      <c r="C1283" s="7">
        <v>20</v>
      </c>
      <c r="D1283">
        <f>VLOOKUP(keyword_stats_2[[#This Row],[Keyword]],'keyword-forecasts'!K:O,5,FALSE)</f>
        <v>0</v>
      </c>
      <c r="E1283" s="12">
        <f>keyword_stats_2[[#This Row],[Searches: Jun 2019]]/keyword_stats_2[[#This Row],[Searches: Jun 2018]]</f>
        <v>0</v>
      </c>
    </row>
    <row r="1284" spans="1:5" x14ac:dyDescent="0.25">
      <c r="A1284" s="7" t="s">
        <v>681</v>
      </c>
      <c r="B1284" s="7" t="s">
        <v>1830</v>
      </c>
      <c r="C1284" s="7">
        <v>20</v>
      </c>
      <c r="D1284">
        <f>VLOOKUP(keyword_stats_2[[#This Row],[Keyword]],'keyword-forecasts'!K:O,5,FALSE)</f>
        <v>0</v>
      </c>
      <c r="E1284" s="12">
        <f>keyword_stats_2[[#This Row],[Searches: Jun 2019]]/keyword_stats_2[[#This Row],[Searches: Jun 2018]]</f>
        <v>0</v>
      </c>
    </row>
    <row r="1285" spans="1:5" x14ac:dyDescent="0.25">
      <c r="A1285" s="7" t="s">
        <v>1023</v>
      </c>
      <c r="B1285" s="7" t="s">
        <v>1754</v>
      </c>
      <c r="C1285" s="7">
        <v>20</v>
      </c>
      <c r="D1285">
        <f>VLOOKUP(keyword_stats_2[[#This Row],[Keyword]],'keyword-forecasts'!K:O,5,FALSE)</f>
        <v>0</v>
      </c>
      <c r="E1285" s="12">
        <f>keyword_stats_2[[#This Row],[Searches: Jun 2019]]/keyword_stats_2[[#This Row],[Searches: Jun 2018]]</f>
        <v>0</v>
      </c>
    </row>
    <row r="1286" spans="1:5" x14ac:dyDescent="0.25">
      <c r="A1286" s="7" t="s">
        <v>297</v>
      </c>
      <c r="B1286" s="7" t="s">
        <v>1748</v>
      </c>
      <c r="C1286" s="7">
        <v>20</v>
      </c>
      <c r="D1286">
        <f>VLOOKUP(keyword_stats_2[[#This Row],[Keyword]],'keyword-forecasts'!K:O,5,FALSE)</f>
        <v>0</v>
      </c>
      <c r="E1286" s="12">
        <f>keyword_stats_2[[#This Row],[Searches: Jun 2019]]/keyword_stats_2[[#This Row],[Searches: Jun 2018]]</f>
        <v>0</v>
      </c>
    </row>
    <row r="1287" spans="1:5" x14ac:dyDescent="0.25">
      <c r="A1287" s="7" t="s">
        <v>996</v>
      </c>
      <c r="B1287" s="7" t="s">
        <v>1703</v>
      </c>
      <c r="C1287" s="7">
        <v>20</v>
      </c>
      <c r="D1287">
        <f>VLOOKUP(keyword_stats_2[[#This Row],[Keyword]],'keyword-forecasts'!K:O,5,FALSE)</f>
        <v>14.01</v>
      </c>
      <c r="E1287" s="12">
        <f>keyword_stats_2[[#This Row],[Searches: Jun 2019]]/keyword_stats_2[[#This Row],[Searches: Jun 2018]]</f>
        <v>0.70050000000000001</v>
      </c>
    </row>
    <row r="1288" spans="1:5" x14ac:dyDescent="0.25">
      <c r="A1288" s="7" t="s">
        <v>765</v>
      </c>
      <c r="B1288" s="7" t="s">
        <v>1768</v>
      </c>
      <c r="C1288" s="7">
        <v>20</v>
      </c>
      <c r="D1288">
        <f>VLOOKUP(keyword_stats_2[[#This Row],[Keyword]],'keyword-forecasts'!K:O,5,FALSE)</f>
        <v>0</v>
      </c>
      <c r="E1288" s="12">
        <f>keyword_stats_2[[#This Row],[Searches: Jun 2019]]/keyword_stats_2[[#This Row],[Searches: Jun 2018]]</f>
        <v>0</v>
      </c>
    </row>
    <row r="1289" spans="1:5" x14ac:dyDescent="0.25">
      <c r="A1289" s="7" t="s">
        <v>1355</v>
      </c>
      <c r="B1289" s="7" t="s">
        <v>1797</v>
      </c>
      <c r="C1289" s="7">
        <v>20</v>
      </c>
      <c r="D1289">
        <f>VLOOKUP(keyword_stats_2[[#This Row],[Keyword]],'keyword-forecasts'!K:O,5,FALSE)</f>
        <v>0</v>
      </c>
      <c r="E1289" s="12">
        <f>keyword_stats_2[[#This Row],[Searches: Jun 2019]]/keyword_stats_2[[#This Row],[Searches: Jun 2018]]</f>
        <v>0</v>
      </c>
    </row>
    <row r="1290" spans="1:5" x14ac:dyDescent="0.25">
      <c r="A1290" s="7" t="s">
        <v>1575</v>
      </c>
      <c r="B1290" s="7" t="s">
        <v>1711</v>
      </c>
      <c r="C1290" s="7">
        <v>20</v>
      </c>
      <c r="D1290">
        <f>VLOOKUP(keyword_stats_2[[#This Row],[Keyword]],'keyword-forecasts'!K:O,5,FALSE)</f>
        <v>0</v>
      </c>
      <c r="E1290" s="12">
        <f>keyword_stats_2[[#This Row],[Searches: Jun 2019]]/keyword_stats_2[[#This Row],[Searches: Jun 2018]]</f>
        <v>0</v>
      </c>
    </row>
    <row r="1291" spans="1:5" x14ac:dyDescent="0.25">
      <c r="A1291" s="7" t="s">
        <v>1345</v>
      </c>
      <c r="B1291" s="7" t="s">
        <v>1771</v>
      </c>
      <c r="C1291" s="7">
        <v>20</v>
      </c>
      <c r="D1291">
        <f>VLOOKUP(keyword_stats_2[[#This Row],[Keyword]],'keyword-forecasts'!K:O,5,FALSE)</f>
        <v>0</v>
      </c>
      <c r="E1291" s="12">
        <f>keyword_stats_2[[#This Row],[Searches: Jun 2019]]/keyword_stats_2[[#This Row],[Searches: Jun 2018]]</f>
        <v>0</v>
      </c>
    </row>
    <row r="1292" spans="1:5" x14ac:dyDescent="0.25">
      <c r="A1292" s="7" t="s">
        <v>156</v>
      </c>
      <c r="B1292" s="7" t="s">
        <v>1733</v>
      </c>
      <c r="C1292" s="7">
        <v>20</v>
      </c>
      <c r="D1292">
        <f>VLOOKUP(keyword_stats_2[[#This Row],[Keyword]],'keyword-forecasts'!K:O,5,FALSE)</f>
        <v>0</v>
      </c>
      <c r="E1292" s="12">
        <f>keyword_stats_2[[#This Row],[Searches: Jun 2019]]/keyword_stats_2[[#This Row],[Searches: Jun 2018]]</f>
        <v>0</v>
      </c>
    </row>
    <row r="1293" spans="1:5" x14ac:dyDescent="0.25">
      <c r="A1293" s="7" t="s">
        <v>618</v>
      </c>
      <c r="B1293" s="7" t="s">
        <v>1768</v>
      </c>
      <c r="C1293" s="7">
        <v>20</v>
      </c>
      <c r="D1293">
        <f>VLOOKUP(keyword_stats_2[[#This Row],[Keyword]],'keyword-forecasts'!K:O,5,FALSE)</f>
        <v>0</v>
      </c>
      <c r="E1293" s="12">
        <f>keyword_stats_2[[#This Row],[Searches: Jun 2019]]/keyword_stats_2[[#This Row],[Searches: Jun 2018]]</f>
        <v>0</v>
      </c>
    </row>
    <row r="1294" spans="1:5" x14ac:dyDescent="0.25">
      <c r="A1294" s="7" t="s">
        <v>275</v>
      </c>
      <c r="B1294" s="7" t="s">
        <v>1768</v>
      </c>
      <c r="C1294" s="7">
        <v>20</v>
      </c>
      <c r="D1294">
        <f>VLOOKUP(keyword_stats_2[[#This Row],[Keyword]],'keyword-forecasts'!K:O,5,FALSE)</f>
        <v>0</v>
      </c>
      <c r="E1294" s="12">
        <f>keyword_stats_2[[#This Row],[Searches: Jun 2019]]/keyword_stats_2[[#This Row],[Searches: Jun 2018]]</f>
        <v>0</v>
      </c>
    </row>
    <row r="1295" spans="1:5" x14ac:dyDescent="0.25">
      <c r="A1295" s="7" t="s">
        <v>705</v>
      </c>
      <c r="B1295" s="7" t="s">
        <v>1750</v>
      </c>
      <c r="C1295" s="7">
        <v>20</v>
      </c>
      <c r="D1295">
        <f>VLOOKUP(keyword_stats_2[[#This Row],[Keyword]],'keyword-forecasts'!K:O,5,FALSE)</f>
        <v>0</v>
      </c>
      <c r="E1295" s="12">
        <f>keyword_stats_2[[#This Row],[Searches: Jun 2019]]/keyword_stats_2[[#This Row],[Searches: Jun 2018]]</f>
        <v>0</v>
      </c>
    </row>
    <row r="1296" spans="1:5" x14ac:dyDescent="0.25">
      <c r="A1296" s="7" t="s">
        <v>758</v>
      </c>
      <c r="B1296" s="7" t="s">
        <v>1814</v>
      </c>
      <c r="C1296" s="7">
        <v>20</v>
      </c>
      <c r="D1296">
        <f>VLOOKUP(keyword_stats_2[[#This Row],[Keyword]],'keyword-forecasts'!K:O,5,FALSE)</f>
        <v>0</v>
      </c>
      <c r="E1296" s="12">
        <f>keyword_stats_2[[#This Row],[Searches: Jun 2019]]/keyword_stats_2[[#This Row],[Searches: Jun 2018]]</f>
        <v>0</v>
      </c>
    </row>
    <row r="1297" spans="1:5" x14ac:dyDescent="0.25">
      <c r="A1297" s="7" t="s">
        <v>703</v>
      </c>
      <c r="B1297" s="7" t="s">
        <v>1750</v>
      </c>
      <c r="C1297" s="7">
        <v>20</v>
      </c>
      <c r="D1297">
        <f>VLOOKUP(keyword_stats_2[[#This Row],[Keyword]],'keyword-forecasts'!K:O,5,FALSE)</f>
        <v>0</v>
      </c>
      <c r="E1297" s="12">
        <f>keyword_stats_2[[#This Row],[Searches: Jun 2019]]/keyword_stats_2[[#This Row],[Searches: Jun 2018]]</f>
        <v>0</v>
      </c>
    </row>
    <row r="1298" spans="1:5" x14ac:dyDescent="0.25">
      <c r="A1298" s="7" t="s">
        <v>497</v>
      </c>
      <c r="B1298" s="7" t="s">
        <v>1755</v>
      </c>
      <c r="C1298" s="7">
        <v>20</v>
      </c>
      <c r="D1298">
        <f>VLOOKUP(keyword_stats_2[[#This Row],[Keyword]],'keyword-forecasts'!K:O,5,FALSE)</f>
        <v>7.01</v>
      </c>
      <c r="E1298" s="12">
        <f>keyword_stats_2[[#This Row],[Searches: Jun 2019]]/keyword_stats_2[[#This Row],[Searches: Jun 2018]]</f>
        <v>0.35049999999999998</v>
      </c>
    </row>
    <row r="1299" spans="1:5" x14ac:dyDescent="0.25">
      <c r="A1299" s="7" t="s">
        <v>612</v>
      </c>
      <c r="B1299" s="7" t="s">
        <v>1768</v>
      </c>
      <c r="C1299" s="7">
        <v>20</v>
      </c>
      <c r="D1299">
        <f>VLOOKUP(keyword_stats_2[[#This Row],[Keyword]],'keyword-forecasts'!K:O,5,FALSE)</f>
        <v>7.01</v>
      </c>
      <c r="E1299" s="12">
        <f>keyword_stats_2[[#This Row],[Searches: Jun 2019]]/keyword_stats_2[[#This Row],[Searches: Jun 2018]]</f>
        <v>0.35049999999999998</v>
      </c>
    </row>
    <row r="1300" spans="1:5" x14ac:dyDescent="0.25">
      <c r="A1300" s="7" t="s">
        <v>764</v>
      </c>
      <c r="B1300" s="7" t="s">
        <v>1722</v>
      </c>
      <c r="C1300" s="7">
        <v>20</v>
      </c>
      <c r="D1300">
        <f>VLOOKUP(keyword_stats_2[[#This Row],[Keyword]],'keyword-forecasts'!K:O,5,FALSE)</f>
        <v>0</v>
      </c>
      <c r="E1300" s="12">
        <f>keyword_stats_2[[#This Row],[Searches: Jun 2019]]/keyword_stats_2[[#This Row],[Searches: Jun 2018]]</f>
        <v>0</v>
      </c>
    </row>
    <row r="1301" spans="1:5" x14ac:dyDescent="0.25">
      <c r="A1301" s="7" t="s">
        <v>232</v>
      </c>
      <c r="B1301" s="7" t="s">
        <v>1738</v>
      </c>
      <c r="C1301" s="7">
        <v>20</v>
      </c>
      <c r="D1301">
        <f>VLOOKUP(keyword_stats_2[[#This Row],[Keyword]],'keyword-forecasts'!K:O,5,FALSE)</f>
        <v>56.05</v>
      </c>
      <c r="E1301" s="12">
        <f>keyword_stats_2[[#This Row],[Searches: Jun 2019]]/keyword_stats_2[[#This Row],[Searches: Jun 2018]]</f>
        <v>2.8024999999999998</v>
      </c>
    </row>
    <row r="1302" spans="1:5" x14ac:dyDescent="0.25">
      <c r="A1302" s="7" t="s">
        <v>389</v>
      </c>
      <c r="B1302" s="7" t="s">
        <v>1748</v>
      </c>
      <c r="C1302" s="7">
        <v>20</v>
      </c>
      <c r="D1302">
        <f>VLOOKUP(keyword_stats_2[[#This Row],[Keyword]],'keyword-forecasts'!K:O,5,FALSE)</f>
        <v>0</v>
      </c>
      <c r="E1302" s="12">
        <f>keyword_stats_2[[#This Row],[Searches: Jun 2019]]/keyword_stats_2[[#This Row],[Searches: Jun 2018]]</f>
        <v>0</v>
      </c>
    </row>
    <row r="1303" spans="1:5" x14ac:dyDescent="0.25">
      <c r="A1303" s="7" t="s">
        <v>516</v>
      </c>
      <c r="B1303" s="7" t="s">
        <v>1746</v>
      </c>
      <c r="C1303" s="7">
        <v>20</v>
      </c>
      <c r="D1303">
        <f>VLOOKUP(keyword_stats_2[[#This Row],[Keyword]],'keyword-forecasts'!K:O,5,FALSE)</f>
        <v>0</v>
      </c>
      <c r="E1303" s="12">
        <f>keyword_stats_2[[#This Row],[Searches: Jun 2019]]/keyword_stats_2[[#This Row],[Searches: Jun 2018]]</f>
        <v>0</v>
      </c>
    </row>
    <row r="1304" spans="1:5" x14ac:dyDescent="0.25">
      <c r="A1304" s="7" t="s">
        <v>622</v>
      </c>
      <c r="B1304" s="7" t="s">
        <v>1755</v>
      </c>
      <c r="C1304" s="7">
        <v>20</v>
      </c>
      <c r="D1304">
        <f>VLOOKUP(keyword_stats_2[[#This Row],[Keyword]],'keyword-forecasts'!K:O,5,FALSE)</f>
        <v>0</v>
      </c>
      <c r="E1304" s="12">
        <f>keyword_stats_2[[#This Row],[Searches: Jun 2019]]/keyword_stats_2[[#This Row],[Searches: Jun 2018]]</f>
        <v>0</v>
      </c>
    </row>
    <row r="1305" spans="1:5" x14ac:dyDescent="0.25">
      <c r="A1305" s="7" t="s">
        <v>1210</v>
      </c>
      <c r="B1305" s="7" t="s">
        <v>1775</v>
      </c>
      <c r="C1305" s="7">
        <v>20</v>
      </c>
      <c r="D1305">
        <f>VLOOKUP(keyword_stats_2[[#This Row],[Keyword]],'keyword-forecasts'!K:O,5,FALSE)</f>
        <v>0</v>
      </c>
      <c r="E1305" s="12">
        <f>keyword_stats_2[[#This Row],[Searches: Jun 2019]]/keyword_stats_2[[#This Row],[Searches: Jun 2018]]</f>
        <v>0</v>
      </c>
    </row>
    <row r="1306" spans="1:5" x14ac:dyDescent="0.25">
      <c r="A1306" s="7" t="s">
        <v>402</v>
      </c>
      <c r="B1306" s="7" t="s">
        <v>1769</v>
      </c>
      <c r="C1306" s="7">
        <v>20</v>
      </c>
      <c r="D1306">
        <f>VLOOKUP(keyword_stats_2[[#This Row],[Keyword]],'keyword-forecasts'!K:O,5,FALSE)</f>
        <v>0</v>
      </c>
      <c r="E1306" s="12">
        <f>keyword_stats_2[[#This Row],[Searches: Jun 2019]]/keyword_stats_2[[#This Row],[Searches: Jun 2018]]</f>
        <v>0</v>
      </c>
    </row>
    <row r="1307" spans="1:5" x14ac:dyDescent="0.25">
      <c r="A1307" s="7" t="s">
        <v>1574</v>
      </c>
      <c r="B1307" s="7" t="s">
        <v>1780</v>
      </c>
      <c r="C1307" s="7">
        <v>20</v>
      </c>
      <c r="D1307">
        <f>VLOOKUP(keyword_stats_2[[#This Row],[Keyword]],'keyword-forecasts'!K:O,5,FALSE)</f>
        <v>0</v>
      </c>
      <c r="E1307" s="12">
        <f>keyword_stats_2[[#This Row],[Searches: Jun 2019]]/keyword_stats_2[[#This Row],[Searches: Jun 2018]]</f>
        <v>0</v>
      </c>
    </row>
    <row r="1308" spans="1:5" x14ac:dyDescent="0.25">
      <c r="A1308" s="7" t="s">
        <v>1343</v>
      </c>
      <c r="B1308" s="7" t="s">
        <v>1771</v>
      </c>
      <c r="C1308" s="7">
        <v>20</v>
      </c>
      <c r="D1308">
        <f>VLOOKUP(keyword_stats_2[[#This Row],[Keyword]],'keyword-forecasts'!K:O,5,FALSE)</f>
        <v>0</v>
      </c>
      <c r="E1308" s="12">
        <f>keyword_stats_2[[#This Row],[Searches: Jun 2019]]/keyword_stats_2[[#This Row],[Searches: Jun 2018]]</f>
        <v>0</v>
      </c>
    </row>
    <row r="1309" spans="1:5" x14ac:dyDescent="0.25">
      <c r="A1309" s="7" t="s">
        <v>890</v>
      </c>
      <c r="B1309" s="7" t="s">
        <v>1785</v>
      </c>
      <c r="C1309" s="7">
        <v>20</v>
      </c>
      <c r="D1309">
        <f>VLOOKUP(keyword_stats_2[[#This Row],[Keyword]],'keyword-forecasts'!K:O,5,FALSE)</f>
        <v>7.01</v>
      </c>
      <c r="E1309" s="12">
        <f>keyword_stats_2[[#This Row],[Searches: Jun 2019]]/keyword_stats_2[[#This Row],[Searches: Jun 2018]]</f>
        <v>0.35049999999999998</v>
      </c>
    </row>
    <row r="1310" spans="1:5" x14ac:dyDescent="0.25">
      <c r="A1310" s="7" t="s">
        <v>544</v>
      </c>
      <c r="B1310" s="7" t="s">
        <v>1789</v>
      </c>
      <c r="C1310" s="7">
        <v>10</v>
      </c>
      <c r="D1310">
        <f>VLOOKUP(keyword_stats_2[[#This Row],[Keyword]],'keyword-forecasts'!K:O,5,FALSE)</f>
        <v>0</v>
      </c>
      <c r="E1310" s="12">
        <f>keyword_stats_2[[#This Row],[Searches: Jun 2019]]/keyword_stats_2[[#This Row],[Searches: Jun 2018]]</f>
        <v>0</v>
      </c>
    </row>
    <row r="1311" spans="1:5" x14ac:dyDescent="0.25">
      <c r="A1311" s="7" t="s">
        <v>838</v>
      </c>
      <c r="B1311" s="7" t="s">
        <v>1804</v>
      </c>
      <c r="C1311" s="7">
        <v>10</v>
      </c>
      <c r="D1311">
        <f>VLOOKUP(keyword_stats_2[[#This Row],[Keyword]],'keyword-forecasts'!K:O,5,FALSE)</f>
        <v>0</v>
      </c>
      <c r="E1311" s="12">
        <f>keyword_stats_2[[#This Row],[Searches: Jun 2019]]/keyword_stats_2[[#This Row],[Searches: Jun 2018]]</f>
        <v>0</v>
      </c>
    </row>
    <row r="1312" spans="1:5" x14ac:dyDescent="0.25">
      <c r="A1312" s="7" t="s">
        <v>1583</v>
      </c>
      <c r="B1312" s="7" t="s">
        <v>1780</v>
      </c>
      <c r="C1312" s="7">
        <v>10</v>
      </c>
      <c r="D1312">
        <f>VLOOKUP(keyword_stats_2[[#This Row],[Keyword]],'keyword-forecasts'!K:O,5,FALSE)</f>
        <v>0</v>
      </c>
      <c r="E1312" s="12">
        <f>keyword_stats_2[[#This Row],[Searches: Jun 2019]]/keyword_stats_2[[#This Row],[Searches: Jun 2018]]</f>
        <v>0</v>
      </c>
    </row>
    <row r="1313" spans="1:5" x14ac:dyDescent="0.25">
      <c r="A1313" s="7" t="s">
        <v>937</v>
      </c>
      <c r="B1313" s="7" t="s">
        <v>1773</v>
      </c>
      <c r="C1313" s="7">
        <v>10</v>
      </c>
      <c r="D1313">
        <f>VLOOKUP(keyword_stats_2[[#This Row],[Keyword]],'keyword-forecasts'!K:O,5,FALSE)</f>
        <v>21.02</v>
      </c>
      <c r="E1313" s="12">
        <f>keyword_stats_2[[#This Row],[Searches: Jun 2019]]/keyword_stats_2[[#This Row],[Searches: Jun 2018]]</f>
        <v>2.1019999999999999</v>
      </c>
    </row>
    <row r="1314" spans="1:5" x14ac:dyDescent="0.25">
      <c r="A1314" s="7" t="s">
        <v>916</v>
      </c>
      <c r="B1314" s="7" t="s">
        <v>1718</v>
      </c>
      <c r="C1314" s="7">
        <v>10</v>
      </c>
      <c r="D1314">
        <f>VLOOKUP(keyword_stats_2[[#This Row],[Keyword]],'keyword-forecasts'!K:O,5,FALSE)</f>
        <v>0</v>
      </c>
      <c r="E1314" s="12">
        <f>keyword_stats_2[[#This Row],[Searches: Jun 2019]]/keyword_stats_2[[#This Row],[Searches: Jun 2018]]</f>
        <v>0</v>
      </c>
    </row>
    <row r="1315" spans="1:5" x14ac:dyDescent="0.25">
      <c r="A1315" s="7" t="s">
        <v>1557</v>
      </c>
      <c r="B1315" s="7" t="s">
        <v>1814</v>
      </c>
      <c r="C1315" s="7">
        <v>10</v>
      </c>
      <c r="D1315">
        <f>VLOOKUP(keyword_stats_2[[#This Row],[Keyword]],'keyword-forecasts'!K:O,5,FALSE)</f>
        <v>0</v>
      </c>
      <c r="E1315" s="12">
        <f>keyword_stats_2[[#This Row],[Searches: Jun 2019]]/keyword_stats_2[[#This Row],[Searches: Jun 2018]]</f>
        <v>0</v>
      </c>
    </row>
    <row r="1316" spans="1:5" x14ac:dyDescent="0.25">
      <c r="A1316" s="7" t="s">
        <v>846</v>
      </c>
      <c r="B1316" s="7" t="s">
        <v>1760</v>
      </c>
      <c r="C1316" s="7">
        <v>10</v>
      </c>
      <c r="D1316">
        <f>VLOOKUP(keyword_stats_2[[#This Row],[Keyword]],'keyword-forecasts'!K:O,5,FALSE)</f>
        <v>0</v>
      </c>
      <c r="E1316" s="12">
        <f>keyword_stats_2[[#This Row],[Searches: Jun 2019]]/keyword_stats_2[[#This Row],[Searches: Jun 2018]]</f>
        <v>0</v>
      </c>
    </row>
    <row r="1317" spans="1:5" x14ac:dyDescent="0.25">
      <c r="A1317" s="7" t="s">
        <v>837</v>
      </c>
      <c r="B1317" s="7" t="s">
        <v>1804</v>
      </c>
      <c r="C1317" s="7">
        <v>10</v>
      </c>
      <c r="D1317">
        <f>VLOOKUP(keyword_stats_2[[#This Row],[Keyword]],'keyword-forecasts'!K:O,5,FALSE)</f>
        <v>0</v>
      </c>
      <c r="E1317" s="12">
        <f>keyword_stats_2[[#This Row],[Searches: Jun 2019]]/keyword_stats_2[[#This Row],[Searches: Jun 2018]]</f>
        <v>0</v>
      </c>
    </row>
    <row r="1318" spans="1:5" x14ac:dyDescent="0.25">
      <c r="A1318" s="7" t="s">
        <v>454</v>
      </c>
      <c r="B1318" s="7" t="s">
        <v>1786</v>
      </c>
      <c r="C1318" s="7">
        <v>10</v>
      </c>
      <c r="D1318">
        <f>VLOOKUP(keyword_stats_2[[#This Row],[Keyword]],'keyword-forecasts'!K:O,5,FALSE)</f>
        <v>0</v>
      </c>
      <c r="E1318" s="12">
        <f>keyword_stats_2[[#This Row],[Searches: Jun 2019]]/keyword_stats_2[[#This Row],[Searches: Jun 2018]]</f>
        <v>0</v>
      </c>
    </row>
    <row r="1319" spans="1:5" x14ac:dyDescent="0.25">
      <c r="A1319" s="7" t="s">
        <v>1581</v>
      </c>
      <c r="B1319" s="7" t="s">
        <v>1711</v>
      </c>
      <c r="C1319" s="7">
        <v>10</v>
      </c>
      <c r="D1319">
        <f>VLOOKUP(keyword_stats_2[[#This Row],[Keyword]],'keyword-forecasts'!K:O,5,FALSE)</f>
        <v>0</v>
      </c>
      <c r="E1319" s="12">
        <f>keyword_stats_2[[#This Row],[Searches: Jun 2019]]/keyword_stats_2[[#This Row],[Searches: Jun 2018]]</f>
        <v>0</v>
      </c>
    </row>
    <row r="1320" spans="1:5" x14ac:dyDescent="0.25">
      <c r="A1320" s="7" t="s">
        <v>548</v>
      </c>
      <c r="B1320" s="7" t="s">
        <v>1803</v>
      </c>
      <c r="C1320" s="7">
        <v>10</v>
      </c>
      <c r="D1320">
        <f>VLOOKUP(keyword_stats_2[[#This Row],[Keyword]],'keyword-forecasts'!K:O,5,FALSE)</f>
        <v>0</v>
      </c>
      <c r="E1320" s="12">
        <f>keyword_stats_2[[#This Row],[Searches: Jun 2019]]/keyword_stats_2[[#This Row],[Searches: Jun 2018]]</f>
        <v>0</v>
      </c>
    </row>
    <row r="1321" spans="1:5" x14ac:dyDescent="0.25">
      <c r="A1321" s="7" t="s">
        <v>903</v>
      </c>
      <c r="B1321" s="7" t="s">
        <v>1784</v>
      </c>
      <c r="C1321" s="7">
        <v>10</v>
      </c>
      <c r="D1321">
        <f>VLOOKUP(keyword_stats_2[[#This Row],[Keyword]],'keyword-forecasts'!K:O,5,FALSE)</f>
        <v>0</v>
      </c>
      <c r="E1321" s="12">
        <f>keyword_stats_2[[#This Row],[Searches: Jun 2019]]/keyword_stats_2[[#This Row],[Searches: Jun 2018]]</f>
        <v>0</v>
      </c>
    </row>
    <row r="1322" spans="1:5" x14ac:dyDescent="0.25">
      <c r="A1322" s="7" t="s">
        <v>384</v>
      </c>
      <c r="B1322" s="7" t="s">
        <v>1724</v>
      </c>
      <c r="C1322" s="7">
        <v>10</v>
      </c>
      <c r="D1322">
        <f>VLOOKUP(keyword_stats_2[[#This Row],[Keyword]],'keyword-forecasts'!K:O,5,FALSE)</f>
        <v>0</v>
      </c>
      <c r="E1322" s="12">
        <f>keyword_stats_2[[#This Row],[Searches: Jun 2019]]/keyword_stats_2[[#This Row],[Searches: Jun 2018]]</f>
        <v>0</v>
      </c>
    </row>
    <row r="1323" spans="1:5" x14ac:dyDescent="0.25">
      <c r="A1323" s="7" t="s">
        <v>845</v>
      </c>
      <c r="B1323" s="7" t="s">
        <v>1835</v>
      </c>
      <c r="C1323" s="7">
        <v>10</v>
      </c>
      <c r="D1323">
        <f>VLOOKUP(keyword_stats_2[[#This Row],[Keyword]],'keyword-forecasts'!K:O,5,FALSE)</f>
        <v>0</v>
      </c>
      <c r="E1323" s="12">
        <f>keyword_stats_2[[#This Row],[Searches: Jun 2019]]/keyword_stats_2[[#This Row],[Searches: Jun 2018]]</f>
        <v>0</v>
      </c>
    </row>
    <row r="1324" spans="1:5" x14ac:dyDescent="0.25">
      <c r="A1324" s="7" t="s">
        <v>902</v>
      </c>
      <c r="B1324" s="7" t="s">
        <v>1705</v>
      </c>
      <c r="C1324" s="7">
        <v>10</v>
      </c>
      <c r="D1324">
        <f>VLOOKUP(keyword_stats_2[[#This Row],[Keyword]],'keyword-forecasts'!K:O,5,FALSE)</f>
        <v>0</v>
      </c>
      <c r="E1324" s="12">
        <f>keyword_stats_2[[#This Row],[Searches: Jun 2019]]/keyword_stats_2[[#This Row],[Searches: Jun 2018]]</f>
        <v>0</v>
      </c>
    </row>
    <row r="1325" spans="1:5" x14ac:dyDescent="0.25">
      <c r="A1325" s="7" t="s">
        <v>1580</v>
      </c>
      <c r="B1325" s="7" t="s">
        <v>1711</v>
      </c>
      <c r="C1325" s="7">
        <v>10</v>
      </c>
      <c r="D1325">
        <f>VLOOKUP(keyword_stats_2[[#This Row],[Keyword]],'keyword-forecasts'!K:O,5,FALSE)</f>
        <v>0</v>
      </c>
      <c r="E1325" s="12">
        <f>keyword_stats_2[[#This Row],[Searches: Jun 2019]]/keyword_stats_2[[#This Row],[Searches: Jun 2018]]</f>
        <v>0</v>
      </c>
    </row>
    <row r="1326" spans="1:5" x14ac:dyDescent="0.25">
      <c r="A1326" s="7" t="s">
        <v>551</v>
      </c>
      <c r="B1326" s="7" t="s">
        <v>1768</v>
      </c>
      <c r="C1326" s="7">
        <v>10</v>
      </c>
      <c r="D1326">
        <f>VLOOKUP(keyword_stats_2[[#This Row],[Keyword]],'keyword-forecasts'!K:O,5,FALSE)</f>
        <v>0</v>
      </c>
      <c r="E1326" s="12">
        <f>keyword_stats_2[[#This Row],[Searches: Jun 2019]]/keyword_stats_2[[#This Row],[Searches: Jun 2018]]</f>
        <v>0</v>
      </c>
    </row>
    <row r="1327" spans="1:5" x14ac:dyDescent="0.25">
      <c r="A1327" s="7" t="s">
        <v>1561</v>
      </c>
      <c r="B1327" s="7" t="s">
        <v>1768</v>
      </c>
      <c r="C1327" s="7">
        <v>10</v>
      </c>
      <c r="D1327">
        <f>VLOOKUP(keyword_stats_2[[#This Row],[Keyword]],'keyword-forecasts'!K:O,5,FALSE)</f>
        <v>0</v>
      </c>
      <c r="E1327" s="12">
        <f>keyword_stats_2[[#This Row],[Searches: Jun 2019]]/keyword_stats_2[[#This Row],[Searches: Jun 2018]]</f>
        <v>0</v>
      </c>
    </row>
    <row r="1328" spans="1:5" x14ac:dyDescent="0.25">
      <c r="A1328" s="7" t="s">
        <v>373</v>
      </c>
      <c r="B1328" s="7" t="s">
        <v>1816</v>
      </c>
      <c r="C1328" s="7">
        <v>10</v>
      </c>
      <c r="D1328">
        <f>VLOOKUP(keyword_stats_2[[#This Row],[Keyword]],'keyword-forecasts'!K:O,5,FALSE)</f>
        <v>0</v>
      </c>
      <c r="E1328" s="12">
        <f>keyword_stats_2[[#This Row],[Searches: Jun 2019]]/keyword_stats_2[[#This Row],[Searches: Jun 2018]]</f>
        <v>0</v>
      </c>
    </row>
    <row r="1329" spans="1:5" x14ac:dyDescent="0.25">
      <c r="A1329" s="7" t="s">
        <v>1579</v>
      </c>
      <c r="B1329" s="7" t="s">
        <v>1711</v>
      </c>
      <c r="C1329" s="7">
        <v>10</v>
      </c>
      <c r="D1329">
        <f>VLOOKUP(keyword_stats_2[[#This Row],[Keyword]],'keyword-forecasts'!K:O,5,FALSE)</f>
        <v>0</v>
      </c>
      <c r="E1329" s="12">
        <f>keyword_stats_2[[#This Row],[Searches: Jun 2019]]/keyword_stats_2[[#This Row],[Searches: Jun 2018]]</f>
        <v>0</v>
      </c>
    </row>
    <row r="1330" spans="1:5" x14ac:dyDescent="0.25">
      <c r="A1330" s="7" t="s">
        <v>827</v>
      </c>
      <c r="B1330" s="7" t="s">
        <v>1764</v>
      </c>
      <c r="C1330" s="7">
        <v>10</v>
      </c>
      <c r="D1330">
        <f>VLOOKUP(keyword_stats_2[[#This Row],[Keyword]],'keyword-forecasts'!K:O,5,FALSE)</f>
        <v>0</v>
      </c>
      <c r="E1330" s="12">
        <f>keyword_stats_2[[#This Row],[Searches: Jun 2019]]/keyword_stats_2[[#This Row],[Searches: Jun 2018]]</f>
        <v>0</v>
      </c>
    </row>
    <row r="1331" spans="1:5" x14ac:dyDescent="0.25">
      <c r="A1331" s="7" t="s">
        <v>391</v>
      </c>
      <c r="B1331" s="7" t="s">
        <v>1773</v>
      </c>
      <c r="C1331" s="7">
        <v>10</v>
      </c>
      <c r="D1331">
        <f>VLOOKUP(keyword_stats_2[[#This Row],[Keyword]],'keyword-forecasts'!K:O,5,FALSE)</f>
        <v>0</v>
      </c>
      <c r="E1331" s="12">
        <f>keyword_stats_2[[#This Row],[Searches: Jun 2019]]/keyword_stats_2[[#This Row],[Searches: Jun 2018]]</f>
        <v>0</v>
      </c>
    </row>
    <row r="1332" spans="1:5" x14ac:dyDescent="0.25">
      <c r="A1332" s="7" t="s">
        <v>906</v>
      </c>
      <c r="B1332" s="7" t="s">
        <v>1815</v>
      </c>
      <c r="C1332" s="7">
        <v>10</v>
      </c>
      <c r="D1332">
        <f>VLOOKUP(keyword_stats_2[[#This Row],[Keyword]],'keyword-forecasts'!K:O,5,FALSE)</f>
        <v>0</v>
      </c>
      <c r="E1332" s="12">
        <f>keyword_stats_2[[#This Row],[Searches: Jun 2019]]/keyword_stats_2[[#This Row],[Searches: Jun 2018]]</f>
        <v>0</v>
      </c>
    </row>
    <row r="1333" spans="1:5" x14ac:dyDescent="0.25">
      <c r="A1333" s="7" t="s">
        <v>502</v>
      </c>
      <c r="B1333" s="7" t="s">
        <v>1770</v>
      </c>
      <c r="C1333" s="7">
        <v>10</v>
      </c>
      <c r="D1333">
        <f>VLOOKUP(keyword_stats_2[[#This Row],[Keyword]],'keyword-forecasts'!K:O,5,FALSE)</f>
        <v>0</v>
      </c>
      <c r="E1333" s="12">
        <f>keyword_stats_2[[#This Row],[Searches: Jun 2019]]/keyword_stats_2[[#This Row],[Searches: Jun 2018]]</f>
        <v>0</v>
      </c>
    </row>
    <row r="1334" spans="1:5" x14ac:dyDescent="0.25">
      <c r="A1334" s="7" t="s">
        <v>927</v>
      </c>
      <c r="B1334" s="7" t="s">
        <v>1803</v>
      </c>
      <c r="C1334" s="7">
        <v>10</v>
      </c>
      <c r="D1334">
        <f>VLOOKUP(keyword_stats_2[[#This Row],[Keyword]],'keyword-forecasts'!K:O,5,FALSE)</f>
        <v>0</v>
      </c>
      <c r="E1334" s="12">
        <f>keyword_stats_2[[#This Row],[Searches: Jun 2019]]/keyword_stats_2[[#This Row],[Searches: Jun 2018]]</f>
        <v>0</v>
      </c>
    </row>
    <row r="1335" spans="1:5" x14ac:dyDescent="0.25">
      <c r="A1335" s="7" t="s">
        <v>928</v>
      </c>
      <c r="B1335" s="7" t="s">
        <v>1803</v>
      </c>
      <c r="C1335" s="7">
        <v>10</v>
      </c>
      <c r="D1335">
        <f>VLOOKUP(keyword_stats_2[[#This Row],[Keyword]],'keyword-forecasts'!K:O,5,FALSE)</f>
        <v>0</v>
      </c>
      <c r="E1335" s="12">
        <f>keyword_stats_2[[#This Row],[Searches: Jun 2019]]/keyword_stats_2[[#This Row],[Searches: Jun 2018]]</f>
        <v>0</v>
      </c>
    </row>
    <row r="1336" spans="1:5" x14ac:dyDescent="0.25">
      <c r="A1336" s="7" t="s">
        <v>1597</v>
      </c>
      <c r="B1336" s="7" t="s">
        <v>1780</v>
      </c>
      <c r="C1336" s="7">
        <v>10</v>
      </c>
      <c r="D1336">
        <f>VLOOKUP(keyword_stats_2[[#This Row],[Keyword]],'keyword-forecasts'!K:O,5,FALSE)</f>
        <v>0</v>
      </c>
      <c r="E1336" s="12">
        <f>keyword_stats_2[[#This Row],[Searches: Jun 2019]]/keyword_stats_2[[#This Row],[Searches: Jun 2018]]</f>
        <v>0</v>
      </c>
    </row>
    <row r="1337" spans="1:5" x14ac:dyDescent="0.25">
      <c r="A1337" s="7" t="s">
        <v>161</v>
      </c>
      <c r="B1337" s="7" t="s">
        <v>1768</v>
      </c>
      <c r="C1337" s="7">
        <v>10</v>
      </c>
      <c r="D1337">
        <f>VLOOKUP(keyword_stats_2[[#This Row],[Keyword]],'keyword-forecasts'!K:O,5,FALSE)</f>
        <v>0</v>
      </c>
      <c r="E1337" s="12">
        <f>keyword_stats_2[[#This Row],[Searches: Jun 2019]]/keyword_stats_2[[#This Row],[Searches: Jun 2018]]</f>
        <v>0</v>
      </c>
    </row>
    <row r="1338" spans="1:5" x14ac:dyDescent="0.25">
      <c r="A1338" s="7" t="s">
        <v>849</v>
      </c>
      <c r="B1338" s="7" t="s">
        <v>1801</v>
      </c>
      <c r="C1338" s="7">
        <v>10</v>
      </c>
      <c r="D1338">
        <f>VLOOKUP(keyword_stats_2[[#This Row],[Keyword]],'keyword-forecasts'!K:O,5,FALSE)</f>
        <v>0</v>
      </c>
      <c r="E1338" s="12">
        <f>keyword_stats_2[[#This Row],[Searches: Jun 2019]]/keyword_stats_2[[#This Row],[Searches: Jun 2018]]</f>
        <v>0</v>
      </c>
    </row>
    <row r="1339" spans="1:5" x14ac:dyDescent="0.25">
      <c r="A1339" s="7" t="s">
        <v>1596</v>
      </c>
      <c r="B1339" s="7" t="s">
        <v>1812</v>
      </c>
      <c r="C1339" s="7">
        <v>10</v>
      </c>
      <c r="D1339">
        <f>VLOOKUP(keyword_stats_2[[#This Row],[Keyword]],'keyword-forecasts'!K:O,5,FALSE)</f>
        <v>0</v>
      </c>
      <c r="E1339" s="12">
        <f>keyword_stats_2[[#This Row],[Searches: Jun 2019]]/keyword_stats_2[[#This Row],[Searches: Jun 2018]]</f>
        <v>0</v>
      </c>
    </row>
    <row r="1340" spans="1:5" x14ac:dyDescent="0.25">
      <c r="A1340" s="7" t="s">
        <v>1516</v>
      </c>
      <c r="B1340" s="7" t="s">
        <v>1774</v>
      </c>
      <c r="C1340" s="7">
        <v>10</v>
      </c>
      <c r="D1340">
        <f>VLOOKUP(keyword_stats_2[[#This Row],[Keyword]],'keyword-forecasts'!K:O,5,FALSE)</f>
        <v>0</v>
      </c>
      <c r="E1340" s="12">
        <f>keyword_stats_2[[#This Row],[Searches: Jun 2019]]/keyword_stats_2[[#This Row],[Searches: Jun 2018]]</f>
        <v>0</v>
      </c>
    </row>
    <row r="1341" spans="1:5" x14ac:dyDescent="0.25">
      <c r="A1341" s="7" t="s">
        <v>1549</v>
      </c>
      <c r="B1341" s="7" t="s">
        <v>1712</v>
      </c>
      <c r="C1341" s="7">
        <v>10</v>
      </c>
      <c r="D1341">
        <f>VLOOKUP(keyword_stats_2[[#This Row],[Keyword]],'keyword-forecasts'!K:O,5,FALSE)</f>
        <v>0</v>
      </c>
      <c r="E1341" s="12">
        <f>keyword_stats_2[[#This Row],[Searches: Jun 2019]]/keyword_stats_2[[#This Row],[Searches: Jun 2018]]</f>
        <v>0</v>
      </c>
    </row>
    <row r="1342" spans="1:5" x14ac:dyDescent="0.25">
      <c r="A1342" s="7" t="s">
        <v>474</v>
      </c>
      <c r="B1342" s="7" t="s">
        <v>1777</v>
      </c>
      <c r="C1342" s="7">
        <v>10</v>
      </c>
      <c r="D1342">
        <f>VLOOKUP(keyword_stats_2[[#This Row],[Keyword]],'keyword-forecasts'!K:O,5,FALSE)</f>
        <v>0</v>
      </c>
      <c r="E1342" s="12">
        <f>keyword_stats_2[[#This Row],[Searches: Jun 2019]]/keyword_stats_2[[#This Row],[Searches: Jun 2018]]</f>
        <v>0</v>
      </c>
    </row>
    <row r="1343" spans="1:5" x14ac:dyDescent="0.25">
      <c r="A1343" s="7" t="s">
        <v>475</v>
      </c>
      <c r="B1343" s="7" t="s">
        <v>1777</v>
      </c>
      <c r="C1343" s="7">
        <v>10</v>
      </c>
      <c r="D1343">
        <f>VLOOKUP(keyword_stats_2[[#This Row],[Keyword]],'keyword-forecasts'!K:O,5,FALSE)</f>
        <v>0</v>
      </c>
      <c r="E1343" s="12">
        <f>keyword_stats_2[[#This Row],[Searches: Jun 2019]]/keyword_stats_2[[#This Row],[Searches: Jun 2018]]</f>
        <v>0</v>
      </c>
    </row>
    <row r="1344" spans="1:5" x14ac:dyDescent="0.25">
      <c r="A1344" s="7" t="s">
        <v>1548</v>
      </c>
      <c r="B1344" s="7" t="s">
        <v>1712</v>
      </c>
      <c r="C1344" s="7">
        <v>10</v>
      </c>
      <c r="D1344">
        <f>VLOOKUP(keyword_stats_2[[#This Row],[Keyword]],'keyword-forecasts'!K:O,5,FALSE)</f>
        <v>0</v>
      </c>
      <c r="E1344" s="12">
        <f>keyword_stats_2[[#This Row],[Searches: Jun 2019]]/keyword_stats_2[[#This Row],[Searches: Jun 2018]]</f>
        <v>0</v>
      </c>
    </row>
    <row r="1345" spans="1:5" x14ac:dyDescent="0.25">
      <c r="A1345" s="7" t="s">
        <v>1608</v>
      </c>
      <c r="B1345" s="7" t="s">
        <v>1710</v>
      </c>
      <c r="C1345" s="7">
        <v>10</v>
      </c>
      <c r="D1345">
        <f>VLOOKUP(keyword_stats_2[[#This Row],[Keyword]],'keyword-forecasts'!K:O,5,FALSE)</f>
        <v>0</v>
      </c>
      <c r="E1345" s="12">
        <f>keyword_stats_2[[#This Row],[Searches: Jun 2019]]/keyword_stats_2[[#This Row],[Searches: Jun 2018]]</f>
        <v>0</v>
      </c>
    </row>
    <row r="1346" spans="1:5" x14ac:dyDescent="0.25">
      <c r="A1346" s="7" t="s">
        <v>913</v>
      </c>
      <c r="B1346" s="7" t="s">
        <v>1799</v>
      </c>
      <c r="C1346" s="7">
        <v>10</v>
      </c>
      <c r="D1346">
        <f>VLOOKUP(keyword_stats_2[[#This Row],[Keyword]],'keyword-forecasts'!K:O,5,FALSE)</f>
        <v>0</v>
      </c>
      <c r="E1346" s="12">
        <f>keyword_stats_2[[#This Row],[Searches: Jun 2019]]/keyword_stats_2[[#This Row],[Searches: Jun 2018]]</f>
        <v>0</v>
      </c>
    </row>
    <row r="1347" spans="1:5" x14ac:dyDescent="0.25">
      <c r="A1347" s="7" t="s">
        <v>851</v>
      </c>
      <c r="B1347" s="7" t="s">
        <v>1795</v>
      </c>
      <c r="C1347" s="7">
        <v>10</v>
      </c>
      <c r="D1347">
        <f>VLOOKUP(keyword_stats_2[[#This Row],[Keyword]],'keyword-forecasts'!K:O,5,FALSE)</f>
        <v>0</v>
      </c>
      <c r="E1347" s="12">
        <f>keyword_stats_2[[#This Row],[Searches: Jun 2019]]/keyword_stats_2[[#This Row],[Searches: Jun 2018]]</f>
        <v>0</v>
      </c>
    </row>
    <row r="1348" spans="1:5" x14ac:dyDescent="0.25">
      <c r="A1348" s="7" t="s">
        <v>884</v>
      </c>
      <c r="B1348" s="7" t="s">
        <v>1771</v>
      </c>
      <c r="C1348" s="7">
        <v>10</v>
      </c>
      <c r="D1348">
        <f>VLOOKUP(keyword_stats_2[[#This Row],[Keyword]],'keyword-forecasts'!K:O,5,FALSE)</f>
        <v>0</v>
      </c>
      <c r="E1348" s="12">
        <f>keyword_stats_2[[#This Row],[Searches: Jun 2019]]/keyword_stats_2[[#This Row],[Searches: Jun 2018]]</f>
        <v>0</v>
      </c>
    </row>
    <row r="1349" spans="1:5" x14ac:dyDescent="0.25">
      <c r="A1349" s="7" t="s">
        <v>1614</v>
      </c>
      <c r="B1349" s="7" t="s">
        <v>1837</v>
      </c>
      <c r="C1349" s="7">
        <v>10</v>
      </c>
      <c r="D1349">
        <f>VLOOKUP(keyword_stats_2[[#This Row],[Keyword]],'keyword-forecasts'!K:O,5,FALSE)</f>
        <v>0</v>
      </c>
      <c r="E1349" s="12">
        <f>keyword_stats_2[[#This Row],[Searches: Jun 2019]]/keyword_stats_2[[#This Row],[Searches: Jun 2018]]</f>
        <v>0</v>
      </c>
    </row>
    <row r="1350" spans="1:5" x14ac:dyDescent="0.25">
      <c r="A1350" s="7" t="s">
        <v>525</v>
      </c>
      <c r="B1350" s="7" t="s">
        <v>1738</v>
      </c>
      <c r="C1350" s="7">
        <v>10</v>
      </c>
      <c r="D1350">
        <f>VLOOKUP(keyword_stats_2[[#This Row],[Keyword]],'keyword-forecasts'!K:O,5,FALSE)</f>
        <v>0</v>
      </c>
      <c r="E1350" s="12">
        <f>keyword_stats_2[[#This Row],[Searches: Jun 2019]]/keyword_stats_2[[#This Row],[Searches: Jun 2018]]</f>
        <v>0</v>
      </c>
    </row>
    <row r="1351" spans="1:5" x14ac:dyDescent="0.25">
      <c r="A1351" s="7" t="s">
        <v>882</v>
      </c>
      <c r="B1351" s="7" t="s">
        <v>1797</v>
      </c>
      <c r="C1351" s="7">
        <v>10</v>
      </c>
      <c r="D1351">
        <f>VLOOKUP(keyword_stats_2[[#This Row],[Keyword]],'keyword-forecasts'!K:O,5,FALSE)</f>
        <v>0</v>
      </c>
      <c r="E1351" s="12">
        <f>keyword_stats_2[[#This Row],[Searches: Jun 2019]]/keyword_stats_2[[#This Row],[Searches: Jun 2018]]</f>
        <v>0</v>
      </c>
    </row>
    <row r="1352" spans="1:5" x14ac:dyDescent="0.25">
      <c r="A1352" s="7" t="s">
        <v>836</v>
      </c>
      <c r="B1352" s="7" t="s">
        <v>1764</v>
      </c>
      <c r="C1352" s="7">
        <v>10</v>
      </c>
      <c r="D1352">
        <f>VLOOKUP(keyword_stats_2[[#This Row],[Keyword]],'keyword-forecasts'!K:O,5,FALSE)</f>
        <v>0</v>
      </c>
      <c r="E1352" s="12">
        <f>keyword_stats_2[[#This Row],[Searches: Jun 2019]]/keyword_stats_2[[#This Row],[Searches: Jun 2018]]</f>
        <v>0</v>
      </c>
    </row>
    <row r="1353" spans="1:5" x14ac:dyDescent="0.25">
      <c r="A1353" s="7" t="s">
        <v>527</v>
      </c>
      <c r="B1353" s="7" t="s">
        <v>1738</v>
      </c>
      <c r="C1353" s="7">
        <v>10</v>
      </c>
      <c r="D1353">
        <f>VLOOKUP(keyword_stats_2[[#This Row],[Keyword]],'keyword-forecasts'!K:O,5,FALSE)</f>
        <v>0</v>
      </c>
      <c r="E1353" s="12">
        <f>keyword_stats_2[[#This Row],[Searches: Jun 2019]]/keyword_stats_2[[#This Row],[Searches: Jun 2018]]</f>
        <v>0</v>
      </c>
    </row>
    <row r="1354" spans="1:5" x14ac:dyDescent="0.25">
      <c r="A1354" s="7" t="s">
        <v>1530</v>
      </c>
      <c r="B1354" s="7" t="s">
        <v>1771</v>
      </c>
      <c r="C1354" s="7">
        <v>10</v>
      </c>
      <c r="D1354">
        <f>VLOOKUP(keyword_stats_2[[#This Row],[Keyword]],'keyword-forecasts'!K:O,5,FALSE)</f>
        <v>0</v>
      </c>
      <c r="E1354" s="12">
        <f>keyword_stats_2[[#This Row],[Searches: Jun 2019]]/keyword_stats_2[[#This Row],[Searches: Jun 2018]]</f>
        <v>0</v>
      </c>
    </row>
    <row r="1355" spans="1:5" x14ac:dyDescent="0.25">
      <c r="A1355" s="7" t="s">
        <v>912</v>
      </c>
      <c r="B1355" s="7" t="s">
        <v>1775</v>
      </c>
      <c r="C1355" s="7">
        <v>10</v>
      </c>
      <c r="D1355">
        <f>VLOOKUP(keyword_stats_2[[#This Row],[Keyword]],'keyword-forecasts'!K:O,5,FALSE)</f>
        <v>0</v>
      </c>
      <c r="E1355" s="12">
        <f>keyword_stats_2[[#This Row],[Searches: Jun 2019]]/keyword_stats_2[[#This Row],[Searches: Jun 2018]]</f>
        <v>0</v>
      </c>
    </row>
    <row r="1356" spans="1:5" x14ac:dyDescent="0.25">
      <c r="A1356" s="7" t="s">
        <v>1637</v>
      </c>
      <c r="B1356" s="7" t="s">
        <v>1749</v>
      </c>
      <c r="C1356" s="7">
        <v>10</v>
      </c>
      <c r="D1356">
        <f>VLOOKUP(keyword_stats_2[[#This Row],[Keyword]],'keyword-forecasts'!K:O,5,FALSE)</f>
        <v>0</v>
      </c>
      <c r="E1356" s="12">
        <f>keyword_stats_2[[#This Row],[Searches: Jun 2019]]/keyword_stats_2[[#This Row],[Searches: Jun 2018]]</f>
        <v>0</v>
      </c>
    </row>
    <row r="1357" spans="1:5" x14ac:dyDescent="0.25">
      <c r="A1357" s="7" t="s">
        <v>1638</v>
      </c>
      <c r="B1357" s="7" t="s">
        <v>1783</v>
      </c>
      <c r="C1357" s="7">
        <v>10</v>
      </c>
      <c r="D1357">
        <f>VLOOKUP(keyword_stats_2[[#This Row],[Keyword]],'keyword-forecasts'!K:O,5,FALSE)</f>
        <v>0</v>
      </c>
      <c r="E1357" s="12">
        <f>keyword_stats_2[[#This Row],[Searches: Jun 2019]]/keyword_stats_2[[#This Row],[Searches: Jun 2018]]</f>
        <v>0</v>
      </c>
    </row>
    <row r="1358" spans="1:5" x14ac:dyDescent="0.25">
      <c r="A1358" s="7" t="s">
        <v>541</v>
      </c>
      <c r="B1358" s="7" t="s">
        <v>1714</v>
      </c>
      <c r="C1358" s="7">
        <v>10</v>
      </c>
      <c r="D1358">
        <f>VLOOKUP(keyword_stats_2[[#This Row],[Keyword]],'keyword-forecasts'!K:O,5,FALSE)</f>
        <v>0</v>
      </c>
      <c r="E1358" s="12">
        <f>keyword_stats_2[[#This Row],[Searches: Jun 2019]]/keyword_stats_2[[#This Row],[Searches: Jun 2018]]</f>
        <v>0</v>
      </c>
    </row>
    <row r="1359" spans="1:5" x14ac:dyDescent="0.25">
      <c r="A1359" s="7" t="s">
        <v>1591</v>
      </c>
      <c r="B1359" s="7" t="s">
        <v>1780</v>
      </c>
      <c r="C1359" s="7">
        <v>10</v>
      </c>
      <c r="D1359">
        <f>VLOOKUP(keyword_stats_2[[#This Row],[Keyword]],'keyword-forecasts'!K:O,5,FALSE)</f>
        <v>0</v>
      </c>
      <c r="E1359" s="12">
        <f>keyword_stats_2[[#This Row],[Searches: Jun 2019]]/keyword_stats_2[[#This Row],[Searches: Jun 2018]]</f>
        <v>0</v>
      </c>
    </row>
    <row r="1360" spans="1:5" x14ac:dyDescent="0.25">
      <c r="A1360" s="7" t="s">
        <v>540</v>
      </c>
      <c r="B1360" s="7" t="s">
        <v>1776</v>
      </c>
      <c r="C1360" s="7">
        <v>10</v>
      </c>
      <c r="D1360">
        <f>VLOOKUP(keyword_stats_2[[#This Row],[Keyword]],'keyword-forecasts'!K:O,5,FALSE)</f>
        <v>7.01</v>
      </c>
      <c r="E1360" s="12">
        <f>keyword_stats_2[[#This Row],[Searches: Jun 2019]]/keyword_stats_2[[#This Row],[Searches: Jun 2018]]</f>
        <v>0.70099999999999996</v>
      </c>
    </row>
    <row r="1361" spans="1:5" x14ac:dyDescent="0.25">
      <c r="A1361" s="7" t="s">
        <v>542</v>
      </c>
      <c r="B1361" s="7" t="s">
        <v>1776</v>
      </c>
      <c r="C1361" s="7">
        <v>10</v>
      </c>
      <c r="D1361">
        <f>VLOOKUP(keyword_stats_2[[#This Row],[Keyword]],'keyword-forecasts'!K:O,5,FALSE)</f>
        <v>0</v>
      </c>
      <c r="E1361" s="12">
        <f>keyword_stats_2[[#This Row],[Searches: Jun 2019]]/keyword_stats_2[[#This Row],[Searches: Jun 2018]]</f>
        <v>0</v>
      </c>
    </row>
    <row r="1362" spans="1:5" x14ac:dyDescent="0.25">
      <c r="A1362" s="7" t="s">
        <v>875</v>
      </c>
      <c r="B1362" s="7" t="s">
        <v>1771</v>
      </c>
      <c r="C1362" s="7">
        <v>10</v>
      </c>
      <c r="D1362">
        <f>VLOOKUP(keyword_stats_2[[#This Row],[Keyword]],'keyword-forecasts'!K:O,5,FALSE)</f>
        <v>0</v>
      </c>
      <c r="E1362" s="12">
        <f>keyword_stats_2[[#This Row],[Searches: Jun 2019]]/keyword_stats_2[[#This Row],[Searches: Jun 2018]]</f>
        <v>0</v>
      </c>
    </row>
    <row r="1363" spans="1:5" x14ac:dyDescent="0.25">
      <c r="A1363" s="7" t="s">
        <v>909</v>
      </c>
      <c r="B1363" s="7" t="s">
        <v>1772</v>
      </c>
      <c r="C1363" s="7">
        <v>10</v>
      </c>
      <c r="D1363">
        <f>VLOOKUP(keyword_stats_2[[#This Row],[Keyword]],'keyword-forecasts'!K:O,5,FALSE)</f>
        <v>0</v>
      </c>
      <c r="E1363" s="12">
        <f>keyword_stats_2[[#This Row],[Searches: Jun 2019]]/keyword_stats_2[[#This Row],[Searches: Jun 2018]]</f>
        <v>0</v>
      </c>
    </row>
    <row r="1364" spans="1:5" x14ac:dyDescent="0.25">
      <c r="A1364" s="7" t="s">
        <v>1588</v>
      </c>
      <c r="B1364" s="7" t="s">
        <v>1717</v>
      </c>
      <c r="C1364" s="7">
        <v>10</v>
      </c>
      <c r="D1364">
        <f>VLOOKUP(keyword_stats_2[[#This Row],[Keyword]],'keyword-forecasts'!K:O,5,FALSE)</f>
        <v>0</v>
      </c>
      <c r="E1364" s="12">
        <f>keyword_stats_2[[#This Row],[Searches: Jun 2019]]/keyword_stats_2[[#This Row],[Searches: Jun 2018]]</f>
        <v>0</v>
      </c>
    </row>
    <row r="1365" spans="1:5" x14ac:dyDescent="0.25">
      <c r="A1365" s="7" t="s">
        <v>895</v>
      </c>
      <c r="B1365" s="7" t="s">
        <v>1787</v>
      </c>
      <c r="C1365" s="7">
        <v>10</v>
      </c>
      <c r="D1365">
        <f>VLOOKUP(keyword_stats_2[[#This Row],[Keyword]],'keyword-forecasts'!K:O,5,FALSE)</f>
        <v>0</v>
      </c>
      <c r="E1365" s="12">
        <f>keyword_stats_2[[#This Row],[Searches: Jun 2019]]/keyword_stats_2[[#This Row],[Searches: Jun 2018]]</f>
        <v>0</v>
      </c>
    </row>
    <row r="1366" spans="1:5" x14ac:dyDescent="0.25">
      <c r="A1366" s="7" t="s">
        <v>1589</v>
      </c>
      <c r="B1366" s="7" t="s">
        <v>1780</v>
      </c>
      <c r="C1366" s="7">
        <v>10</v>
      </c>
      <c r="D1366">
        <f>VLOOKUP(keyword_stats_2[[#This Row],[Keyword]],'keyword-forecasts'!K:O,5,FALSE)</f>
        <v>0</v>
      </c>
      <c r="E1366" s="12">
        <f>keyword_stats_2[[#This Row],[Searches: Jun 2019]]/keyword_stats_2[[#This Row],[Searches: Jun 2018]]</f>
        <v>0</v>
      </c>
    </row>
    <row r="1367" spans="1:5" x14ac:dyDescent="0.25">
      <c r="A1367" s="7" t="s">
        <v>931</v>
      </c>
      <c r="B1367" s="7" t="s">
        <v>1766</v>
      </c>
      <c r="C1367" s="7">
        <v>10</v>
      </c>
      <c r="D1367">
        <f>VLOOKUP(keyword_stats_2[[#This Row],[Keyword]],'keyword-forecasts'!K:O,5,FALSE)</f>
        <v>0</v>
      </c>
      <c r="E1367" s="12">
        <f>keyword_stats_2[[#This Row],[Searches: Jun 2019]]/keyword_stats_2[[#This Row],[Searches: Jun 2018]]</f>
        <v>0</v>
      </c>
    </row>
    <row r="1368" spans="1:5" x14ac:dyDescent="0.25">
      <c r="A1368" s="7" t="s">
        <v>932</v>
      </c>
      <c r="B1368" s="7" t="s">
        <v>1766</v>
      </c>
      <c r="C1368" s="7">
        <v>10</v>
      </c>
      <c r="D1368">
        <f>VLOOKUP(keyword_stats_2[[#This Row],[Keyword]],'keyword-forecasts'!K:O,5,FALSE)</f>
        <v>0</v>
      </c>
      <c r="E1368" s="12">
        <f>keyword_stats_2[[#This Row],[Searches: Jun 2019]]/keyword_stats_2[[#This Row],[Searches: Jun 2018]]</f>
        <v>0</v>
      </c>
    </row>
    <row r="1369" spans="1:5" x14ac:dyDescent="0.25">
      <c r="A1369" s="7" t="s">
        <v>1551</v>
      </c>
      <c r="B1369" s="7" t="s">
        <v>1712</v>
      </c>
      <c r="C1369" s="7">
        <v>10</v>
      </c>
      <c r="D1369">
        <f>VLOOKUP(keyword_stats_2[[#This Row],[Keyword]],'keyword-forecasts'!K:O,5,FALSE)</f>
        <v>7.01</v>
      </c>
      <c r="E1369" s="12">
        <f>keyword_stats_2[[#This Row],[Searches: Jun 2019]]/keyword_stats_2[[#This Row],[Searches: Jun 2018]]</f>
        <v>0.70099999999999996</v>
      </c>
    </row>
    <row r="1370" spans="1:5" x14ac:dyDescent="0.25">
      <c r="A1370" s="7" t="s">
        <v>1627</v>
      </c>
      <c r="B1370" s="7" t="s">
        <v>1784</v>
      </c>
      <c r="C1370" s="7">
        <v>10</v>
      </c>
      <c r="D1370">
        <f>VLOOKUP(keyword_stats_2[[#This Row],[Keyword]],'keyword-forecasts'!K:O,5,FALSE)</f>
        <v>0</v>
      </c>
      <c r="E1370" s="12">
        <f>keyword_stats_2[[#This Row],[Searches: Jun 2019]]/keyword_stats_2[[#This Row],[Searches: Jun 2018]]</f>
        <v>0</v>
      </c>
    </row>
    <row r="1371" spans="1:5" x14ac:dyDescent="0.25">
      <c r="A1371" s="7" t="s">
        <v>1595</v>
      </c>
      <c r="B1371" s="7" t="s">
        <v>1719</v>
      </c>
      <c r="C1371" s="7">
        <v>10</v>
      </c>
      <c r="D1371">
        <f>VLOOKUP(keyword_stats_2[[#This Row],[Keyword]],'keyword-forecasts'!K:O,5,FALSE)</f>
        <v>0</v>
      </c>
      <c r="E1371" s="12">
        <f>keyword_stats_2[[#This Row],[Searches: Jun 2019]]/keyword_stats_2[[#This Row],[Searches: Jun 2018]]</f>
        <v>0</v>
      </c>
    </row>
    <row r="1372" spans="1:5" x14ac:dyDescent="0.25">
      <c r="A1372" s="7" t="s">
        <v>472</v>
      </c>
      <c r="B1372" s="7" t="s">
        <v>1777</v>
      </c>
      <c r="C1372" s="7">
        <v>10</v>
      </c>
      <c r="D1372">
        <f>VLOOKUP(keyword_stats_2[[#This Row],[Keyword]],'keyword-forecasts'!K:O,5,FALSE)</f>
        <v>0</v>
      </c>
      <c r="E1372" s="12">
        <f>keyword_stats_2[[#This Row],[Searches: Jun 2019]]/keyword_stats_2[[#This Row],[Searches: Jun 2018]]</f>
        <v>0</v>
      </c>
    </row>
    <row r="1373" spans="1:5" x14ac:dyDescent="0.25">
      <c r="A1373" s="7" t="s">
        <v>534</v>
      </c>
      <c r="B1373" s="7" t="s">
        <v>1808</v>
      </c>
      <c r="C1373" s="7">
        <v>10</v>
      </c>
      <c r="D1373">
        <f>VLOOKUP(keyword_stats_2[[#This Row],[Keyword]],'keyword-forecasts'!K:O,5,FALSE)</f>
        <v>0</v>
      </c>
      <c r="E1373" s="12">
        <f>keyword_stats_2[[#This Row],[Searches: Jun 2019]]/keyword_stats_2[[#This Row],[Searches: Jun 2018]]</f>
        <v>0</v>
      </c>
    </row>
    <row r="1374" spans="1:5" x14ac:dyDescent="0.25">
      <c r="A1374" s="7" t="s">
        <v>1599</v>
      </c>
      <c r="B1374" s="7" t="s">
        <v>1780</v>
      </c>
      <c r="C1374" s="7">
        <v>10</v>
      </c>
      <c r="D1374">
        <f>VLOOKUP(keyword_stats_2[[#This Row],[Keyword]],'keyword-forecasts'!K:O,5,FALSE)</f>
        <v>0</v>
      </c>
      <c r="E1374" s="12">
        <f>keyword_stats_2[[#This Row],[Searches: Jun 2019]]/keyword_stats_2[[#This Row],[Searches: Jun 2018]]</f>
        <v>0</v>
      </c>
    </row>
    <row r="1375" spans="1:5" x14ac:dyDescent="0.25">
      <c r="A1375" s="7" t="s">
        <v>878</v>
      </c>
      <c r="B1375" s="7" t="s">
        <v>1769</v>
      </c>
      <c r="C1375" s="7">
        <v>10</v>
      </c>
      <c r="D1375">
        <f>VLOOKUP(keyword_stats_2[[#This Row],[Keyword]],'keyword-forecasts'!K:O,5,FALSE)</f>
        <v>0</v>
      </c>
      <c r="E1375" s="12">
        <f>keyword_stats_2[[#This Row],[Searches: Jun 2019]]/keyword_stats_2[[#This Row],[Searches: Jun 2018]]</f>
        <v>0</v>
      </c>
    </row>
    <row r="1376" spans="1:5" x14ac:dyDescent="0.25">
      <c r="A1376" s="7" t="s">
        <v>1552</v>
      </c>
      <c r="B1376" s="7" t="s">
        <v>1712</v>
      </c>
      <c r="C1376" s="7">
        <v>10</v>
      </c>
      <c r="D1376">
        <f>VLOOKUP(keyword_stats_2[[#This Row],[Keyword]],'keyword-forecasts'!K:O,5,FALSE)</f>
        <v>0</v>
      </c>
      <c r="E1376" s="12">
        <f>keyword_stats_2[[#This Row],[Searches: Jun 2019]]/keyword_stats_2[[#This Row],[Searches: Jun 2018]]</f>
        <v>0</v>
      </c>
    </row>
    <row r="1377" spans="1:5" x14ac:dyDescent="0.25">
      <c r="A1377" s="7" t="s">
        <v>1592</v>
      </c>
      <c r="B1377" s="7" t="s">
        <v>1780</v>
      </c>
      <c r="C1377" s="7">
        <v>10</v>
      </c>
      <c r="D1377">
        <f>VLOOKUP(keyword_stats_2[[#This Row],[Keyword]],'keyword-forecasts'!K:O,5,FALSE)</f>
        <v>0</v>
      </c>
      <c r="E1377" s="12">
        <f>keyword_stats_2[[#This Row],[Searches: Jun 2019]]/keyword_stats_2[[#This Row],[Searches: Jun 2018]]</f>
        <v>0</v>
      </c>
    </row>
    <row r="1378" spans="1:5" x14ac:dyDescent="0.25">
      <c r="A1378" s="7" t="s">
        <v>1225</v>
      </c>
      <c r="B1378" s="7" t="s">
        <v>1773</v>
      </c>
      <c r="C1378" s="7">
        <v>10</v>
      </c>
      <c r="D1378">
        <f>VLOOKUP(keyword_stats_2[[#This Row],[Keyword]],'keyword-forecasts'!K:O,5,FALSE)</f>
        <v>0</v>
      </c>
      <c r="E1378" s="12">
        <f>keyword_stats_2[[#This Row],[Searches: Jun 2019]]/keyword_stats_2[[#This Row],[Searches: Jun 2018]]</f>
        <v>0</v>
      </c>
    </row>
    <row r="1379" spans="1:5" x14ac:dyDescent="0.25">
      <c r="A1379" s="7" t="s">
        <v>683</v>
      </c>
      <c r="B1379" s="7" t="s">
        <v>1830</v>
      </c>
      <c r="C1379" s="7">
        <v>10</v>
      </c>
      <c r="D1379">
        <f>VLOOKUP(keyword_stats_2[[#This Row],[Keyword]],'keyword-forecasts'!K:O,5,FALSE)</f>
        <v>0</v>
      </c>
      <c r="E1379" s="12">
        <f>keyword_stats_2[[#This Row],[Searches: Jun 2019]]/keyword_stats_2[[#This Row],[Searches: Jun 2018]]</f>
        <v>0</v>
      </c>
    </row>
    <row r="1380" spans="1:5" x14ac:dyDescent="0.25">
      <c r="A1380" s="7" t="s">
        <v>767</v>
      </c>
      <c r="B1380" s="7" t="s">
        <v>1799</v>
      </c>
      <c r="C1380" s="7">
        <v>10</v>
      </c>
      <c r="D1380">
        <f>VLOOKUP(keyword_stats_2[[#This Row],[Keyword]],'keyword-forecasts'!K:O,5,FALSE)</f>
        <v>0</v>
      </c>
      <c r="E1380" s="12">
        <f>keyword_stats_2[[#This Row],[Searches: Jun 2019]]/keyword_stats_2[[#This Row],[Searches: Jun 2018]]</f>
        <v>0</v>
      </c>
    </row>
    <row r="1381" spans="1:5" x14ac:dyDescent="0.25">
      <c r="A1381" s="7" t="s">
        <v>1223</v>
      </c>
      <c r="B1381" s="7" t="s">
        <v>1709</v>
      </c>
      <c r="C1381" s="7">
        <v>10</v>
      </c>
      <c r="D1381">
        <f>VLOOKUP(keyword_stats_2[[#This Row],[Keyword]],'keyword-forecasts'!K:O,5,FALSE)</f>
        <v>0</v>
      </c>
      <c r="E1381" s="12">
        <f>keyword_stats_2[[#This Row],[Searches: Jun 2019]]/keyword_stats_2[[#This Row],[Searches: Jun 2018]]</f>
        <v>0</v>
      </c>
    </row>
    <row r="1382" spans="1:5" x14ac:dyDescent="0.25">
      <c r="A1382" s="7" t="s">
        <v>680</v>
      </c>
      <c r="B1382" s="7" t="s">
        <v>1771</v>
      </c>
      <c r="C1382" s="7">
        <v>10</v>
      </c>
      <c r="D1382">
        <f>VLOOKUP(keyword_stats_2[[#This Row],[Keyword]],'keyword-forecasts'!K:O,5,FALSE)</f>
        <v>0</v>
      </c>
      <c r="E1382" s="12">
        <f>keyword_stats_2[[#This Row],[Searches: Jun 2019]]/keyword_stats_2[[#This Row],[Searches: Jun 2018]]</f>
        <v>0</v>
      </c>
    </row>
    <row r="1383" spans="1:5" x14ac:dyDescent="0.25">
      <c r="A1383" s="7" t="s">
        <v>768</v>
      </c>
      <c r="B1383" s="7" t="s">
        <v>1748</v>
      </c>
      <c r="C1383" s="7">
        <v>10</v>
      </c>
      <c r="D1383">
        <f>VLOOKUP(keyword_stats_2[[#This Row],[Keyword]],'keyword-forecasts'!K:O,5,FALSE)</f>
        <v>0</v>
      </c>
      <c r="E1383" s="12">
        <f>keyword_stats_2[[#This Row],[Searches: Jun 2019]]/keyword_stats_2[[#This Row],[Searches: Jun 2018]]</f>
        <v>0</v>
      </c>
    </row>
    <row r="1384" spans="1:5" x14ac:dyDescent="0.25">
      <c r="A1384" s="7" t="s">
        <v>673</v>
      </c>
      <c r="B1384" s="7" t="s">
        <v>1720</v>
      </c>
      <c r="C1384" s="7">
        <v>10</v>
      </c>
      <c r="D1384">
        <f>VLOOKUP(keyword_stats_2[[#This Row],[Keyword]],'keyword-forecasts'!K:O,5,FALSE)</f>
        <v>0</v>
      </c>
      <c r="E1384" s="12">
        <f>keyword_stats_2[[#This Row],[Searches: Jun 2019]]/keyword_stats_2[[#This Row],[Searches: Jun 2018]]</f>
        <v>0</v>
      </c>
    </row>
    <row r="1385" spans="1:5" x14ac:dyDescent="0.25">
      <c r="A1385" s="7" t="s">
        <v>1049</v>
      </c>
      <c r="B1385" s="7" t="s">
        <v>1821</v>
      </c>
      <c r="C1385" s="7">
        <v>10</v>
      </c>
      <c r="D1385">
        <f>VLOOKUP(keyword_stats_2[[#This Row],[Keyword]],'keyword-forecasts'!K:O,5,FALSE)</f>
        <v>0</v>
      </c>
      <c r="E1385" s="12">
        <f>keyword_stats_2[[#This Row],[Searches: Jun 2019]]/keyword_stats_2[[#This Row],[Searches: Jun 2018]]</f>
        <v>0</v>
      </c>
    </row>
    <row r="1386" spans="1:5" x14ac:dyDescent="0.25">
      <c r="A1386" s="7" t="s">
        <v>678</v>
      </c>
      <c r="B1386" s="7" t="s">
        <v>1813</v>
      </c>
      <c r="C1386" s="7">
        <v>10</v>
      </c>
      <c r="D1386">
        <f>VLOOKUP(keyword_stats_2[[#This Row],[Keyword]],'keyword-forecasts'!K:O,5,FALSE)</f>
        <v>0</v>
      </c>
      <c r="E1386" s="12">
        <f>keyword_stats_2[[#This Row],[Searches: Jun 2019]]/keyword_stats_2[[#This Row],[Searches: Jun 2018]]</f>
        <v>0</v>
      </c>
    </row>
    <row r="1387" spans="1:5" x14ac:dyDescent="0.25">
      <c r="A1387" s="7" t="s">
        <v>700</v>
      </c>
      <c r="B1387" s="7" t="s">
        <v>1757</v>
      </c>
      <c r="C1387" s="7">
        <v>10</v>
      </c>
      <c r="D1387">
        <f>VLOOKUP(keyword_stats_2[[#This Row],[Keyword]],'keyword-forecasts'!K:O,5,FALSE)</f>
        <v>0</v>
      </c>
      <c r="E1387" s="12">
        <f>keyword_stats_2[[#This Row],[Searches: Jun 2019]]/keyword_stats_2[[#This Row],[Searches: Jun 2018]]</f>
        <v>0</v>
      </c>
    </row>
    <row r="1388" spans="1:5" x14ac:dyDescent="0.25">
      <c r="A1388" s="7" t="s">
        <v>1058</v>
      </c>
      <c r="B1388" s="7" t="s">
        <v>1803</v>
      </c>
      <c r="C1388" s="7">
        <v>10</v>
      </c>
      <c r="D1388">
        <f>VLOOKUP(keyword_stats_2[[#This Row],[Keyword]],'keyword-forecasts'!K:O,5,FALSE)</f>
        <v>0</v>
      </c>
      <c r="E1388" s="12">
        <f>keyword_stats_2[[#This Row],[Searches: Jun 2019]]/keyword_stats_2[[#This Row],[Searches: Jun 2018]]</f>
        <v>0</v>
      </c>
    </row>
    <row r="1389" spans="1:5" x14ac:dyDescent="0.25">
      <c r="A1389" s="7" t="s">
        <v>759</v>
      </c>
      <c r="B1389" s="7" t="s">
        <v>1768</v>
      </c>
      <c r="C1389" s="7">
        <v>10</v>
      </c>
      <c r="D1389">
        <f>VLOOKUP(keyword_stats_2[[#This Row],[Keyword]],'keyword-forecasts'!K:O,5,FALSE)</f>
        <v>0</v>
      </c>
      <c r="E1389" s="12">
        <f>keyword_stats_2[[#This Row],[Searches: Jun 2019]]/keyword_stats_2[[#This Row],[Searches: Jun 2018]]</f>
        <v>0</v>
      </c>
    </row>
    <row r="1390" spans="1:5" x14ac:dyDescent="0.25">
      <c r="A1390" s="7" t="s">
        <v>1201</v>
      </c>
      <c r="B1390" s="7" t="s">
        <v>1799</v>
      </c>
      <c r="C1390" s="7">
        <v>10</v>
      </c>
      <c r="D1390">
        <f>VLOOKUP(keyword_stats_2[[#This Row],[Keyword]],'keyword-forecasts'!K:O,5,FALSE)</f>
        <v>0</v>
      </c>
      <c r="E1390" s="12">
        <f>keyword_stats_2[[#This Row],[Searches: Jun 2019]]/keyword_stats_2[[#This Row],[Searches: Jun 2018]]</f>
        <v>0</v>
      </c>
    </row>
    <row r="1391" spans="1:5" x14ac:dyDescent="0.25">
      <c r="A1391" s="7" t="s">
        <v>1057</v>
      </c>
      <c r="B1391" s="7" t="s">
        <v>1767</v>
      </c>
      <c r="C1391" s="7">
        <v>10</v>
      </c>
      <c r="D1391">
        <f>VLOOKUP(keyword_stats_2[[#This Row],[Keyword]],'keyword-forecasts'!K:O,5,FALSE)</f>
        <v>0</v>
      </c>
      <c r="E1391" s="12">
        <f>keyword_stats_2[[#This Row],[Searches: Jun 2019]]/keyword_stats_2[[#This Row],[Searches: Jun 2018]]</f>
        <v>0</v>
      </c>
    </row>
    <row r="1392" spans="1:5" x14ac:dyDescent="0.25">
      <c r="A1392" s="7" t="s">
        <v>257</v>
      </c>
      <c r="B1392" s="7" t="s">
        <v>1786</v>
      </c>
      <c r="C1392" s="7">
        <v>10</v>
      </c>
      <c r="D1392">
        <f>VLOOKUP(keyword_stats_2[[#This Row],[Keyword]],'keyword-forecasts'!K:O,5,FALSE)</f>
        <v>0</v>
      </c>
      <c r="E1392" s="12">
        <f>keyword_stats_2[[#This Row],[Searches: Jun 2019]]/keyword_stats_2[[#This Row],[Searches: Jun 2018]]</f>
        <v>0</v>
      </c>
    </row>
    <row r="1393" spans="1:5" x14ac:dyDescent="0.25">
      <c r="A1393" s="7" t="s">
        <v>298</v>
      </c>
      <c r="B1393" s="7" t="s">
        <v>1770</v>
      </c>
      <c r="C1393" s="7">
        <v>10</v>
      </c>
      <c r="D1393">
        <f>VLOOKUP(keyword_stats_2[[#This Row],[Keyword]],'keyword-forecasts'!K:O,5,FALSE)</f>
        <v>0</v>
      </c>
      <c r="E1393" s="12">
        <f>keyword_stats_2[[#This Row],[Searches: Jun 2019]]/keyword_stats_2[[#This Row],[Searches: Jun 2018]]</f>
        <v>0</v>
      </c>
    </row>
    <row r="1394" spans="1:5" x14ac:dyDescent="0.25">
      <c r="A1394" s="7" t="s">
        <v>694</v>
      </c>
      <c r="B1394" s="7" t="s">
        <v>1773</v>
      </c>
      <c r="C1394" s="7">
        <v>10</v>
      </c>
      <c r="D1394">
        <f>VLOOKUP(keyword_stats_2[[#This Row],[Keyword]],'keyword-forecasts'!K:O,5,FALSE)</f>
        <v>0</v>
      </c>
      <c r="E1394" s="12">
        <f>keyword_stats_2[[#This Row],[Searches: Jun 2019]]/keyword_stats_2[[#This Row],[Searches: Jun 2018]]</f>
        <v>0</v>
      </c>
    </row>
    <row r="1395" spans="1:5" x14ac:dyDescent="0.25">
      <c r="A1395" s="7" t="s">
        <v>1054</v>
      </c>
      <c r="B1395" s="7" t="s">
        <v>1724</v>
      </c>
      <c r="C1395" s="7">
        <v>10</v>
      </c>
      <c r="D1395">
        <f>VLOOKUP(keyword_stats_2[[#This Row],[Keyword]],'keyword-forecasts'!K:O,5,FALSE)</f>
        <v>0</v>
      </c>
      <c r="E1395" s="12">
        <f>keyword_stats_2[[#This Row],[Searches: Jun 2019]]/keyword_stats_2[[#This Row],[Searches: Jun 2018]]</f>
        <v>0</v>
      </c>
    </row>
    <row r="1396" spans="1:5" x14ac:dyDescent="0.25">
      <c r="A1396" s="7" t="s">
        <v>306</v>
      </c>
      <c r="B1396" s="7" t="s">
        <v>1780</v>
      </c>
      <c r="C1396" s="7">
        <v>10</v>
      </c>
      <c r="D1396">
        <f>VLOOKUP(keyword_stats_2[[#This Row],[Keyword]],'keyword-forecasts'!K:O,5,FALSE)</f>
        <v>0</v>
      </c>
      <c r="E1396" s="12">
        <f>keyword_stats_2[[#This Row],[Searches: Jun 2019]]/keyword_stats_2[[#This Row],[Searches: Jun 2018]]</f>
        <v>0</v>
      </c>
    </row>
    <row r="1397" spans="1:5" x14ac:dyDescent="0.25">
      <c r="A1397" s="7" t="s">
        <v>918</v>
      </c>
      <c r="B1397" s="7" t="s">
        <v>1785</v>
      </c>
      <c r="C1397" s="7">
        <v>10</v>
      </c>
      <c r="D1397">
        <f>VLOOKUP(keyword_stats_2[[#This Row],[Keyword]],'keyword-forecasts'!K:O,5,FALSE)</f>
        <v>0</v>
      </c>
      <c r="E1397" s="12">
        <f>keyword_stats_2[[#This Row],[Searches: Jun 2019]]/keyword_stats_2[[#This Row],[Searches: Jun 2018]]</f>
        <v>0</v>
      </c>
    </row>
    <row r="1398" spans="1:5" x14ac:dyDescent="0.25">
      <c r="A1398" s="7" t="s">
        <v>775</v>
      </c>
      <c r="B1398" s="7" t="s">
        <v>1760</v>
      </c>
      <c r="C1398" s="7">
        <v>10</v>
      </c>
      <c r="D1398">
        <f>VLOOKUP(keyword_stats_2[[#This Row],[Keyword]],'keyword-forecasts'!K:O,5,FALSE)</f>
        <v>28.02</v>
      </c>
      <c r="E1398" s="12">
        <f>keyword_stats_2[[#This Row],[Searches: Jun 2019]]/keyword_stats_2[[#This Row],[Searches: Jun 2018]]</f>
        <v>2.802</v>
      </c>
    </row>
    <row r="1399" spans="1:5" x14ac:dyDescent="0.25">
      <c r="A1399" s="7" t="s">
        <v>1273</v>
      </c>
      <c r="B1399" s="7" t="s">
        <v>1762</v>
      </c>
      <c r="C1399" s="7">
        <v>10</v>
      </c>
      <c r="D1399">
        <f>VLOOKUP(keyword_stats_2[[#This Row],[Keyword]],'keyword-forecasts'!K:O,5,FALSE)</f>
        <v>0</v>
      </c>
      <c r="E1399" s="12">
        <f>keyword_stats_2[[#This Row],[Searches: Jun 2019]]/keyword_stats_2[[#This Row],[Searches: Jun 2018]]</f>
        <v>0</v>
      </c>
    </row>
    <row r="1400" spans="1:5" x14ac:dyDescent="0.25">
      <c r="A1400" s="7" t="s">
        <v>919</v>
      </c>
      <c r="B1400" s="7" t="s">
        <v>1785</v>
      </c>
      <c r="C1400" s="7">
        <v>10</v>
      </c>
      <c r="D1400">
        <f>VLOOKUP(keyword_stats_2[[#This Row],[Keyword]],'keyword-forecasts'!K:O,5,FALSE)</f>
        <v>0</v>
      </c>
      <c r="E1400" s="12">
        <f>keyword_stats_2[[#This Row],[Searches: Jun 2019]]/keyword_stats_2[[#This Row],[Searches: Jun 2018]]</f>
        <v>0</v>
      </c>
    </row>
    <row r="1401" spans="1:5" x14ac:dyDescent="0.25">
      <c r="A1401" s="7" t="s">
        <v>1286</v>
      </c>
      <c r="B1401" s="7" t="s">
        <v>1742</v>
      </c>
      <c r="C1401" s="7">
        <v>10</v>
      </c>
      <c r="D1401">
        <f>VLOOKUP(keyword_stats_2[[#This Row],[Keyword]],'keyword-forecasts'!K:O,5,FALSE)</f>
        <v>0</v>
      </c>
      <c r="E1401" s="12">
        <f>keyword_stats_2[[#This Row],[Searches: Jun 2019]]/keyword_stats_2[[#This Row],[Searches: Jun 2018]]</f>
        <v>0</v>
      </c>
    </row>
    <row r="1402" spans="1:5" x14ac:dyDescent="0.25">
      <c r="A1402" s="7" t="s">
        <v>651</v>
      </c>
      <c r="B1402" s="7" t="s">
        <v>1747</v>
      </c>
      <c r="C1402" s="7">
        <v>10</v>
      </c>
      <c r="D1402">
        <f>VLOOKUP(keyword_stats_2[[#This Row],[Keyword]],'keyword-forecasts'!K:O,5,FALSE)</f>
        <v>0</v>
      </c>
      <c r="E1402" s="12">
        <f>keyword_stats_2[[#This Row],[Searches: Jun 2019]]/keyword_stats_2[[#This Row],[Searches: Jun 2018]]</f>
        <v>0</v>
      </c>
    </row>
    <row r="1403" spans="1:5" x14ac:dyDescent="0.25">
      <c r="A1403" s="7" t="s">
        <v>921</v>
      </c>
      <c r="B1403" s="7" t="s">
        <v>1808</v>
      </c>
      <c r="C1403" s="7">
        <v>10</v>
      </c>
      <c r="D1403">
        <f>VLOOKUP(keyword_stats_2[[#This Row],[Keyword]],'keyword-forecasts'!K:O,5,FALSE)</f>
        <v>0</v>
      </c>
      <c r="E1403" s="12">
        <f>keyword_stats_2[[#This Row],[Searches: Jun 2019]]/keyword_stats_2[[#This Row],[Searches: Jun 2018]]</f>
        <v>0</v>
      </c>
    </row>
    <row r="1404" spans="1:5" x14ac:dyDescent="0.25">
      <c r="A1404" s="7" t="s">
        <v>776</v>
      </c>
      <c r="B1404" s="7" t="s">
        <v>1835</v>
      </c>
      <c r="C1404" s="7">
        <v>10</v>
      </c>
      <c r="D1404">
        <f>VLOOKUP(keyword_stats_2[[#This Row],[Keyword]],'keyword-forecasts'!K:O,5,FALSE)</f>
        <v>0</v>
      </c>
      <c r="E1404" s="12">
        <f>keyword_stats_2[[#This Row],[Searches: Jun 2019]]/keyword_stats_2[[#This Row],[Searches: Jun 2018]]</f>
        <v>0</v>
      </c>
    </row>
    <row r="1405" spans="1:5" x14ac:dyDescent="0.25">
      <c r="A1405" s="7" t="s">
        <v>772</v>
      </c>
      <c r="B1405" s="7" t="s">
        <v>1722</v>
      </c>
      <c r="C1405" s="7">
        <v>10</v>
      </c>
      <c r="D1405">
        <f>VLOOKUP(keyword_stats_2[[#This Row],[Keyword]],'keyword-forecasts'!K:O,5,FALSE)</f>
        <v>7.01</v>
      </c>
      <c r="E1405" s="12">
        <f>keyword_stats_2[[#This Row],[Searches: Jun 2019]]/keyword_stats_2[[#This Row],[Searches: Jun 2018]]</f>
        <v>0.70099999999999996</v>
      </c>
    </row>
    <row r="1406" spans="1:5" x14ac:dyDescent="0.25">
      <c r="A1406" s="7" t="s">
        <v>1260</v>
      </c>
      <c r="B1406" s="7" t="s">
        <v>1773</v>
      </c>
      <c r="C1406" s="7">
        <v>10</v>
      </c>
      <c r="D1406">
        <f>VLOOKUP(keyword_stats_2[[#This Row],[Keyword]],'keyword-forecasts'!K:O,5,FALSE)</f>
        <v>0</v>
      </c>
      <c r="E1406" s="12">
        <f>keyword_stats_2[[#This Row],[Searches: Jun 2019]]/keyword_stats_2[[#This Row],[Searches: Jun 2018]]</f>
        <v>0</v>
      </c>
    </row>
    <row r="1407" spans="1:5" x14ac:dyDescent="0.25">
      <c r="A1407" s="7" t="s">
        <v>1245</v>
      </c>
      <c r="B1407" s="7" t="s">
        <v>1773</v>
      </c>
      <c r="C1407" s="7">
        <v>10</v>
      </c>
      <c r="D1407">
        <f>VLOOKUP(keyword_stats_2[[#This Row],[Keyword]],'keyword-forecasts'!K:O,5,FALSE)</f>
        <v>0</v>
      </c>
      <c r="E1407" s="12">
        <f>keyword_stats_2[[#This Row],[Searches: Jun 2019]]/keyword_stats_2[[#This Row],[Searches: Jun 2018]]</f>
        <v>0</v>
      </c>
    </row>
    <row r="1408" spans="1:5" x14ac:dyDescent="0.25">
      <c r="A1408" s="7" t="s">
        <v>671</v>
      </c>
      <c r="B1408" s="7" t="s">
        <v>1808</v>
      </c>
      <c r="C1408" s="7">
        <v>10</v>
      </c>
      <c r="D1408">
        <f>VLOOKUP(keyword_stats_2[[#This Row],[Keyword]],'keyword-forecasts'!K:O,5,FALSE)</f>
        <v>0</v>
      </c>
      <c r="E1408" s="12">
        <f>keyword_stats_2[[#This Row],[Searches: Jun 2019]]/keyword_stats_2[[#This Row],[Searches: Jun 2018]]</f>
        <v>0</v>
      </c>
    </row>
    <row r="1409" spans="1:5" x14ac:dyDescent="0.25">
      <c r="A1409" s="7" t="s">
        <v>664</v>
      </c>
      <c r="B1409" s="7" t="s">
        <v>1758</v>
      </c>
      <c r="C1409" s="7">
        <v>10</v>
      </c>
      <c r="D1409">
        <f>VLOOKUP(keyword_stats_2[[#This Row],[Keyword]],'keyword-forecasts'!K:O,5,FALSE)</f>
        <v>0</v>
      </c>
      <c r="E1409" s="12">
        <f>keyword_stats_2[[#This Row],[Searches: Jun 2019]]/keyword_stats_2[[#This Row],[Searches: Jun 2018]]</f>
        <v>0</v>
      </c>
    </row>
    <row r="1410" spans="1:5" x14ac:dyDescent="0.25">
      <c r="A1410" s="7" t="s">
        <v>1270</v>
      </c>
      <c r="B1410" s="7" t="s">
        <v>1718</v>
      </c>
      <c r="C1410" s="7">
        <v>10</v>
      </c>
      <c r="D1410">
        <f>VLOOKUP(keyword_stats_2[[#This Row],[Keyword]],'keyword-forecasts'!K:O,5,FALSE)</f>
        <v>0</v>
      </c>
      <c r="E1410" s="12">
        <f>keyword_stats_2[[#This Row],[Searches: Jun 2019]]/keyword_stats_2[[#This Row],[Searches: Jun 2018]]</f>
        <v>0</v>
      </c>
    </row>
    <row r="1411" spans="1:5" x14ac:dyDescent="0.25">
      <c r="A1411" s="7" t="s">
        <v>1271</v>
      </c>
      <c r="B1411" s="7" t="s">
        <v>1773</v>
      </c>
      <c r="C1411" s="7">
        <v>10</v>
      </c>
      <c r="D1411">
        <f>VLOOKUP(keyword_stats_2[[#This Row],[Keyword]],'keyword-forecasts'!K:O,5,FALSE)</f>
        <v>0</v>
      </c>
      <c r="E1411" s="12">
        <f>keyword_stats_2[[#This Row],[Searches: Jun 2019]]/keyword_stats_2[[#This Row],[Searches: Jun 2018]]</f>
        <v>0</v>
      </c>
    </row>
    <row r="1412" spans="1:5" x14ac:dyDescent="0.25">
      <c r="A1412" s="7" t="s">
        <v>661</v>
      </c>
      <c r="B1412" s="7" t="s">
        <v>1768</v>
      </c>
      <c r="C1412" s="7">
        <v>10</v>
      </c>
      <c r="D1412">
        <f>VLOOKUP(keyword_stats_2[[#This Row],[Keyword]],'keyword-forecasts'!K:O,5,FALSE)</f>
        <v>0</v>
      </c>
      <c r="E1412" s="12">
        <f>keyword_stats_2[[#This Row],[Searches: Jun 2019]]/keyword_stats_2[[#This Row],[Searches: Jun 2018]]</f>
        <v>0</v>
      </c>
    </row>
    <row r="1413" spans="1:5" x14ac:dyDescent="0.25">
      <c r="A1413" s="7" t="s">
        <v>305</v>
      </c>
      <c r="B1413" s="7" t="s">
        <v>1748</v>
      </c>
      <c r="C1413" s="7">
        <v>10</v>
      </c>
      <c r="D1413">
        <f>VLOOKUP(keyword_stats_2[[#This Row],[Keyword]],'keyword-forecasts'!K:O,5,FALSE)</f>
        <v>0</v>
      </c>
      <c r="E1413" s="12">
        <f>keyword_stats_2[[#This Row],[Searches: Jun 2019]]/keyword_stats_2[[#This Row],[Searches: Jun 2018]]</f>
        <v>0</v>
      </c>
    </row>
    <row r="1414" spans="1:5" x14ac:dyDescent="0.25">
      <c r="A1414" s="7" t="s">
        <v>753</v>
      </c>
      <c r="B1414" s="7" t="s">
        <v>1726</v>
      </c>
      <c r="C1414" s="7">
        <v>10</v>
      </c>
      <c r="D1414">
        <f>VLOOKUP(keyword_stats_2[[#This Row],[Keyword]],'keyword-forecasts'!K:O,5,FALSE)</f>
        <v>0</v>
      </c>
      <c r="E1414" s="12">
        <f>keyword_stats_2[[#This Row],[Searches: Jun 2019]]/keyword_stats_2[[#This Row],[Searches: Jun 2018]]</f>
        <v>0</v>
      </c>
    </row>
    <row r="1415" spans="1:5" x14ac:dyDescent="0.25">
      <c r="A1415" s="7" t="s">
        <v>1136</v>
      </c>
      <c r="B1415" s="7" t="s">
        <v>1778</v>
      </c>
      <c r="C1415" s="7">
        <v>10</v>
      </c>
      <c r="D1415">
        <f>VLOOKUP(keyword_stats_2[[#This Row],[Keyword]],'keyword-forecasts'!K:O,5,FALSE)</f>
        <v>0</v>
      </c>
      <c r="E1415" s="12">
        <f>keyword_stats_2[[#This Row],[Searches: Jun 2019]]/keyword_stats_2[[#This Row],[Searches: Jun 2018]]</f>
        <v>0</v>
      </c>
    </row>
    <row r="1416" spans="1:5" x14ac:dyDescent="0.25">
      <c r="A1416" s="7" t="s">
        <v>1126</v>
      </c>
      <c r="B1416" s="7" t="s">
        <v>1773</v>
      </c>
      <c r="C1416" s="7">
        <v>10</v>
      </c>
      <c r="D1416">
        <f>VLOOKUP(keyword_stats_2[[#This Row],[Keyword]],'keyword-forecasts'!K:O,5,FALSE)</f>
        <v>63.05</v>
      </c>
      <c r="E1416" s="12">
        <f>keyword_stats_2[[#This Row],[Searches: Jun 2019]]/keyword_stats_2[[#This Row],[Searches: Jun 2018]]</f>
        <v>6.3049999999999997</v>
      </c>
    </row>
    <row r="1417" spans="1:5" x14ac:dyDescent="0.25">
      <c r="A1417" s="7" t="s">
        <v>1086</v>
      </c>
      <c r="B1417" s="7" t="s">
        <v>1767</v>
      </c>
      <c r="C1417" s="7">
        <v>10</v>
      </c>
      <c r="D1417">
        <f>VLOOKUP(keyword_stats_2[[#This Row],[Keyword]],'keyword-forecasts'!K:O,5,FALSE)</f>
        <v>0</v>
      </c>
      <c r="E1417" s="12">
        <f>keyword_stats_2[[#This Row],[Searches: Jun 2019]]/keyword_stats_2[[#This Row],[Searches: Jun 2018]]</f>
        <v>0</v>
      </c>
    </row>
    <row r="1418" spans="1:5" x14ac:dyDescent="0.25">
      <c r="A1418" s="7" t="s">
        <v>1137</v>
      </c>
      <c r="B1418" s="7" t="s">
        <v>1772</v>
      </c>
      <c r="C1418" s="7">
        <v>10</v>
      </c>
      <c r="D1418">
        <f>VLOOKUP(keyword_stats_2[[#This Row],[Keyword]],'keyword-forecasts'!K:O,5,FALSE)</f>
        <v>0</v>
      </c>
      <c r="E1418" s="12">
        <f>keyword_stats_2[[#This Row],[Searches: Jun 2019]]/keyword_stats_2[[#This Row],[Searches: Jun 2018]]</f>
        <v>0</v>
      </c>
    </row>
    <row r="1419" spans="1:5" x14ac:dyDescent="0.25">
      <c r="A1419" s="7" t="s">
        <v>1145</v>
      </c>
      <c r="B1419" s="7" t="s">
        <v>1773</v>
      </c>
      <c r="C1419" s="7">
        <v>10</v>
      </c>
      <c r="D1419">
        <f>VLOOKUP(keyword_stats_2[[#This Row],[Keyword]],'keyword-forecasts'!K:O,5,FALSE)</f>
        <v>0</v>
      </c>
      <c r="E1419" s="12">
        <f>keyword_stats_2[[#This Row],[Searches: Jun 2019]]/keyword_stats_2[[#This Row],[Searches: Jun 2018]]</f>
        <v>0</v>
      </c>
    </row>
    <row r="1420" spans="1:5" x14ac:dyDescent="0.25">
      <c r="A1420" s="7" t="s">
        <v>754</v>
      </c>
      <c r="B1420" s="7" t="s">
        <v>1726</v>
      </c>
      <c r="C1420" s="7">
        <v>10</v>
      </c>
      <c r="D1420">
        <f>VLOOKUP(keyword_stats_2[[#This Row],[Keyword]],'keyword-forecasts'!K:O,5,FALSE)</f>
        <v>0</v>
      </c>
      <c r="E1420" s="12">
        <f>keyword_stats_2[[#This Row],[Searches: Jun 2019]]/keyword_stats_2[[#This Row],[Searches: Jun 2018]]</f>
        <v>0</v>
      </c>
    </row>
    <row r="1421" spans="1:5" x14ac:dyDescent="0.25">
      <c r="A1421" s="7" t="s">
        <v>292</v>
      </c>
      <c r="B1421" s="7" t="s">
        <v>1768</v>
      </c>
      <c r="C1421" s="7">
        <v>10</v>
      </c>
      <c r="D1421">
        <f>VLOOKUP(keyword_stats_2[[#This Row],[Keyword]],'keyword-forecasts'!K:O,5,FALSE)</f>
        <v>0</v>
      </c>
      <c r="E1421" s="12">
        <f>keyword_stats_2[[#This Row],[Searches: Jun 2019]]/keyword_stats_2[[#This Row],[Searches: Jun 2018]]</f>
        <v>0</v>
      </c>
    </row>
    <row r="1422" spans="1:5" x14ac:dyDescent="0.25">
      <c r="A1422" s="7" t="s">
        <v>726</v>
      </c>
      <c r="B1422" s="7" t="s">
        <v>1760</v>
      </c>
      <c r="C1422" s="7">
        <v>10</v>
      </c>
      <c r="D1422">
        <f>VLOOKUP(keyword_stats_2[[#This Row],[Keyword]],'keyword-forecasts'!K:O,5,FALSE)</f>
        <v>35.03</v>
      </c>
      <c r="E1422" s="12">
        <f>keyword_stats_2[[#This Row],[Searches: Jun 2019]]/keyword_stats_2[[#This Row],[Searches: Jun 2018]]</f>
        <v>3.5030000000000001</v>
      </c>
    </row>
    <row r="1423" spans="1:5" x14ac:dyDescent="0.25">
      <c r="A1423" s="7" t="s">
        <v>1103</v>
      </c>
      <c r="B1423" s="7" t="s">
        <v>1773</v>
      </c>
      <c r="C1423" s="7">
        <v>10</v>
      </c>
      <c r="D1423">
        <f>VLOOKUP(keyword_stats_2[[#This Row],[Keyword]],'keyword-forecasts'!K:O,5,FALSE)</f>
        <v>0</v>
      </c>
      <c r="E1423" s="12">
        <f>keyword_stats_2[[#This Row],[Searches: Jun 2019]]/keyword_stats_2[[#This Row],[Searches: Jun 2018]]</f>
        <v>0</v>
      </c>
    </row>
    <row r="1424" spans="1:5" x14ac:dyDescent="0.25">
      <c r="A1424" s="7" t="s">
        <v>1104</v>
      </c>
      <c r="B1424" s="7" t="s">
        <v>1773</v>
      </c>
      <c r="C1424" s="7">
        <v>10</v>
      </c>
      <c r="D1424">
        <f>VLOOKUP(keyword_stats_2[[#This Row],[Keyword]],'keyword-forecasts'!K:O,5,FALSE)</f>
        <v>0</v>
      </c>
      <c r="E1424" s="12">
        <f>keyword_stats_2[[#This Row],[Searches: Jun 2019]]/keyword_stats_2[[#This Row],[Searches: Jun 2018]]</f>
        <v>0</v>
      </c>
    </row>
    <row r="1425" spans="1:5" x14ac:dyDescent="0.25">
      <c r="A1425" s="7" t="s">
        <v>749</v>
      </c>
      <c r="B1425" s="7" t="s">
        <v>1782</v>
      </c>
      <c r="C1425" s="7">
        <v>10</v>
      </c>
      <c r="D1425">
        <f>VLOOKUP(keyword_stats_2[[#This Row],[Keyword]],'keyword-forecasts'!K:O,5,FALSE)</f>
        <v>0</v>
      </c>
      <c r="E1425" s="12">
        <f>keyword_stats_2[[#This Row],[Searches: Jun 2019]]/keyword_stats_2[[#This Row],[Searches: Jun 2018]]</f>
        <v>0</v>
      </c>
    </row>
    <row r="1426" spans="1:5" x14ac:dyDescent="0.25">
      <c r="A1426" s="7" t="s">
        <v>1102</v>
      </c>
      <c r="B1426" s="7" t="s">
        <v>1784</v>
      </c>
      <c r="C1426" s="7">
        <v>10</v>
      </c>
      <c r="D1426">
        <f>VLOOKUP(keyword_stats_2[[#This Row],[Keyword]],'keyword-forecasts'!K:O,5,FALSE)</f>
        <v>0</v>
      </c>
      <c r="E1426" s="12">
        <f>keyword_stats_2[[#This Row],[Searches: Jun 2019]]/keyword_stats_2[[#This Row],[Searches: Jun 2018]]</f>
        <v>0</v>
      </c>
    </row>
    <row r="1427" spans="1:5" x14ac:dyDescent="0.25">
      <c r="A1427" s="7" t="s">
        <v>1107</v>
      </c>
      <c r="B1427" s="7" t="s">
        <v>1773</v>
      </c>
      <c r="C1427" s="7">
        <v>10</v>
      </c>
      <c r="D1427">
        <f>VLOOKUP(keyword_stats_2[[#This Row],[Keyword]],'keyword-forecasts'!K:O,5,FALSE)</f>
        <v>35.03</v>
      </c>
      <c r="E1427" s="12">
        <f>keyword_stats_2[[#This Row],[Searches: Jun 2019]]/keyword_stats_2[[#This Row],[Searches: Jun 2018]]</f>
        <v>3.5030000000000001</v>
      </c>
    </row>
    <row r="1428" spans="1:5" x14ac:dyDescent="0.25">
      <c r="A1428" s="7" t="s">
        <v>734</v>
      </c>
      <c r="B1428" s="7" t="s">
        <v>1803</v>
      </c>
      <c r="C1428" s="7">
        <v>10</v>
      </c>
      <c r="D1428">
        <f>VLOOKUP(keyword_stats_2[[#This Row],[Keyword]],'keyword-forecasts'!K:O,5,FALSE)</f>
        <v>0</v>
      </c>
      <c r="E1428" s="12">
        <f>keyword_stats_2[[#This Row],[Searches: Jun 2019]]/keyword_stats_2[[#This Row],[Searches: Jun 2018]]</f>
        <v>0</v>
      </c>
    </row>
    <row r="1429" spans="1:5" x14ac:dyDescent="0.25">
      <c r="A1429" s="7" t="s">
        <v>731</v>
      </c>
      <c r="B1429" s="7" t="s">
        <v>1766</v>
      </c>
      <c r="C1429" s="7">
        <v>10</v>
      </c>
      <c r="D1429">
        <f>VLOOKUP(keyword_stats_2[[#This Row],[Keyword]],'keyword-forecasts'!K:O,5,FALSE)</f>
        <v>0</v>
      </c>
      <c r="E1429" s="12">
        <f>keyword_stats_2[[#This Row],[Searches: Jun 2019]]/keyword_stats_2[[#This Row],[Searches: Jun 2018]]</f>
        <v>0</v>
      </c>
    </row>
    <row r="1430" spans="1:5" x14ac:dyDescent="0.25">
      <c r="A1430" s="7" t="s">
        <v>752</v>
      </c>
      <c r="B1430" s="7" t="s">
        <v>1726</v>
      </c>
      <c r="C1430" s="7">
        <v>10</v>
      </c>
      <c r="D1430">
        <f>VLOOKUP(keyword_stats_2[[#This Row],[Keyword]],'keyword-forecasts'!K:O,5,FALSE)</f>
        <v>0</v>
      </c>
      <c r="E1430" s="12">
        <f>keyword_stats_2[[#This Row],[Searches: Jun 2019]]/keyword_stats_2[[#This Row],[Searches: Jun 2018]]</f>
        <v>0</v>
      </c>
    </row>
    <row r="1431" spans="1:5" x14ac:dyDescent="0.25">
      <c r="A1431" s="7" t="s">
        <v>735</v>
      </c>
      <c r="B1431" s="7" t="s">
        <v>1766</v>
      </c>
      <c r="C1431" s="7">
        <v>10</v>
      </c>
      <c r="D1431">
        <f>VLOOKUP(keyword_stats_2[[#This Row],[Keyword]],'keyword-forecasts'!K:O,5,FALSE)</f>
        <v>0</v>
      </c>
      <c r="E1431" s="12">
        <f>keyword_stats_2[[#This Row],[Searches: Jun 2019]]/keyword_stats_2[[#This Row],[Searches: Jun 2018]]</f>
        <v>0</v>
      </c>
    </row>
    <row r="1432" spans="1:5" x14ac:dyDescent="0.25">
      <c r="A1432" s="7" t="s">
        <v>1073</v>
      </c>
      <c r="B1432" s="7" t="s">
        <v>1767</v>
      </c>
      <c r="C1432" s="7">
        <v>10</v>
      </c>
      <c r="D1432">
        <f>VLOOKUP(keyword_stats_2[[#This Row],[Keyword]],'keyword-forecasts'!K:O,5,FALSE)</f>
        <v>0</v>
      </c>
      <c r="E1432" s="12">
        <f>keyword_stats_2[[#This Row],[Searches: Jun 2019]]/keyword_stats_2[[#This Row],[Searches: Jun 2018]]</f>
        <v>0</v>
      </c>
    </row>
    <row r="1433" spans="1:5" x14ac:dyDescent="0.25">
      <c r="A1433" s="7" t="s">
        <v>1072</v>
      </c>
      <c r="B1433" s="7" t="s">
        <v>1767</v>
      </c>
      <c r="C1433" s="7">
        <v>10</v>
      </c>
      <c r="D1433">
        <f>VLOOKUP(keyword_stats_2[[#This Row],[Keyword]],'keyword-forecasts'!K:O,5,FALSE)</f>
        <v>0</v>
      </c>
      <c r="E1433" s="12">
        <f>keyword_stats_2[[#This Row],[Searches: Jun 2019]]/keyword_stats_2[[#This Row],[Searches: Jun 2018]]</f>
        <v>0</v>
      </c>
    </row>
    <row r="1434" spans="1:5" x14ac:dyDescent="0.25">
      <c r="A1434" s="7" t="s">
        <v>720</v>
      </c>
      <c r="B1434" s="7" t="s">
        <v>1732</v>
      </c>
      <c r="C1434" s="7">
        <v>10</v>
      </c>
      <c r="D1434">
        <f>VLOOKUP(keyword_stats_2[[#This Row],[Keyword]],'keyword-forecasts'!K:O,5,FALSE)</f>
        <v>0</v>
      </c>
      <c r="E1434" s="12">
        <f>keyword_stats_2[[#This Row],[Searches: Jun 2019]]/keyword_stats_2[[#This Row],[Searches: Jun 2018]]</f>
        <v>0</v>
      </c>
    </row>
    <row r="1435" spans="1:5" x14ac:dyDescent="0.25">
      <c r="A1435" s="7" t="s">
        <v>1074</v>
      </c>
      <c r="B1435" s="7" t="s">
        <v>1767</v>
      </c>
      <c r="C1435" s="7">
        <v>10</v>
      </c>
      <c r="D1435">
        <f>VLOOKUP(keyword_stats_2[[#This Row],[Keyword]],'keyword-forecasts'!K:O,5,FALSE)</f>
        <v>0</v>
      </c>
      <c r="E1435" s="12">
        <f>keyword_stats_2[[#This Row],[Searches: Jun 2019]]/keyword_stats_2[[#This Row],[Searches: Jun 2018]]</f>
        <v>0</v>
      </c>
    </row>
    <row r="1436" spans="1:5" x14ac:dyDescent="0.25">
      <c r="A1436" s="7" t="s">
        <v>1174</v>
      </c>
      <c r="B1436" s="7" t="s">
        <v>1775</v>
      </c>
      <c r="C1436" s="7">
        <v>10</v>
      </c>
      <c r="D1436">
        <f>VLOOKUP(keyword_stats_2[[#This Row],[Keyword]],'keyword-forecasts'!K:O,5,FALSE)</f>
        <v>0</v>
      </c>
      <c r="E1436" s="12">
        <f>keyword_stats_2[[#This Row],[Searches: Jun 2019]]/keyword_stats_2[[#This Row],[Searches: Jun 2018]]</f>
        <v>0</v>
      </c>
    </row>
    <row r="1437" spans="1:5" x14ac:dyDescent="0.25">
      <c r="A1437" s="7" t="s">
        <v>1183</v>
      </c>
      <c r="B1437" s="7" t="s">
        <v>1730</v>
      </c>
      <c r="C1437" s="7">
        <v>10</v>
      </c>
      <c r="D1437">
        <f>VLOOKUP(keyword_stats_2[[#This Row],[Keyword]],'keyword-forecasts'!K:O,5,FALSE)</f>
        <v>0</v>
      </c>
      <c r="E1437" s="12">
        <f>keyword_stats_2[[#This Row],[Searches: Jun 2019]]/keyword_stats_2[[#This Row],[Searches: Jun 2018]]</f>
        <v>0</v>
      </c>
    </row>
    <row r="1438" spans="1:5" x14ac:dyDescent="0.25">
      <c r="A1438" s="7" t="s">
        <v>406</v>
      </c>
      <c r="B1438" s="7" t="s">
        <v>1773</v>
      </c>
      <c r="C1438" s="7">
        <v>10</v>
      </c>
      <c r="D1438">
        <f>VLOOKUP(keyword_stats_2[[#This Row],[Keyword]],'keyword-forecasts'!K:O,5,FALSE)</f>
        <v>0</v>
      </c>
      <c r="E1438" s="12">
        <f>keyword_stats_2[[#This Row],[Searches: Jun 2019]]/keyword_stats_2[[#This Row],[Searches: Jun 2018]]</f>
        <v>0</v>
      </c>
    </row>
    <row r="1439" spans="1:5" x14ac:dyDescent="0.25">
      <c r="A1439" s="7" t="s">
        <v>709</v>
      </c>
      <c r="B1439" s="7" t="s">
        <v>1750</v>
      </c>
      <c r="C1439" s="7">
        <v>10</v>
      </c>
      <c r="D1439">
        <f>VLOOKUP(keyword_stats_2[[#This Row],[Keyword]],'keyword-forecasts'!K:O,5,FALSE)</f>
        <v>0</v>
      </c>
      <c r="E1439" s="12">
        <f>keyword_stats_2[[#This Row],[Searches: Jun 2019]]/keyword_stats_2[[#This Row],[Searches: Jun 2018]]</f>
        <v>0</v>
      </c>
    </row>
    <row r="1440" spans="1:5" x14ac:dyDescent="0.25">
      <c r="A1440" s="7" t="s">
        <v>707</v>
      </c>
      <c r="B1440" s="7" t="s">
        <v>1757</v>
      </c>
      <c r="C1440" s="7">
        <v>10</v>
      </c>
      <c r="D1440">
        <f>VLOOKUP(keyword_stats_2[[#This Row],[Keyword]],'keyword-forecasts'!K:O,5,FALSE)</f>
        <v>0</v>
      </c>
      <c r="E1440" s="12">
        <f>keyword_stats_2[[#This Row],[Searches: Jun 2019]]/keyword_stats_2[[#This Row],[Searches: Jun 2018]]</f>
        <v>0</v>
      </c>
    </row>
    <row r="1441" spans="1:5" x14ac:dyDescent="0.25">
      <c r="A1441" s="7" t="s">
        <v>1078</v>
      </c>
      <c r="B1441" s="7" t="s">
        <v>1767</v>
      </c>
      <c r="C1441" s="7">
        <v>10</v>
      </c>
      <c r="D1441">
        <f>VLOOKUP(keyword_stats_2[[#This Row],[Keyword]],'keyword-forecasts'!K:O,5,FALSE)</f>
        <v>0</v>
      </c>
      <c r="E1441" s="12">
        <f>keyword_stats_2[[#This Row],[Searches: Jun 2019]]/keyword_stats_2[[#This Row],[Searches: Jun 2018]]</f>
        <v>0</v>
      </c>
    </row>
    <row r="1442" spans="1:5" x14ac:dyDescent="0.25">
      <c r="A1442" s="7" t="s">
        <v>1151</v>
      </c>
      <c r="B1442" s="7" t="s">
        <v>1773</v>
      </c>
      <c r="C1442" s="7">
        <v>10</v>
      </c>
      <c r="D1442">
        <f>VLOOKUP(keyword_stats_2[[#This Row],[Keyword]],'keyword-forecasts'!K:O,5,FALSE)</f>
        <v>0</v>
      </c>
      <c r="E1442" s="12">
        <f>keyword_stats_2[[#This Row],[Searches: Jun 2019]]/keyword_stats_2[[#This Row],[Searches: Jun 2018]]</f>
        <v>0</v>
      </c>
    </row>
    <row r="1443" spans="1:5" x14ac:dyDescent="0.25">
      <c r="A1443" s="7" t="s">
        <v>1147</v>
      </c>
      <c r="B1443" s="7" t="s">
        <v>1773</v>
      </c>
      <c r="C1443" s="7">
        <v>10</v>
      </c>
      <c r="D1443">
        <f>VLOOKUP(keyword_stats_2[[#This Row],[Keyword]],'keyword-forecasts'!K:O,5,FALSE)</f>
        <v>0</v>
      </c>
      <c r="E1443" s="12">
        <f>keyword_stats_2[[#This Row],[Searches: Jun 2019]]/keyword_stats_2[[#This Row],[Searches: Jun 2018]]</f>
        <v>0</v>
      </c>
    </row>
    <row r="1444" spans="1:5" x14ac:dyDescent="0.25">
      <c r="A1444" s="7" t="s">
        <v>755</v>
      </c>
      <c r="B1444" s="7" t="s">
        <v>1836</v>
      </c>
      <c r="C1444" s="7">
        <v>10</v>
      </c>
      <c r="D1444">
        <f>VLOOKUP(keyword_stats_2[[#This Row],[Keyword]],'keyword-forecasts'!K:O,5,FALSE)</f>
        <v>0</v>
      </c>
      <c r="E1444" s="12">
        <f>keyword_stats_2[[#This Row],[Searches: Jun 2019]]/keyword_stats_2[[#This Row],[Searches: Jun 2018]]</f>
        <v>0</v>
      </c>
    </row>
    <row r="1445" spans="1:5" x14ac:dyDescent="0.25">
      <c r="A1445" s="7" t="s">
        <v>1153</v>
      </c>
      <c r="B1445" s="7" t="s">
        <v>1730</v>
      </c>
      <c r="C1445" s="7">
        <v>10</v>
      </c>
      <c r="D1445">
        <f>VLOOKUP(keyword_stats_2[[#This Row],[Keyword]],'keyword-forecasts'!K:O,5,FALSE)</f>
        <v>0</v>
      </c>
      <c r="E1445" s="12">
        <f>keyword_stats_2[[#This Row],[Searches: Jun 2019]]/keyword_stats_2[[#This Row],[Searches: Jun 2018]]</f>
        <v>0</v>
      </c>
    </row>
    <row r="1446" spans="1:5" x14ac:dyDescent="0.25">
      <c r="A1446" s="7" t="s">
        <v>1162</v>
      </c>
      <c r="B1446" s="7" t="s">
        <v>1705</v>
      </c>
      <c r="C1446" s="7">
        <v>10</v>
      </c>
      <c r="D1446">
        <f>VLOOKUP(keyword_stats_2[[#This Row],[Keyword]],'keyword-forecasts'!K:O,5,FALSE)</f>
        <v>0</v>
      </c>
      <c r="E1446" s="12">
        <f>keyword_stats_2[[#This Row],[Searches: Jun 2019]]/keyword_stats_2[[#This Row],[Searches: Jun 2018]]</f>
        <v>0</v>
      </c>
    </row>
    <row r="1447" spans="1:5" x14ac:dyDescent="0.25">
      <c r="A1447" s="7" t="s">
        <v>1181</v>
      </c>
      <c r="B1447" s="7" t="s">
        <v>1773</v>
      </c>
      <c r="C1447" s="7">
        <v>10</v>
      </c>
      <c r="D1447">
        <f>VLOOKUP(keyword_stats_2[[#This Row],[Keyword]],'keyword-forecasts'!K:O,5,FALSE)</f>
        <v>0</v>
      </c>
      <c r="E1447" s="12">
        <f>keyword_stats_2[[#This Row],[Searches: Jun 2019]]/keyword_stats_2[[#This Row],[Searches: Jun 2018]]</f>
        <v>0</v>
      </c>
    </row>
    <row r="1448" spans="1:5" x14ac:dyDescent="0.25">
      <c r="A1448" s="7" t="s">
        <v>724</v>
      </c>
      <c r="B1448" s="7" t="s">
        <v>1742</v>
      </c>
      <c r="C1448" s="7">
        <v>10</v>
      </c>
      <c r="D1448">
        <f>VLOOKUP(keyword_stats_2[[#This Row],[Keyword]],'keyword-forecasts'!K:O,5,FALSE)</f>
        <v>0</v>
      </c>
      <c r="E1448" s="12">
        <f>keyword_stats_2[[#This Row],[Searches: Jun 2019]]/keyword_stats_2[[#This Row],[Searches: Jun 2018]]</f>
        <v>0</v>
      </c>
    </row>
    <row r="1449" spans="1:5" x14ac:dyDescent="0.25">
      <c r="A1449" s="7" t="s">
        <v>1076</v>
      </c>
      <c r="B1449" s="7" t="s">
        <v>1803</v>
      </c>
      <c r="C1449" s="7">
        <v>10</v>
      </c>
      <c r="D1449">
        <f>VLOOKUP(keyword_stats_2[[#This Row],[Keyword]],'keyword-forecasts'!K:O,5,FALSE)</f>
        <v>0</v>
      </c>
      <c r="E1449" s="12">
        <f>keyword_stats_2[[#This Row],[Searches: Jun 2019]]/keyword_stats_2[[#This Row],[Searches: Jun 2018]]</f>
        <v>0</v>
      </c>
    </row>
    <row r="1450" spans="1:5" x14ac:dyDescent="0.25">
      <c r="A1450" s="7" t="s">
        <v>1399</v>
      </c>
      <c r="B1450" s="7" t="s">
        <v>1745</v>
      </c>
      <c r="C1450" s="7">
        <v>10</v>
      </c>
      <c r="D1450">
        <f>VLOOKUP(keyword_stats_2[[#This Row],[Keyword]],'keyword-forecasts'!K:O,5,FALSE)</f>
        <v>0</v>
      </c>
      <c r="E1450" s="12">
        <f>keyword_stats_2[[#This Row],[Searches: Jun 2019]]/keyword_stats_2[[#This Row],[Searches: Jun 2018]]</f>
        <v>0</v>
      </c>
    </row>
    <row r="1451" spans="1:5" x14ac:dyDescent="0.25">
      <c r="A1451" s="7" t="s">
        <v>977</v>
      </c>
      <c r="B1451" s="7" t="s">
        <v>1725</v>
      </c>
      <c r="C1451" s="7">
        <v>10</v>
      </c>
      <c r="D1451">
        <f>VLOOKUP(keyword_stats_2[[#This Row],[Keyword]],'keyword-forecasts'!K:O,5,FALSE)</f>
        <v>14.01</v>
      </c>
      <c r="E1451" s="12">
        <f>keyword_stats_2[[#This Row],[Searches: Jun 2019]]/keyword_stats_2[[#This Row],[Searches: Jun 2018]]</f>
        <v>1.401</v>
      </c>
    </row>
    <row r="1452" spans="1:5" x14ac:dyDescent="0.25">
      <c r="A1452" s="7" t="s">
        <v>553</v>
      </c>
      <c r="B1452" s="7" t="s">
        <v>1768</v>
      </c>
      <c r="C1452" s="7">
        <v>10</v>
      </c>
      <c r="D1452">
        <f>VLOOKUP(keyword_stats_2[[#This Row],[Keyword]],'keyword-forecasts'!K:O,5,FALSE)</f>
        <v>0</v>
      </c>
      <c r="E1452" s="12">
        <f>keyword_stats_2[[#This Row],[Searches: Jun 2019]]/keyword_stats_2[[#This Row],[Searches: Jun 2018]]</f>
        <v>0</v>
      </c>
    </row>
    <row r="1453" spans="1:5" x14ac:dyDescent="0.25">
      <c r="A1453" s="7" t="s">
        <v>206</v>
      </c>
      <c r="B1453" s="7" t="s">
        <v>1750</v>
      </c>
      <c r="C1453" s="7">
        <v>10</v>
      </c>
      <c r="D1453">
        <f>VLOOKUP(keyword_stats_2[[#This Row],[Keyword]],'keyword-forecasts'!K:O,5,FALSE)</f>
        <v>0</v>
      </c>
      <c r="E1453" s="12">
        <f>keyword_stats_2[[#This Row],[Searches: Jun 2019]]/keyword_stats_2[[#This Row],[Searches: Jun 2018]]</f>
        <v>0</v>
      </c>
    </row>
    <row r="1454" spans="1:5" x14ac:dyDescent="0.25">
      <c r="A1454" s="7" t="s">
        <v>971</v>
      </c>
      <c r="B1454" s="7" t="s">
        <v>1766</v>
      </c>
      <c r="C1454" s="7">
        <v>10</v>
      </c>
      <c r="D1454">
        <f>VLOOKUP(keyword_stats_2[[#This Row],[Keyword]],'keyword-forecasts'!K:O,5,FALSE)</f>
        <v>0</v>
      </c>
      <c r="E1454" s="12">
        <f>keyword_stats_2[[#This Row],[Searches: Jun 2019]]/keyword_stats_2[[#This Row],[Searches: Jun 2018]]</f>
        <v>0</v>
      </c>
    </row>
    <row r="1455" spans="1:5" x14ac:dyDescent="0.25">
      <c r="A1455" s="7" t="s">
        <v>1410</v>
      </c>
      <c r="B1455" s="7" t="s">
        <v>1769</v>
      </c>
      <c r="C1455" s="7">
        <v>10</v>
      </c>
      <c r="D1455">
        <f>VLOOKUP(keyword_stats_2[[#This Row],[Keyword]],'keyword-forecasts'!K:O,5,FALSE)</f>
        <v>0</v>
      </c>
      <c r="E1455" s="12">
        <f>keyword_stats_2[[#This Row],[Searches: Jun 2019]]/keyword_stats_2[[#This Row],[Searches: Jun 2018]]</f>
        <v>0</v>
      </c>
    </row>
    <row r="1456" spans="1:5" x14ac:dyDescent="0.25">
      <c r="A1456" s="7" t="s">
        <v>596</v>
      </c>
      <c r="B1456" s="7" t="s">
        <v>1801</v>
      </c>
      <c r="C1456" s="7">
        <v>10</v>
      </c>
      <c r="D1456">
        <f>VLOOKUP(keyword_stats_2[[#This Row],[Keyword]],'keyword-forecasts'!K:O,5,FALSE)</f>
        <v>0</v>
      </c>
      <c r="E1456" s="12">
        <f>keyword_stats_2[[#This Row],[Searches: Jun 2019]]/keyword_stats_2[[#This Row],[Searches: Jun 2018]]</f>
        <v>0</v>
      </c>
    </row>
    <row r="1457" spans="1:5" x14ac:dyDescent="0.25">
      <c r="A1457" s="7" t="s">
        <v>813</v>
      </c>
      <c r="B1457" s="7" t="s">
        <v>1763</v>
      </c>
      <c r="C1457" s="7">
        <v>10</v>
      </c>
      <c r="D1457">
        <f>VLOOKUP(keyword_stats_2[[#This Row],[Keyword]],'keyword-forecasts'!K:O,5,FALSE)</f>
        <v>0</v>
      </c>
      <c r="E1457" s="12">
        <f>keyword_stats_2[[#This Row],[Searches: Jun 2019]]/keyword_stats_2[[#This Row],[Searches: Jun 2018]]</f>
        <v>0</v>
      </c>
    </row>
    <row r="1458" spans="1:5" x14ac:dyDescent="0.25">
      <c r="A1458" s="7" t="s">
        <v>978</v>
      </c>
      <c r="B1458" s="7" t="s">
        <v>1747</v>
      </c>
      <c r="C1458" s="7">
        <v>10</v>
      </c>
      <c r="D1458">
        <f>VLOOKUP(keyword_stats_2[[#This Row],[Keyword]],'keyword-forecasts'!K:O,5,FALSE)</f>
        <v>0</v>
      </c>
      <c r="E1458" s="12">
        <f>keyword_stats_2[[#This Row],[Searches: Jun 2019]]/keyword_stats_2[[#This Row],[Searches: Jun 2018]]</f>
        <v>0</v>
      </c>
    </row>
    <row r="1459" spans="1:5" x14ac:dyDescent="0.25">
      <c r="A1459" s="7" t="s">
        <v>424</v>
      </c>
      <c r="B1459" s="7" t="s">
        <v>1783</v>
      </c>
      <c r="C1459" s="7">
        <v>10</v>
      </c>
      <c r="D1459">
        <f>VLOOKUP(keyword_stats_2[[#This Row],[Keyword]],'keyword-forecasts'!K:O,5,FALSE)</f>
        <v>7.01</v>
      </c>
      <c r="E1459" s="12">
        <f>keyword_stats_2[[#This Row],[Searches: Jun 2019]]/keyword_stats_2[[#This Row],[Searches: Jun 2018]]</f>
        <v>0.70099999999999996</v>
      </c>
    </row>
    <row r="1460" spans="1:5" x14ac:dyDescent="0.25">
      <c r="A1460" s="7" t="s">
        <v>396</v>
      </c>
      <c r="B1460" s="7" t="s">
        <v>1780</v>
      </c>
      <c r="C1460" s="7">
        <v>10</v>
      </c>
      <c r="D1460">
        <f>VLOOKUP(keyword_stats_2[[#This Row],[Keyword]],'keyword-forecasts'!K:O,5,FALSE)</f>
        <v>0</v>
      </c>
      <c r="E1460" s="12">
        <f>keyword_stats_2[[#This Row],[Searches: Jun 2019]]/keyword_stats_2[[#This Row],[Searches: Jun 2018]]</f>
        <v>0</v>
      </c>
    </row>
    <row r="1461" spans="1:5" x14ac:dyDescent="0.25">
      <c r="A1461" s="7" t="s">
        <v>1369</v>
      </c>
      <c r="B1461" s="7" t="s">
        <v>1779</v>
      </c>
      <c r="C1461" s="7">
        <v>10</v>
      </c>
      <c r="D1461">
        <f>VLOOKUP(keyword_stats_2[[#This Row],[Keyword]],'keyword-forecasts'!K:O,5,FALSE)</f>
        <v>0</v>
      </c>
      <c r="E1461" s="12">
        <f>keyword_stats_2[[#This Row],[Searches: Jun 2019]]/keyword_stats_2[[#This Row],[Searches: Jun 2018]]</f>
        <v>0</v>
      </c>
    </row>
    <row r="1462" spans="1:5" x14ac:dyDescent="0.25">
      <c r="A1462" s="7" t="s">
        <v>606</v>
      </c>
      <c r="B1462" s="7" t="s">
        <v>1768</v>
      </c>
      <c r="C1462" s="7">
        <v>10</v>
      </c>
      <c r="D1462">
        <f>VLOOKUP(keyword_stats_2[[#This Row],[Keyword]],'keyword-forecasts'!K:O,5,FALSE)</f>
        <v>0</v>
      </c>
      <c r="E1462" s="12">
        <f>keyword_stats_2[[#This Row],[Searches: Jun 2019]]/keyword_stats_2[[#This Row],[Searches: Jun 2018]]</f>
        <v>0</v>
      </c>
    </row>
    <row r="1463" spans="1:5" x14ac:dyDescent="0.25">
      <c r="A1463" s="7" t="s">
        <v>209</v>
      </c>
      <c r="B1463" s="7" t="s">
        <v>1750</v>
      </c>
      <c r="C1463" s="7">
        <v>10</v>
      </c>
      <c r="D1463">
        <f>VLOOKUP(keyword_stats_2[[#This Row],[Keyword]],'keyword-forecasts'!K:O,5,FALSE)</f>
        <v>0</v>
      </c>
      <c r="E1463" s="12">
        <f>keyword_stats_2[[#This Row],[Searches: Jun 2019]]/keyword_stats_2[[#This Row],[Searches: Jun 2018]]</f>
        <v>0</v>
      </c>
    </row>
    <row r="1464" spans="1:5" x14ac:dyDescent="0.25">
      <c r="A1464" s="7" t="s">
        <v>598</v>
      </c>
      <c r="B1464" s="7" t="s">
        <v>1776</v>
      </c>
      <c r="C1464" s="7">
        <v>10</v>
      </c>
      <c r="D1464">
        <f>VLOOKUP(keyword_stats_2[[#This Row],[Keyword]],'keyword-forecasts'!K:O,5,FALSE)</f>
        <v>0</v>
      </c>
      <c r="E1464" s="12">
        <f>keyword_stats_2[[#This Row],[Searches: Jun 2019]]/keyword_stats_2[[#This Row],[Searches: Jun 2018]]</f>
        <v>0</v>
      </c>
    </row>
    <row r="1465" spans="1:5" x14ac:dyDescent="0.25">
      <c r="A1465" s="7" t="s">
        <v>981</v>
      </c>
      <c r="B1465" s="7" t="s">
        <v>1773</v>
      </c>
      <c r="C1465" s="7">
        <v>10</v>
      </c>
      <c r="D1465">
        <f>VLOOKUP(keyword_stats_2[[#This Row],[Keyword]],'keyword-forecasts'!K:O,5,FALSE)</f>
        <v>0</v>
      </c>
      <c r="E1465" s="12">
        <f>keyword_stats_2[[#This Row],[Searches: Jun 2019]]/keyword_stats_2[[#This Row],[Searches: Jun 2018]]</f>
        <v>0</v>
      </c>
    </row>
    <row r="1466" spans="1:5" x14ac:dyDescent="0.25">
      <c r="A1466" s="7" t="s">
        <v>602</v>
      </c>
      <c r="B1466" s="7" t="s">
        <v>1776</v>
      </c>
      <c r="C1466" s="7">
        <v>10</v>
      </c>
      <c r="D1466">
        <f>VLOOKUP(keyword_stats_2[[#This Row],[Keyword]],'keyword-forecasts'!K:O,5,FALSE)</f>
        <v>0</v>
      </c>
      <c r="E1466" s="12">
        <f>keyword_stats_2[[#This Row],[Searches: Jun 2019]]/keyword_stats_2[[#This Row],[Searches: Jun 2018]]</f>
        <v>0</v>
      </c>
    </row>
    <row r="1467" spans="1:5" x14ac:dyDescent="0.25">
      <c r="A1467" s="7" t="s">
        <v>819</v>
      </c>
      <c r="B1467" s="7" t="s">
        <v>1731</v>
      </c>
      <c r="C1467" s="7">
        <v>10</v>
      </c>
      <c r="D1467">
        <f>VLOOKUP(keyword_stats_2[[#This Row],[Keyword]],'keyword-forecasts'!K:O,5,FALSE)</f>
        <v>0</v>
      </c>
      <c r="E1467" s="12">
        <f>keyword_stats_2[[#This Row],[Searches: Jun 2019]]/keyword_stats_2[[#This Row],[Searches: Jun 2018]]</f>
        <v>0</v>
      </c>
    </row>
    <row r="1468" spans="1:5" x14ac:dyDescent="0.25">
      <c r="A1468" s="7" t="s">
        <v>1472</v>
      </c>
      <c r="B1468" s="7" t="s">
        <v>1792</v>
      </c>
      <c r="C1468" s="7">
        <v>10</v>
      </c>
      <c r="D1468">
        <f>VLOOKUP(keyword_stats_2[[#This Row],[Keyword]],'keyword-forecasts'!K:O,5,FALSE)</f>
        <v>7.01</v>
      </c>
      <c r="E1468" s="12">
        <f>keyword_stats_2[[#This Row],[Searches: Jun 2019]]/keyword_stats_2[[#This Row],[Searches: Jun 2018]]</f>
        <v>0.70099999999999996</v>
      </c>
    </row>
    <row r="1469" spans="1:5" x14ac:dyDescent="0.25">
      <c r="A1469" s="7" t="s">
        <v>1462</v>
      </c>
      <c r="B1469" s="7" t="s">
        <v>1771</v>
      </c>
      <c r="C1469" s="7">
        <v>10</v>
      </c>
      <c r="D1469">
        <f>VLOOKUP(keyword_stats_2[[#This Row],[Keyword]],'keyword-forecasts'!K:O,5,FALSE)</f>
        <v>21.02</v>
      </c>
      <c r="E1469" s="12">
        <f>keyword_stats_2[[#This Row],[Searches: Jun 2019]]/keyword_stats_2[[#This Row],[Searches: Jun 2018]]</f>
        <v>2.1019999999999999</v>
      </c>
    </row>
    <row r="1470" spans="1:5" x14ac:dyDescent="0.25">
      <c r="A1470" s="7" t="s">
        <v>1463</v>
      </c>
      <c r="B1470" s="7" t="s">
        <v>1730</v>
      </c>
      <c r="C1470" s="7">
        <v>10</v>
      </c>
      <c r="D1470">
        <f>VLOOKUP(keyword_stats_2[[#This Row],[Keyword]],'keyword-forecasts'!K:O,5,FALSE)</f>
        <v>0</v>
      </c>
      <c r="E1470" s="12">
        <f>keyword_stats_2[[#This Row],[Searches: Jun 2019]]/keyword_stats_2[[#This Row],[Searches: Jun 2018]]</f>
        <v>0</v>
      </c>
    </row>
    <row r="1471" spans="1:5" x14ac:dyDescent="0.25">
      <c r="A1471" s="7" t="s">
        <v>558</v>
      </c>
      <c r="B1471" s="7" t="s">
        <v>1768</v>
      </c>
      <c r="C1471" s="7">
        <v>10</v>
      </c>
      <c r="D1471">
        <f>VLOOKUP(keyword_stats_2[[#This Row],[Keyword]],'keyword-forecasts'!K:O,5,FALSE)</f>
        <v>0</v>
      </c>
      <c r="E1471" s="12">
        <f>keyword_stats_2[[#This Row],[Searches: Jun 2019]]/keyword_stats_2[[#This Row],[Searches: Jun 2018]]</f>
        <v>0</v>
      </c>
    </row>
    <row r="1472" spans="1:5" x14ac:dyDescent="0.25">
      <c r="A1472" s="7" t="s">
        <v>945</v>
      </c>
      <c r="B1472" s="7" t="s">
        <v>1775</v>
      </c>
      <c r="C1472" s="7">
        <v>10</v>
      </c>
      <c r="D1472">
        <f>VLOOKUP(keyword_stats_2[[#This Row],[Keyword]],'keyword-forecasts'!K:O,5,FALSE)</f>
        <v>0</v>
      </c>
      <c r="E1472" s="12">
        <f>keyword_stats_2[[#This Row],[Searches: Jun 2019]]/keyword_stats_2[[#This Row],[Searches: Jun 2018]]</f>
        <v>0</v>
      </c>
    </row>
    <row r="1473" spans="1:5" x14ac:dyDescent="0.25">
      <c r="A1473" s="7" t="s">
        <v>179</v>
      </c>
      <c r="B1473" s="7" t="s">
        <v>1826</v>
      </c>
      <c r="C1473" s="7">
        <v>10</v>
      </c>
      <c r="D1473">
        <f>VLOOKUP(keyword_stats_2[[#This Row],[Keyword]],'keyword-forecasts'!K:O,5,FALSE)</f>
        <v>0</v>
      </c>
      <c r="E1473" s="12">
        <f>keyword_stats_2[[#This Row],[Searches: Jun 2019]]/keyword_stats_2[[#This Row],[Searches: Jun 2018]]</f>
        <v>0</v>
      </c>
    </row>
    <row r="1474" spans="1:5" x14ac:dyDescent="0.25">
      <c r="A1474" s="7" t="s">
        <v>559</v>
      </c>
      <c r="B1474" s="7" t="s">
        <v>1768</v>
      </c>
      <c r="C1474" s="7">
        <v>10</v>
      </c>
      <c r="D1474">
        <f>VLOOKUP(keyword_stats_2[[#This Row],[Keyword]],'keyword-forecasts'!K:O,5,FALSE)</f>
        <v>0</v>
      </c>
      <c r="E1474" s="12">
        <f>keyword_stats_2[[#This Row],[Searches: Jun 2019]]/keyword_stats_2[[#This Row],[Searches: Jun 2018]]</f>
        <v>0</v>
      </c>
    </row>
    <row r="1475" spans="1:5" x14ac:dyDescent="0.25">
      <c r="A1475" s="7" t="s">
        <v>1453</v>
      </c>
      <c r="B1475" s="7" t="s">
        <v>1755</v>
      </c>
      <c r="C1475" s="7">
        <v>10</v>
      </c>
      <c r="D1475">
        <f>VLOOKUP(keyword_stats_2[[#This Row],[Keyword]],'keyword-forecasts'!K:O,5,FALSE)</f>
        <v>0</v>
      </c>
      <c r="E1475" s="12">
        <f>keyword_stats_2[[#This Row],[Searches: Jun 2019]]/keyword_stats_2[[#This Row],[Searches: Jun 2018]]</f>
        <v>0</v>
      </c>
    </row>
    <row r="1476" spans="1:5" x14ac:dyDescent="0.25">
      <c r="A1476" s="7" t="s">
        <v>961</v>
      </c>
      <c r="B1476" s="7" t="s">
        <v>1815</v>
      </c>
      <c r="C1476" s="7">
        <v>10</v>
      </c>
      <c r="D1476">
        <f>VLOOKUP(keyword_stats_2[[#This Row],[Keyword]],'keyword-forecasts'!K:O,5,FALSE)</f>
        <v>0</v>
      </c>
      <c r="E1476" s="12">
        <f>keyword_stats_2[[#This Row],[Searches: Jun 2019]]/keyword_stats_2[[#This Row],[Searches: Jun 2018]]</f>
        <v>0</v>
      </c>
    </row>
    <row r="1477" spans="1:5" x14ac:dyDescent="0.25">
      <c r="A1477" s="7" t="s">
        <v>195</v>
      </c>
      <c r="B1477" s="7" t="s">
        <v>1722</v>
      </c>
      <c r="C1477" s="7">
        <v>10</v>
      </c>
      <c r="D1477">
        <f>VLOOKUP(keyword_stats_2[[#This Row],[Keyword]],'keyword-forecasts'!K:O,5,FALSE)</f>
        <v>0</v>
      </c>
      <c r="E1477" s="12">
        <f>keyword_stats_2[[#This Row],[Searches: Jun 2019]]/keyword_stats_2[[#This Row],[Searches: Jun 2018]]</f>
        <v>0</v>
      </c>
    </row>
    <row r="1478" spans="1:5" x14ac:dyDescent="0.25">
      <c r="A1478" s="7" t="s">
        <v>1427</v>
      </c>
      <c r="B1478" s="7" t="s">
        <v>1771</v>
      </c>
      <c r="C1478" s="7">
        <v>10</v>
      </c>
      <c r="D1478">
        <f>VLOOKUP(keyword_stats_2[[#This Row],[Keyword]],'keyword-forecasts'!K:O,5,FALSE)</f>
        <v>0</v>
      </c>
      <c r="E1478" s="12">
        <f>keyword_stats_2[[#This Row],[Searches: Jun 2019]]/keyword_stats_2[[#This Row],[Searches: Jun 2018]]</f>
        <v>0</v>
      </c>
    </row>
    <row r="1479" spans="1:5" x14ac:dyDescent="0.25">
      <c r="A1479" s="7" t="s">
        <v>587</v>
      </c>
      <c r="B1479" s="7" t="s">
        <v>1768</v>
      </c>
      <c r="C1479" s="7">
        <v>10</v>
      </c>
      <c r="D1479">
        <f>VLOOKUP(keyword_stats_2[[#This Row],[Keyword]],'keyword-forecasts'!K:O,5,FALSE)</f>
        <v>0</v>
      </c>
      <c r="E1479" s="12">
        <f>keyword_stats_2[[#This Row],[Searches: Jun 2019]]/keyword_stats_2[[#This Row],[Searches: Jun 2018]]</f>
        <v>0</v>
      </c>
    </row>
    <row r="1480" spans="1:5" x14ac:dyDescent="0.25">
      <c r="A1480" s="7" t="s">
        <v>578</v>
      </c>
      <c r="B1480" s="7" t="s">
        <v>1812</v>
      </c>
      <c r="C1480" s="7">
        <v>10</v>
      </c>
      <c r="D1480">
        <f>VLOOKUP(keyword_stats_2[[#This Row],[Keyword]],'keyword-forecasts'!K:O,5,FALSE)</f>
        <v>0</v>
      </c>
      <c r="E1480" s="12">
        <f>keyword_stats_2[[#This Row],[Searches: Jun 2019]]/keyword_stats_2[[#This Row],[Searches: Jun 2018]]</f>
        <v>0</v>
      </c>
    </row>
    <row r="1481" spans="1:5" x14ac:dyDescent="0.25">
      <c r="A1481" s="7" t="s">
        <v>577</v>
      </c>
      <c r="B1481" s="7" t="s">
        <v>1796</v>
      </c>
      <c r="C1481" s="7">
        <v>10</v>
      </c>
      <c r="D1481">
        <f>VLOOKUP(keyword_stats_2[[#This Row],[Keyword]],'keyword-forecasts'!K:O,5,FALSE)</f>
        <v>0</v>
      </c>
      <c r="E1481" s="12">
        <f>keyword_stats_2[[#This Row],[Searches: Jun 2019]]/keyword_stats_2[[#This Row],[Searches: Jun 2018]]</f>
        <v>0</v>
      </c>
    </row>
    <row r="1482" spans="1:5" x14ac:dyDescent="0.25">
      <c r="A1482" s="7" t="s">
        <v>1437</v>
      </c>
      <c r="B1482" s="7" t="s">
        <v>1774</v>
      </c>
      <c r="C1482" s="7">
        <v>10</v>
      </c>
      <c r="D1482">
        <f>VLOOKUP(keyword_stats_2[[#This Row],[Keyword]],'keyword-forecasts'!K:O,5,FALSE)</f>
        <v>35.03</v>
      </c>
      <c r="E1482" s="12">
        <f>keyword_stats_2[[#This Row],[Searches: Jun 2019]]/keyword_stats_2[[#This Row],[Searches: Jun 2018]]</f>
        <v>3.5030000000000001</v>
      </c>
    </row>
    <row r="1483" spans="1:5" x14ac:dyDescent="0.25">
      <c r="A1483" s="7" t="s">
        <v>192</v>
      </c>
      <c r="B1483" s="7" t="s">
        <v>1815</v>
      </c>
      <c r="C1483" s="7">
        <v>10</v>
      </c>
      <c r="D1483">
        <f>VLOOKUP(keyword_stats_2[[#This Row],[Keyword]],'keyword-forecasts'!K:O,5,FALSE)</f>
        <v>0</v>
      </c>
      <c r="E1483" s="12">
        <f>keyword_stats_2[[#This Row],[Searches: Jun 2019]]/keyword_stats_2[[#This Row],[Searches: Jun 2018]]</f>
        <v>0</v>
      </c>
    </row>
    <row r="1484" spans="1:5" x14ac:dyDescent="0.25">
      <c r="A1484" s="7" t="s">
        <v>621</v>
      </c>
      <c r="B1484" s="7" t="s">
        <v>1793</v>
      </c>
      <c r="C1484" s="7">
        <v>10</v>
      </c>
      <c r="D1484">
        <f>VLOOKUP(keyword_stats_2[[#This Row],[Keyword]],'keyword-forecasts'!K:O,5,FALSE)</f>
        <v>0</v>
      </c>
      <c r="E1484" s="12">
        <f>keyword_stats_2[[#This Row],[Searches: Jun 2019]]/keyword_stats_2[[#This Row],[Searches: Jun 2018]]</f>
        <v>0</v>
      </c>
    </row>
    <row r="1485" spans="1:5" x14ac:dyDescent="0.25">
      <c r="A1485" s="7" t="s">
        <v>628</v>
      </c>
      <c r="B1485" s="7" t="s">
        <v>1731</v>
      </c>
      <c r="C1485" s="7">
        <v>10</v>
      </c>
      <c r="D1485">
        <f>VLOOKUP(keyword_stats_2[[#This Row],[Keyword]],'keyword-forecasts'!K:O,5,FALSE)</f>
        <v>35.03</v>
      </c>
      <c r="E1485" s="12">
        <f>keyword_stats_2[[#This Row],[Searches: Jun 2019]]/keyword_stats_2[[#This Row],[Searches: Jun 2018]]</f>
        <v>3.5030000000000001</v>
      </c>
    </row>
    <row r="1486" spans="1:5" x14ac:dyDescent="0.25">
      <c r="A1486" s="7" t="s">
        <v>1319</v>
      </c>
      <c r="B1486" s="7" t="s">
        <v>1771</v>
      </c>
      <c r="C1486" s="7">
        <v>10</v>
      </c>
      <c r="D1486">
        <f>VLOOKUP(keyword_stats_2[[#This Row],[Keyword]],'keyword-forecasts'!K:O,5,FALSE)</f>
        <v>0</v>
      </c>
      <c r="E1486" s="12">
        <f>keyword_stats_2[[#This Row],[Searches: Jun 2019]]/keyword_stats_2[[#This Row],[Searches: Jun 2018]]</f>
        <v>0</v>
      </c>
    </row>
    <row r="1487" spans="1:5" x14ac:dyDescent="0.25">
      <c r="A1487" s="7" t="s">
        <v>789</v>
      </c>
      <c r="B1487" s="7" t="s">
        <v>1773</v>
      </c>
      <c r="C1487" s="7">
        <v>10</v>
      </c>
      <c r="D1487">
        <f>VLOOKUP(keyword_stats_2[[#This Row],[Keyword]],'keyword-forecasts'!K:O,5,FALSE)</f>
        <v>0</v>
      </c>
      <c r="E1487" s="12">
        <f>keyword_stats_2[[#This Row],[Searches: Jun 2019]]/keyword_stats_2[[#This Row],[Searches: Jun 2018]]</f>
        <v>0</v>
      </c>
    </row>
    <row r="1488" spans="1:5" x14ac:dyDescent="0.25">
      <c r="A1488" s="7" t="s">
        <v>1313</v>
      </c>
      <c r="B1488" s="7" t="s">
        <v>1771</v>
      </c>
      <c r="C1488" s="7">
        <v>10</v>
      </c>
      <c r="D1488">
        <f>VLOOKUP(keyword_stats_2[[#This Row],[Keyword]],'keyword-forecasts'!K:O,5,FALSE)</f>
        <v>0</v>
      </c>
      <c r="E1488" s="12">
        <f>keyword_stats_2[[#This Row],[Searches: Jun 2019]]/keyword_stats_2[[#This Row],[Searches: Jun 2018]]</f>
        <v>0</v>
      </c>
    </row>
    <row r="1489" spans="1:5" x14ac:dyDescent="0.25">
      <c r="A1489" s="7" t="s">
        <v>1339</v>
      </c>
      <c r="B1489" s="7" t="s">
        <v>1733</v>
      </c>
      <c r="C1489" s="7">
        <v>10</v>
      </c>
      <c r="D1489">
        <f>VLOOKUP(keyword_stats_2[[#This Row],[Keyword]],'keyword-forecasts'!K:O,5,FALSE)</f>
        <v>0</v>
      </c>
      <c r="E1489" s="12">
        <f>keyword_stats_2[[#This Row],[Searches: Jun 2019]]/keyword_stats_2[[#This Row],[Searches: Jun 2018]]</f>
        <v>0</v>
      </c>
    </row>
    <row r="1490" spans="1:5" x14ac:dyDescent="0.25">
      <c r="A1490" s="7" t="s">
        <v>1000</v>
      </c>
      <c r="B1490" s="7" t="s">
        <v>1773</v>
      </c>
      <c r="C1490" s="7">
        <v>10</v>
      </c>
      <c r="D1490">
        <f>VLOOKUP(keyword_stats_2[[#This Row],[Keyword]],'keyword-forecasts'!K:O,5,FALSE)</f>
        <v>0</v>
      </c>
      <c r="E1490" s="12">
        <f>keyword_stats_2[[#This Row],[Searches: Jun 2019]]/keyword_stats_2[[#This Row],[Searches: Jun 2018]]</f>
        <v>0</v>
      </c>
    </row>
    <row r="1491" spans="1:5" x14ac:dyDescent="0.25">
      <c r="A1491" s="7" t="s">
        <v>236</v>
      </c>
      <c r="B1491" s="7" t="s">
        <v>1798</v>
      </c>
      <c r="C1491" s="7">
        <v>10</v>
      </c>
      <c r="D1491">
        <f>VLOOKUP(keyword_stats_2[[#This Row],[Keyword]],'keyword-forecasts'!K:O,5,FALSE)</f>
        <v>0</v>
      </c>
      <c r="E1491" s="12">
        <f>keyword_stats_2[[#This Row],[Searches: Jun 2019]]/keyword_stats_2[[#This Row],[Searches: Jun 2018]]</f>
        <v>0</v>
      </c>
    </row>
    <row r="1492" spans="1:5" x14ac:dyDescent="0.25">
      <c r="A1492" s="7" t="s">
        <v>1309</v>
      </c>
      <c r="B1492" s="7" t="s">
        <v>1781</v>
      </c>
      <c r="C1492" s="7">
        <v>10</v>
      </c>
      <c r="D1492">
        <f>VLOOKUP(keyword_stats_2[[#This Row],[Keyword]],'keyword-forecasts'!K:O,5,FALSE)</f>
        <v>0</v>
      </c>
      <c r="E1492" s="12">
        <f>keyword_stats_2[[#This Row],[Searches: Jun 2019]]/keyword_stats_2[[#This Row],[Searches: Jun 2018]]</f>
        <v>0</v>
      </c>
    </row>
    <row r="1493" spans="1:5" x14ac:dyDescent="0.25">
      <c r="A1493" s="7" t="s">
        <v>1005</v>
      </c>
      <c r="B1493" s="7" t="s">
        <v>1803</v>
      </c>
      <c r="C1493" s="7">
        <v>10</v>
      </c>
      <c r="D1493">
        <f>VLOOKUP(keyword_stats_2[[#This Row],[Keyword]],'keyword-forecasts'!K:O,5,FALSE)</f>
        <v>0</v>
      </c>
      <c r="E1493" s="12">
        <f>keyword_stats_2[[#This Row],[Searches: Jun 2019]]/keyword_stats_2[[#This Row],[Searches: Jun 2018]]</f>
        <v>0</v>
      </c>
    </row>
    <row r="1494" spans="1:5" x14ac:dyDescent="0.25">
      <c r="A1494" s="7" t="s">
        <v>1338</v>
      </c>
      <c r="B1494" s="7" t="s">
        <v>1824</v>
      </c>
      <c r="C1494" s="7">
        <v>10</v>
      </c>
      <c r="D1494">
        <f>VLOOKUP(keyword_stats_2[[#This Row],[Keyword]],'keyword-forecasts'!K:O,5,FALSE)</f>
        <v>0</v>
      </c>
      <c r="E1494" s="12">
        <f>keyword_stats_2[[#This Row],[Searches: Jun 2019]]/keyword_stats_2[[#This Row],[Searches: Jun 2018]]</f>
        <v>0</v>
      </c>
    </row>
    <row r="1495" spans="1:5" x14ac:dyDescent="0.25">
      <c r="A1495" s="7" t="s">
        <v>1006</v>
      </c>
      <c r="B1495" s="7" t="s">
        <v>1766</v>
      </c>
      <c r="C1495" s="7">
        <v>10</v>
      </c>
      <c r="D1495">
        <f>VLOOKUP(keyword_stats_2[[#This Row],[Keyword]],'keyword-forecasts'!K:O,5,FALSE)</f>
        <v>7.01</v>
      </c>
      <c r="E1495" s="12">
        <f>keyword_stats_2[[#This Row],[Searches: Jun 2019]]/keyword_stats_2[[#This Row],[Searches: Jun 2018]]</f>
        <v>0.70099999999999996</v>
      </c>
    </row>
    <row r="1496" spans="1:5" x14ac:dyDescent="0.25">
      <c r="A1496" s="7" t="s">
        <v>610</v>
      </c>
      <c r="B1496" s="7" t="s">
        <v>1768</v>
      </c>
      <c r="C1496" s="7">
        <v>10</v>
      </c>
      <c r="D1496">
        <f>VLOOKUP(keyword_stats_2[[#This Row],[Keyword]],'keyword-forecasts'!K:O,5,FALSE)</f>
        <v>0</v>
      </c>
      <c r="E1496" s="12">
        <f>keyword_stats_2[[#This Row],[Searches: Jun 2019]]/keyword_stats_2[[#This Row],[Searches: Jun 2018]]</f>
        <v>0</v>
      </c>
    </row>
    <row r="1497" spans="1:5" x14ac:dyDescent="0.25">
      <c r="A1497" s="7" t="s">
        <v>1358</v>
      </c>
      <c r="B1497" s="7" t="s">
        <v>1797</v>
      </c>
      <c r="C1497" s="7">
        <v>10</v>
      </c>
      <c r="D1497">
        <f>VLOOKUP(keyword_stats_2[[#This Row],[Keyword]],'keyword-forecasts'!K:O,5,FALSE)</f>
        <v>0</v>
      </c>
      <c r="E1497" s="12">
        <f>keyword_stats_2[[#This Row],[Searches: Jun 2019]]/keyword_stats_2[[#This Row],[Searches: Jun 2018]]</f>
        <v>0</v>
      </c>
    </row>
    <row r="1498" spans="1:5" x14ac:dyDescent="0.25">
      <c r="A1498" s="7" t="s">
        <v>1294</v>
      </c>
      <c r="B1498" s="7" t="s">
        <v>1772</v>
      </c>
      <c r="C1498" s="7">
        <v>10</v>
      </c>
      <c r="D1498">
        <f>VLOOKUP(keyword_stats_2[[#This Row],[Keyword]],'keyword-forecasts'!K:O,5,FALSE)</f>
        <v>0</v>
      </c>
      <c r="E1498" s="12">
        <f>keyword_stats_2[[#This Row],[Searches: Jun 2019]]/keyword_stats_2[[#This Row],[Searches: Jun 2018]]</f>
        <v>0</v>
      </c>
    </row>
    <row r="1499" spans="1:5" x14ac:dyDescent="0.25">
      <c r="A1499" s="7" t="s">
        <v>640</v>
      </c>
      <c r="B1499" s="7" t="s">
        <v>1716</v>
      </c>
      <c r="C1499" s="7">
        <v>10</v>
      </c>
      <c r="D1499">
        <f>VLOOKUP(keyword_stats_2[[#This Row],[Keyword]],'keyword-forecasts'!K:O,5,FALSE)</f>
        <v>0</v>
      </c>
      <c r="E1499" s="12">
        <f>keyword_stats_2[[#This Row],[Searches: Jun 2019]]/keyword_stats_2[[#This Row],[Searches: Jun 2018]]</f>
        <v>0</v>
      </c>
    </row>
    <row r="1500" spans="1:5" x14ac:dyDescent="0.25">
      <c r="A1500" s="7" t="s">
        <v>1293</v>
      </c>
      <c r="B1500" s="7" t="s">
        <v>1818</v>
      </c>
      <c r="C1500" s="7">
        <v>10</v>
      </c>
      <c r="D1500">
        <f>VLOOKUP(keyword_stats_2[[#This Row],[Keyword]],'keyword-forecasts'!K:O,5,FALSE)</f>
        <v>0</v>
      </c>
      <c r="E1500" s="12">
        <f>keyword_stats_2[[#This Row],[Searches: Jun 2019]]/keyword_stats_2[[#This Row],[Searches: Jun 2018]]</f>
        <v>0</v>
      </c>
    </row>
    <row r="1501" spans="1:5" x14ac:dyDescent="0.25">
      <c r="A1501" s="7" t="s">
        <v>614</v>
      </c>
      <c r="B1501" s="7" t="s">
        <v>1768</v>
      </c>
      <c r="C1501" s="7">
        <v>10</v>
      </c>
      <c r="D1501">
        <f>VLOOKUP(keyword_stats_2[[#This Row],[Keyword]],'keyword-forecasts'!K:O,5,FALSE)</f>
        <v>0</v>
      </c>
      <c r="E1501" s="12">
        <f>keyword_stats_2[[#This Row],[Searches: Jun 2019]]/keyword_stats_2[[#This Row],[Searches: Jun 2018]]</f>
        <v>0</v>
      </c>
    </row>
    <row r="1502" spans="1:5" x14ac:dyDescent="0.25">
      <c r="A1502" s="7" t="s">
        <v>642</v>
      </c>
      <c r="B1502" s="7" t="s">
        <v>1768</v>
      </c>
      <c r="C1502" s="7">
        <v>10</v>
      </c>
      <c r="D1502">
        <f>VLOOKUP(keyword_stats_2[[#This Row],[Keyword]],'keyword-forecasts'!K:O,5,FALSE)</f>
        <v>0</v>
      </c>
      <c r="E1502" s="12">
        <f>keyword_stats_2[[#This Row],[Searches: Jun 2019]]/keyword_stats_2[[#This Row],[Searches: Jun 2018]]</f>
        <v>0</v>
      </c>
    </row>
    <row r="1503" spans="1:5" x14ac:dyDescent="0.25">
      <c r="A1503" s="7" t="s">
        <v>998</v>
      </c>
      <c r="B1503" s="7" t="s">
        <v>1773</v>
      </c>
      <c r="C1503" s="7">
        <v>10</v>
      </c>
      <c r="D1503">
        <f>VLOOKUP(keyword_stats_2[[#This Row],[Keyword]],'keyword-forecasts'!K:O,5,FALSE)</f>
        <v>0</v>
      </c>
      <c r="E1503" s="12">
        <f>keyword_stats_2[[#This Row],[Searches: Jun 2019]]/keyword_stats_2[[#This Row],[Searches: Jun 2018]]</f>
        <v>0</v>
      </c>
    </row>
    <row r="1504" spans="1:5" x14ac:dyDescent="0.25">
      <c r="A1504" s="7" t="s">
        <v>778</v>
      </c>
      <c r="B1504" s="7" t="s">
        <v>1773</v>
      </c>
      <c r="C1504" s="7">
        <v>10</v>
      </c>
      <c r="D1504">
        <f>VLOOKUP(keyword_stats_2[[#This Row],[Keyword]],'keyword-forecasts'!K:O,5,FALSE)</f>
        <v>0</v>
      </c>
      <c r="E1504" s="12">
        <f>keyword_stats_2[[#This Row],[Searches: Jun 2019]]/keyword_stats_2[[#This Row],[Searches: Jun 2018]]</f>
        <v>0</v>
      </c>
    </row>
    <row r="1505" spans="1:5" x14ac:dyDescent="0.25">
      <c r="A1505" s="7" t="s">
        <v>620</v>
      </c>
      <c r="B1505" s="7" t="s">
        <v>1707</v>
      </c>
      <c r="C1505" s="7">
        <v>10</v>
      </c>
      <c r="D1505">
        <f>VLOOKUP(keyword_stats_2[[#This Row],[Keyword]],'keyword-forecasts'!K:O,5,FALSE)</f>
        <v>14.01</v>
      </c>
      <c r="E1505" s="12">
        <f>keyword_stats_2[[#This Row],[Searches: Jun 2019]]/keyword_stats_2[[#This Row],[Searches: Jun 2018]]</f>
        <v>1.401</v>
      </c>
    </row>
    <row r="1506" spans="1:5" x14ac:dyDescent="0.25">
      <c r="A1506" s="7" t="s">
        <v>1346</v>
      </c>
      <c r="B1506" s="7" t="s">
        <v>1771</v>
      </c>
      <c r="C1506" s="7">
        <v>10</v>
      </c>
      <c r="D1506">
        <f>VLOOKUP(keyword_stats_2[[#This Row],[Keyword]],'keyword-forecasts'!K:O,5,FALSE)</f>
        <v>0</v>
      </c>
      <c r="E1506" s="12">
        <f>keyword_stats_2[[#This Row],[Searches: Jun 2019]]/keyword_stats_2[[#This Row],[Searches: Jun 2018]]</f>
        <v>0</v>
      </c>
    </row>
    <row r="1507" spans="1:5" x14ac:dyDescent="0.25">
      <c r="A1507" s="7" t="s">
        <v>1134</v>
      </c>
      <c r="B1507" s="7" t="s">
        <v>1766</v>
      </c>
      <c r="C1507" s="7">
        <v>0</v>
      </c>
      <c r="D1507">
        <f>VLOOKUP(keyword_stats_2[[#This Row],[Keyword]],'keyword-forecasts'!K:O,5,FALSE)</f>
        <v>0</v>
      </c>
      <c r="E1507" s="12" t="e">
        <f>keyword_stats_2[[#This Row],[Searches: Jun 2019]]/keyword_stats_2[[#This Row],[Searches: Jun 2018]]</f>
        <v>#DIV/0!</v>
      </c>
    </row>
    <row r="1508" spans="1:5" x14ac:dyDescent="0.25">
      <c r="A1508" s="7" t="s">
        <v>1267</v>
      </c>
      <c r="B1508" s="7" t="s">
        <v>1803</v>
      </c>
      <c r="C1508" s="7">
        <v>0</v>
      </c>
      <c r="D1508">
        <f>VLOOKUP(keyword_stats_2[[#This Row],[Keyword]],'keyword-forecasts'!K:O,5,FALSE)</f>
        <v>0</v>
      </c>
      <c r="E1508" s="12" t="e">
        <f>keyword_stats_2[[#This Row],[Searches: Jun 2019]]/keyword_stats_2[[#This Row],[Searches: Jun 2018]]</f>
        <v>#DIV/0!</v>
      </c>
    </row>
    <row r="1509" spans="1:5" x14ac:dyDescent="0.25">
      <c r="A1509" s="7" t="s">
        <v>1268</v>
      </c>
      <c r="B1509" s="7" t="s">
        <v>1766</v>
      </c>
      <c r="C1509" s="7">
        <v>0</v>
      </c>
      <c r="D1509">
        <f>VLOOKUP(keyword_stats_2[[#This Row],[Keyword]],'keyword-forecasts'!K:O,5,FALSE)</f>
        <v>0</v>
      </c>
      <c r="E1509" s="12" t="e">
        <f>keyword_stats_2[[#This Row],[Searches: Jun 2019]]/keyword_stats_2[[#This Row],[Searches: Jun 2018]]</f>
        <v>#DIV/0!</v>
      </c>
    </row>
    <row r="1510" spans="1:5" x14ac:dyDescent="0.25">
      <c r="A1510" s="7" t="s">
        <v>1139</v>
      </c>
      <c r="B1510" s="7" t="s">
        <v>1799</v>
      </c>
      <c r="C1510" s="7">
        <v>0</v>
      </c>
      <c r="D1510">
        <f>VLOOKUP(keyword_stats_2[[#This Row],[Keyword]],'keyword-forecasts'!K:O,5,FALSE)</f>
        <v>0</v>
      </c>
      <c r="E1510" s="12" t="e">
        <f>keyword_stats_2[[#This Row],[Searches: Jun 2019]]/keyword_stats_2[[#This Row],[Searches: Jun 2018]]</f>
        <v>#DIV/0!</v>
      </c>
    </row>
    <row r="1511" spans="1:5" x14ac:dyDescent="0.25">
      <c r="A1511" s="7" t="s">
        <v>730</v>
      </c>
      <c r="B1511" s="7" t="s">
        <v>1782</v>
      </c>
      <c r="C1511" s="7">
        <v>0</v>
      </c>
      <c r="D1511">
        <f>VLOOKUP(keyword_stats_2[[#This Row],[Keyword]],'keyword-forecasts'!K:O,5,FALSE)</f>
        <v>0</v>
      </c>
      <c r="E1511" s="12" t="e">
        <f>keyword_stats_2[[#This Row],[Searches: Jun 2019]]/keyword_stats_2[[#This Row],[Searches: Jun 2018]]</f>
        <v>#DIV/0!</v>
      </c>
    </row>
    <row r="1512" spans="1:5" x14ac:dyDescent="0.25">
      <c r="A1512" s="7" t="s">
        <v>1108</v>
      </c>
      <c r="B1512" s="7" t="s">
        <v>1766</v>
      </c>
      <c r="C1512" s="7">
        <v>0</v>
      </c>
      <c r="D1512">
        <f>VLOOKUP(keyword_stats_2[[#This Row],[Keyword]],'keyword-forecasts'!K:O,5,FALSE)</f>
        <v>0</v>
      </c>
      <c r="E1512" s="12" t="e">
        <f>keyword_stats_2[[#This Row],[Searches: Jun 2019]]/keyword_stats_2[[#This Row],[Searches: Jun 2018]]</f>
        <v>#DIV/0!</v>
      </c>
    </row>
    <row r="1513" spans="1:5" x14ac:dyDescent="0.25">
      <c r="A1513" s="7" t="s">
        <v>739</v>
      </c>
      <c r="B1513" s="7" t="s">
        <v>1771</v>
      </c>
      <c r="C1513" s="7">
        <v>0</v>
      </c>
      <c r="D1513">
        <f>VLOOKUP(keyword_stats_2[[#This Row],[Keyword]],'keyword-forecasts'!K:O,5,FALSE)</f>
        <v>0</v>
      </c>
      <c r="E1513" s="12" t="e">
        <f>keyword_stats_2[[#This Row],[Searches: Jun 2019]]/keyword_stats_2[[#This Row],[Searches: Jun 2018]]</f>
        <v>#DIV/0!</v>
      </c>
    </row>
    <row r="1514" spans="1:5" x14ac:dyDescent="0.25">
      <c r="A1514" s="7" t="s">
        <v>463</v>
      </c>
      <c r="B1514" s="7" t="s">
        <v>1829</v>
      </c>
      <c r="C1514" s="7">
        <v>0</v>
      </c>
      <c r="D1514">
        <f>VLOOKUP(keyword_stats_2[[#This Row],[Keyword]],'keyword-forecasts'!K:O,5,FALSE)</f>
        <v>0</v>
      </c>
      <c r="E1514" s="12" t="e">
        <f>keyword_stats_2[[#This Row],[Searches: Jun 2019]]/keyword_stats_2[[#This Row],[Searches: Jun 2018]]</f>
        <v>#DIV/0!</v>
      </c>
    </row>
    <row r="1515" spans="1:5" x14ac:dyDescent="0.25">
      <c r="A1515" s="7" t="s">
        <v>456</v>
      </c>
      <c r="B1515" s="7" t="s">
        <v>1786</v>
      </c>
      <c r="C1515" s="7">
        <v>0</v>
      </c>
      <c r="D1515">
        <f>VLOOKUP(keyword_stats_2[[#This Row],[Keyword]],'keyword-forecasts'!K:O,5,FALSE)</f>
        <v>0</v>
      </c>
      <c r="E1515" s="12" t="e">
        <f>keyword_stats_2[[#This Row],[Searches: Jun 2019]]/keyword_stats_2[[#This Row],[Searches: Jun 2018]]</f>
        <v>#DIV/0!</v>
      </c>
    </row>
    <row r="1516" spans="1:5" x14ac:dyDescent="0.25">
      <c r="A1516" s="7" t="s">
        <v>750</v>
      </c>
      <c r="B1516" s="7" t="s">
        <v>1726</v>
      </c>
      <c r="C1516" s="7">
        <v>0</v>
      </c>
      <c r="D1516">
        <f>VLOOKUP(keyword_stats_2[[#This Row],[Keyword]],'keyword-forecasts'!K:O,5,FALSE)</f>
        <v>0</v>
      </c>
      <c r="E1516" s="12" t="e">
        <f>keyword_stats_2[[#This Row],[Searches: Jun 2019]]/keyword_stats_2[[#This Row],[Searches: Jun 2018]]</f>
        <v>#DIV/0!</v>
      </c>
    </row>
    <row r="1517" spans="1:5" x14ac:dyDescent="0.25">
      <c r="A1517" s="7" t="s">
        <v>434</v>
      </c>
      <c r="B1517" s="7" t="s">
        <v>1770</v>
      </c>
      <c r="C1517" s="7">
        <v>0</v>
      </c>
      <c r="D1517">
        <f>VLOOKUP(keyword_stats_2[[#This Row],[Keyword]],'keyword-forecasts'!K:O,5,FALSE)</f>
        <v>0</v>
      </c>
      <c r="E1517" s="12" t="e">
        <f>keyword_stats_2[[#This Row],[Searches: Jun 2019]]/keyword_stats_2[[#This Row],[Searches: Jun 2018]]</f>
        <v>#DIV/0!</v>
      </c>
    </row>
    <row r="1518" spans="1:5" x14ac:dyDescent="0.25">
      <c r="A1518" s="7" t="s">
        <v>574</v>
      </c>
      <c r="B1518" s="7" t="s">
        <v>1782</v>
      </c>
      <c r="C1518" s="7">
        <v>0</v>
      </c>
      <c r="D1518">
        <f>VLOOKUP(keyword_stats_2[[#This Row],[Keyword]],'keyword-forecasts'!K:O,5,FALSE)</f>
        <v>0</v>
      </c>
      <c r="E1518" s="12" t="e">
        <f>keyword_stats_2[[#This Row],[Searches: Jun 2019]]/keyword_stats_2[[#This Row],[Searches: Jun 2018]]</f>
        <v>#DIV/0!</v>
      </c>
    </row>
    <row r="1519" spans="1:5" x14ac:dyDescent="0.25">
      <c r="A1519" s="7" t="s">
        <v>481</v>
      </c>
      <c r="B1519" s="7" t="s">
        <v>1738</v>
      </c>
      <c r="C1519" s="7">
        <v>0</v>
      </c>
      <c r="D1519">
        <f>VLOOKUP(keyword_stats_2[[#This Row],[Keyword]],'keyword-forecasts'!K:O,5,FALSE)</f>
        <v>0</v>
      </c>
      <c r="E1519" s="12" t="e">
        <f>keyword_stats_2[[#This Row],[Searches: Jun 2019]]/keyword_stats_2[[#This Row],[Searches: Jun 2018]]</f>
        <v>#DIV/0!</v>
      </c>
    </row>
    <row r="1520" spans="1:5" x14ac:dyDescent="0.25">
      <c r="A1520" s="7" t="s">
        <v>1276</v>
      </c>
      <c r="B1520" s="7" t="s">
        <v>1803</v>
      </c>
      <c r="C1520" s="7">
        <v>0</v>
      </c>
      <c r="D1520">
        <f>VLOOKUP(keyword_stats_2[[#This Row],[Keyword]],'keyword-forecasts'!K:O,5,FALSE)</f>
        <v>0</v>
      </c>
      <c r="E1520" s="12" t="e">
        <f>keyword_stats_2[[#This Row],[Searches: Jun 2019]]/keyword_stats_2[[#This Row],[Searches: Jun 2018]]</f>
        <v>#DIV/0!</v>
      </c>
    </row>
    <row r="1521" spans="1:5" x14ac:dyDescent="0.25">
      <c r="A1521" s="7" t="s">
        <v>1059</v>
      </c>
      <c r="B1521" s="7" t="s">
        <v>1766</v>
      </c>
      <c r="C1521" s="7">
        <v>0</v>
      </c>
      <c r="D1521">
        <f>VLOOKUP(keyword_stats_2[[#This Row],[Keyword]],'keyword-forecasts'!K:O,5,FALSE)</f>
        <v>0</v>
      </c>
      <c r="E1521" s="12" t="e">
        <f>keyword_stats_2[[#This Row],[Searches: Jun 2019]]/keyword_stats_2[[#This Row],[Searches: Jun 2018]]</f>
        <v>#DIV/0!</v>
      </c>
    </row>
    <row r="1522" spans="1:5" x14ac:dyDescent="0.25">
      <c r="A1522" s="7" t="s">
        <v>1244</v>
      </c>
      <c r="B1522" s="7" t="s">
        <v>1699</v>
      </c>
      <c r="C1522" s="7">
        <v>0</v>
      </c>
      <c r="D1522">
        <f>VLOOKUP(keyword_stats_2[[#This Row],[Keyword]],'keyword-forecasts'!K:O,5,FALSE)</f>
        <v>0</v>
      </c>
      <c r="E1522" s="12" t="e">
        <f>keyword_stats_2[[#This Row],[Searches: Jun 2019]]/keyword_stats_2[[#This Row],[Searches: Jun 2018]]</f>
        <v>#DIV/0!</v>
      </c>
    </row>
    <row r="1523" spans="1:5" x14ac:dyDescent="0.25">
      <c r="A1523" s="7" t="s">
        <v>1585</v>
      </c>
      <c r="B1523" s="7" t="s">
        <v>1780</v>
      </c>
      <c r="C1523" s="7">
        <v>0</v>
      </c>
      <c r="D1523">
        <f>VLOOKUP(keyword_stats_2[[#This Row],[Keyword]],'keyword-forecasts'!K:O,5,FALSE)</f>
        <v>0</v>
      </c>
      <c r="E1523" s="12" t="e">
        <f>keyword_stats_2[[#This Row],[Searches: Jun 2019]]/keyword_stats_2[[#This Row],[Searches: Jun 2018]]</f>
        <v>#DIV/0!</v>
      </c>
    </row>
    <row r="1524" spans="1:5" x14ac:dyDescent="0.25">
      <c r="A1524" s="7" t="s">
        <v>974</v>
      </c>
      <c r="B1524" s="7" t="s">
        <v>1778</v>
      </c>
      <c r="C1524" s="7">
        <v>0</v>
      </c>
      <c r="D1524">
        <f>VLOOKUP(keyword_stats_2[[#This Row],[Keyword]],'keyword-forecasts'!K:O,5,FALSE)</f>
        <v>0</v>
      </c>
      <c r="E1524" s="12" t="e">
        <f>keyword_stats_2[[#This Row],[Searches: Jun 2019]]/keyword_stats_2[[#This Row],[Searches: Jun 2018]]</f>
        <v>#DIV/0!</v>
      </c>
    </row>
    <row r="1525" spans="1:5" x14ac:dyDescent="0.25">
      <c r="A1525" s="7" t="s">
        <v>1401</v>
      </c>
      <c r="B1525" s="7" t="s">
        <v>1769</v>
      </c>
      <c r="C1525" s="7">
        <v>0</v>
      </c>
      <c r="D1525">
        <f>VLOOKUP(keyword_stats_2[[#This Row],[Keyword]],'keyword-forecasts'!K:O,5,FALSE)</f>
        <v>0</v>
      </c>
      <c r="E1525" s="12" t="e">
        <f>keyword_stats_2[[#This Row],[Searches: Jun 2019]]/keyword_stats_2[[#This Row],[Searches: Jun 2018]]</f>
        <v>#DIV/0!</v>
      </c>
    </row>
    <row r="1526" spans="1:5" x14ac:dyDescent="0.25">
      <c r="A1526" s="7" t="s">
        <v>301</v>
      </c>
      <c r="B1526" s="7" t="s">
        <v>1748</v>
      </c>
      <c r="C1526" s="7">
        <v>0</v>
      </c>
      <c r="D1526">
        <f>VLOOKUP(keyword_stats_2[[#This Row],[Keyword]],'keyword-forecasts'!K:O,5,FALSE)</f>
        <v>0</v>
      </c>
      <c r="E1526" s="12" t="e">
        <f>keyword_stats_2[[#This Row],[Searches: Jun 2019]]/keyword_stats_2[[#This Row],[Searches: Jun 2018]]</f>
        <v>#DIV/0!</v>
      </c>
    </row>
    <row r="1527" spans="1:5" x14ac:dyDescent="0.25">
      <c r="A1527" s="7" t="s">
        <v>1368</v>
      </c>
      <c r="B1527" s="7" t="s">
        <v>1779</v>
      </c>
      <c r="C1527" s="7">
        <v>0</v>
      </c>
      <c r="D1527">
        <f>VLOOKUP(keyword_stats_2[[#This Row],[Keyword]],'keyword-forecasts'!K:O,5,FALSE)</f>
        <v>0</v>
      </c>
      <c r="E1527" s="12" t="e">
        <f>keyword_stats_2[[#This Row],[Searches: Jun 2019]]/keyword_stats_2[[#This Row],[Searches: Jun 2018]]</f>
        <v>#DIV/0!</v>
      </c>
    </row>
    <row r="1528" spans="1:5" x14ac:dyDescent="0.25">
      <c r="A1528" s="7" t="s">
        <v>299</v>
      </c>
      <c r="B1528" s="7" t="s">
        <v>1748</v>
      </c>
      <c r="C1528" s="7">
        <v>0</v>
      </c>
      <c r="D1528">
        <f>VLOOKUP(keyword_stats_2[[#This Row],[Keyword]],'keyword-forecasts'!K:O,5,FALSE)</f>
        <v>0</v>
      </c>
      <c r="E1528" s="12" t="e">
        <f>keyword_stats_2[[#This Row],[Searches: Jun 2019]]/keyword_stats_2[[#This Row],[Searches: Jun 2018]]</f>
        <v>#DIV/0!</v>
      </c>
    </row>
    <row r="1529" spans="1:5" x14ac:dyDescent="0.25">
      <c r="A1529" s="7" t="s">
        <v>1593</v>
      </c>
      <c r="B1529" s="7" t="s">
        <v>1780</v>
      </c>
      <c r="C1529" s="7">
        <v>0</v>
      </c>
      <c r="D1529">
        <f>VLOOKUP(keyword_stats_2[[#This Row],[Keyword]],'keyword-forecasts'!K:O,5,FALSE)</f>
        <v>0</v>
      </c>
      <c r="E1529" s="12" t="e">
        <f>keyword_stats_2[[#This Row],[Searches: Jun 2019]]/keyword_stats_2[[#This Row],[Searches: Jun 2018]]</f>
        <v>#DIV/0!</v>
      </c>
    </row>
    <row r="1530" spans="1:5" x14ac:dyDescent="0.25">
      <c r="A1530" s="7" t="s">
        <v>888</v>
      </c>
      <c r="B1530" s="7" t="s">
        <v>1785</v>
      </c>
      <c r="C1530" s="7">
        <v>0</v>
      </c>
      <c r="D1530">
        <f>VLOOKUP(keyword_stats_2[[#This Row],[Keyword]],'keyword-forecasts'!K:O,5,FALSE)</f>
        <v>0</v>
      </c>
      <c r="E1530" s="12" t="e">
        <f>keyword_stats_2[[#This Row],[Searches: Jun 2019]]/keyword_stats_2[[#This Row],[Searches: Jun 2018]]</f>
        <v>#DIV/0!</v>
      </c>
    </row>
    <row r="1531" spans="1:5" x14ac:dyDescent="0.25">
      <c r="A1531" s="7" t="s">
        <v>1239</v>
      </c>
      <c r="B1531" s="7" t="s">
        <v>1784</v>
      </c>
      <c r="C1531" s="7">
        <v>0</v>
      </c>
      <c r="D1531">
        <f>VLOOKUP(keyword_stats_2[[#This Row],[Keyword]],'keyword-forecasts'!K:O,5,FALSE)</f>
        <v>0</v>
      </c>
      <c r="E1531" s="12" t="e">
        <f>keyword_stats_2[[#This Row],[Searches: Jun 2019]]/keyword_stats_2[[#This Row],[Searches: Jun 2018]]</f>
        <v>#DIV/0!</v>
      </c>
    </row>
    <row r="1532" spans="1:5" x14ac:dyDescent="0.25">
      <c r="A1532" s="7" t="s">
        <v>1237</v>
      </c>
      <c r="B1532" s="7" t="s">
        <v>1721</v>
      </c>
      <c r="C1532" s="7">
        <v>0</v>
      </c>
      <c r="D1532">
        <f>VLOOKUP(keyword_stats_2[[#This Row],[Keyword]],'keyword-forecasts'!K:O,5,FALSE)</f>
        <v>0</v>
      </c>
      <c r="E1532" s="12" t="e">
        <f>keyword_stats_2[[#This Row],[Searches: Jun 2019]]/keyword_stats_2[[#This Row],[Searches: Jun 2018]]</f>
        <v>#DIV/0!</v>
      </c>
    </row>
    <row r="1533" spans="1:5" x14ac:dyDescent="0.25">
      <c r="A1533" s="7" t="s">
        <v>1171</v>
      </c>
      <c r="B1533" s="7" t="s">
        <v>1766</v>
      </c>
      <c r="C1533" s="7">
        <v>0</v>
      </c>
      <c r="D1533">
        <f>VLOOKUP(keyword_stats_2[[#This Row],[Keyword]],'keyword-forecasts'!K:O,5,FALSE)</f>
        <v>0</v>
      </c>
      <c r="E1533" s="12" t="e">
        <f>keyword_stats_2[[#This Row],[Searches: Jun 2019]]/keyword_stats_2[[#This Row],[Searches: Jun 2018]]</f>
        <v>#DIV/0!</v>
      </c>
    </row>
    <row r="1534" spans="1:5" x14ac:dyDescent="0.25">
      <c r="A1534" s="7" t="s">
        <v>899</v>
      </c>
      <c r="B1534" s="7" t="s">
        <v>1767</v>
      </c>
      <c r="C1534" s="7">
        <v>0</v>
      </c>
      <c r="D1534">
        <f>VLOOKUP(keyword_stats_2[[#This Row],[Keyword]],'keyword-forecasts'!K:O,5,FALSE)</f>
        <v>0</v>
      </c>
      <c r="E1534" s="12" t="e">
        <f>keyword_stats_2[[#This Row],[Searches: Jun 2019]]/keyword_stats_2[[#This Row],[Searches: Jun 2018]]</f>
        <v>#DIV/0!</v>
      </c>
    </row>
    <row r="1535" spans="1:5" x14ac:dyDescent="0.25">
      <c r="A1535" s="7" t="s">
        <v>1425</v>
      </c>
      <c r="B1535" s="7" t="s">
        <v>1771</v>
      </c>
      <c r="C1535" s="7">
        <v>0</v>
      </c>
      <c r="D1535">
        <f>VLOOKUP(keyword_stats_2[[#This Row],[Keyword]],'keyword-forecasts'!K:O,5,FALSE)</f>
        <v>0</v>
      </c>
      <c r="E1535" s="12" t="e">
        <f>keyword_stats_2[[#This Row],[Searches: Jun 2019]]/keyword_stats_2[[#This Row],[Searches: Jun 2018]]</f>
        <v>#DIV/0!</v>
      </c>
    </row>
    <row r="1536" spans="1:5" x14ac:dyDescent="0.25">
      <c r="A1536" s="7" t="s">
        <v>591</v>
      </c>
      <c r="B1536" s="7" t="s">
        <v>1803</v>
      </c>
      <c r="C1536" s="7">
        <v>0</v>
      </c>
      <c r="D1536">
        <f>VLOOKUP(keyword_stats_2[[#This Row],[Keyword]],'keyword-forecasts'!K:O,5,FALSE)</f>
        <v>0</v>
      </c>
      <c r="E1536" s="12" t="e">
        <f>keyword_stats_2[[#This Row],[Searches: Jun 2019]]/keyword_stats_2[[#This Row],[Searches: Jun 2018]]</f>
        <v>#DIV/0!</v>
      </c>
    </row>
    <row r="1537" spans="1:5" x14ac:dyDescent="0.25">
      <c r="A1537" s="7" t="s">
        <v>1320</v>
      </c>
      <c r="B1537" s="7" t="s">
        <v>1769</v>
      </c>
      <c r="C1537" s="7">
        <v>0</v>
      </c>
      <c r="D1537">
        <f>VLOOKUP(keyword_stats_2[[#This Row],[Keyword]],'keyword-forecasts'!K:O,5,FALSE)</f>
        <v>0</v>
      </c>
      <c r="E1537" s="12" t="e">
        <f>keyword_stats_2[[#This Row],[Searches: Jun 2019]]/keyword_stats_2[[#This Row],[Searches: Jun 2018]]</f>
        <v>#DIV/0!</v>
      </c>
    </row>
    <row r="1538" spans="1:5" x14ac:dyDescent="0.25">
      <c r="A1538" s="7" t="s">
        <v>934</v>
      </c>
      <c r="B1538" s="7" t="s">
        <v>1766</v>
      </c>
      <c r="C1538" s="7">
        <v>0</v>
      </c>
      <c r="D1538">
        <f>VLOOKUP(keyword_stats_2[[#This Row],[Keyword]],'keyword-forecasts'!K:O,5,FALSE)</f>
        <v>0</v>
      </c>
      <c r="E1538" s="12" t="e">
        <f>keyword_stats_2[[#This Row],[Searches: Jun 2019]]/keyword_stats_2[[#This Row],[Searches: Jun 2018]]</f>
        <v>#DIV/0!</v>
      </c>
    </row>
    <row r="1539" spans="1:5" x14ac:dyDescent="0.25">
      <c r="A1539" s="7" t="s">
        <v>933</v>
      </c>
      <c r="B1539" s="7" t="s">
        <v>1766</v>
      </c>
      <c r="C1539" s="7">
        <v>0</v>
      </c>
      <c r="D1539">
        <f>VLOOKUP(keyword_stats_2[[#This Row],[Keyword]],'keyword-forecasts'!K:O,5,FALSE)</f>
        <v>0</v>
      </c>
      <c r="E1539" s="12" t="e">
        <f>keyword_stats_2[[#This Row],[Searches: Jun 2019]]/keyword_stats_2[[#This Row],[Searches: Jun 2018]]</f>
        <v>#DIV/0!</v>
      </c>
    </row>
    <row r="1540" spans="1:5" x14ac:dyDescent="0.25">
      <c r="A1540" s="7" t="s">
        <v>930</v>
      </c>
      <c r="B1540" s="7" t="s">
        <v>1766</v>
      </c>
      <c r="C1540" s="7">
        <v>0</v>
      </c>
      <c r="D1540">
        <f>VLOOKUP(keyword_stats_2[[#This Row],[Keyword]],'keyword-forecasts'!K:O,5,FALSE)</f>
        <v>0</v>
      </c>
      <c r="E1540" s="12" t="e">
        <f>keyword_stats_2[[#This Row],[Searches: Jun 2019]]/keyword_stats_2[[#This Row],[Searches: Jun 2018]]</f>
        <v>#DIV/0!</v>
      </c>
    </row>
    <row r="1541" spans="1:5" x14ac:dyDescent="0.25">
      <c r="A1541" s="7" t="s">
        <v>426</v>
      </c>
      <c r="B1541" s="7" t="s">
        <v>1783</v>
      </c>
      <c r="C1541" s="7">
        <v>0</v>
      </c>
      <c r="D1541">
        <f>VLOOKUP(keyword_stats_2[[#This Row],[Keyword]],'keyword-forecasts'!K:O,5,FALSE)</f>
        <v>0</v>
      </c>
      <c r="E1541" s="12" t="e">
        <f>keyword_stats_2[[#This Row],[Searches: Jun 2019]]/keyword_stats_2[[#This Row],[Searches: Jun 2018]]</f>
        <v>#DIV/0!</v>
      </c>
    </row>
    <row r="1542" spans="1:5" x14ac:dyDescent="0.25">
      <c r="A1542" s="7" t="s">
        <v>666</v>
      </c>
      <c r="B1542" s="7" t="s">
        <v>1714</v>
      </c>
      <c r="C1542" s="7">
        <v>0</v>
      </c>
      <c r="D1542">
        <f>VLOOKUP(keyword_stats_2[[#This Row],[Keyword]],'keyword-forecasts'!K:O,5,FALSE)</f>
        <v>0</v>
      </c>
      <c r="E1542" s="12" t="e">
        <f>keyword_stats_2[[#This Row],[Searches: Jun 2019]]/keyword_stats_2[[#This Row],[Searches: Jun 2018]]</f>
        <v>#DIV/0!</v>
      </c>
    </row>
    <row r="1543" spans="1:5" x14ac:dyDescent="0.25">
      <c r="A1543" s="7" t="s">
        <v>592</v>
      </c>
      <c r="B1543" s="7" t="s">
        <v>1782</v>
      </c>
      <c r="C1543" s="7">
        <v>0</v>
      </c>
      <c r="D1543">
        <f>VLOOKUP(keyword_stats_2[[#This Row],[Keyword]],'keyword-forecasts'!K:O,5,FALSE)</f>
        <v>0</v>
      </c>
      <c r="E1543" s="12" t="e">
        <f>keyword_stats_2[[#This Row],[Searches: Jun 2019]]/keyword_stats_2[[#This Row],[Searches: Jun 2018]]</f>
        <v>#DIV/0!</v>
      </c>
    </row>
    <row r="1544" spans="1:5" x14ac:dyDescent="0.25">
      <c r="A1544" s="7" t="s">
        <v>169</v>
      </c>
      <c r="B1544" s="7" t="s">
        <v>1700</v>
      </c>
      <c r="C1544" s="7">
        <v>0</v>
      </c>
      <c r="D1544">
        <f>VLOOKUP(keyword_stats_2[[#This Row],[Keyword]],'keyword-forecasts'!K:O,5,FALSE)</f>
        <v>0</v>
      </c>
      <c r="E1544" s="12" t="e">
        <f>keyword_stats_2[[#This Row],[Searches: Jun 2019]]/keyword_stats_2[[#This Row],[Searches: Jun 2018]]</f>
        <v>#DIV/0!</v>
      </c>
    </row>
    <row r="1545" spans="1:5" x14ac:dyDescent="0.25">
      <c r="A1545" s="7" t="s">
        <v>394</v>
      </c>
      <c r="B1545" s="7" t="s">
        <v>1766</v>
      </c>
      <c r="C1545" s="7">
        <v>0</v>
      </c>
      <c r="D1545">
        <f>VLOOKUP(keyword_stats_2[[#This Row],[Keyword]],'keyword-forecasts'!K:O,5,FALSE)</f>
        <v>0</v>
      </c>
      <c r="E1545" s="12" t="e">
        <f>keyword_stats_2[[#This Row],[Searches: Jun 2019]]/keyword_stats_2[[#This Row],[Searches: Jun 2018]]</f>
        <v>#DIV/0!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141"/>
  <sheetViews>
    <sheetView workbookViewId="0"/>
  </sheetViews>
  <sheetFormatPr defaultRowHeight="15" x14ac:dyDescent="0.25"/>
  <cols>
    <col min="1" max="1" width="35" bestFit="1" customWidth="1"/>
    <col min="2" max="2" width="19.85546875" bestFit="1" customWidth="1"/>
    <col min="3" max="3" width="36.42578125" bestFit="1" customWidth="1"/>
    <col min="4" max="4" width="51.7109375" bestFit="1" customWidth="1"/>
    <col min="5" max="5" width="9.140625" style="12"/>
  </cols>
  <sheetData>
    <row r="1" spans="1:5" x14ac:dyDescent="0.25">
      <c r="A1" s="7" t="s">
        <v>1845</v>
      </c>
      <c r="B1" t="s">
        <v>1861</v>
      </c>
      <c r="C1" t="s">
        <v>1848</v>
      </c>
      <c r="D1" t="s">
        <v>1862</v>
      </c>
      <c r="E1" s="12" t="s">
        <v>1860</v>
      </c>
    </row>
    <row r="2" spans="1:5" x14ac:dyDescent="0.25">
      <c r="A2" s="7" t="s">
        <v>1836</v>
      </c>
      <c r="B2">
        <f>COUNTIF('keyword-stats'!BO:BO,unikalne_grupy[[#This Row],[AdGroupUnique]])</f>
        <v>13</v>
      </c>
      <c r="C2">
        <f>SUMIF('keyword-stats'!BO:BO,unikalne_grupy[[#This Row],[AdGroupUnique]],'keyword-stats'!BL:BL)</f>
        <v>3134626.6666666665</v>
      </c>
      <c r="D2">
        <f>SUMIF('PSK-wyszukiwania-prognoza'!B:B,unikalne_grupy[[#This Row],[AdGroupUnique]],'PSK-wyszukiwania-prognoza'!D:D)</f>
        <v>16982.479999999996</v>
      </c>
      <c r="E2" s="12">
        <f>unikalne_grupy[[#This Row],[Wyliczona Prognozowana Ilość Wyświetleń dla Grupy]]/unikalne_grupy[[#This Row],[Wyliczona Średnia Ilość Wyszukiwań]]</f>
        <v>5.4177041816782E-3</v>
      </c>
    </row>
    <row r="3" spans="1:5" x14ac:dyDescent="0.25">
      <c r="A3" s="7" t="s">
        <v>1814</v>
      </c>
      <c r="B3">
        <f>COUNTIF('keyword-stats'!BO:BO,unikalne_grupy[[#This Row],[AdGroupUnique]])</f>
        <v>54</v>
      </c>
      <c r="C3">
        <f>SUMIF('keyword-stats'!BO:BO,unikalne_grupy[[#This Row],[AdGroupUnique]],'keyword-stats'!BL:BL)</f>
        <v>253504.16666666669</v>
      </c>
      <c r="D3">
        <f>SUMIF('PSK-wyszukiwania-prognoza'!B:B,unikalne_grupy[[#This Row],[AdGroupUnique]],'PSK-wyszukiwania-prognoza'!D:D)</f>
        <v>383149.63</v>
      </c>
      <c r="E3" s="12">
        <f>unikalne_grupy[[#This Row],[Wyliczona Prognozowana Ilość Wyświetleń dla Grupy]]/unikalne_grupy[[#This Row],[Wyliczona Średnia Ilość Wyszukiwań]]</f>
        <v>1.5114135402113704</v>
      </c>
    </row>
    <row r="4" spans="1:5" x14ac:dyDescent="0.25">
      <c r="A4" s="7" t="s">
        <v>1835</v>
      </c>
      <c r="B4">
        <f>COUNTIF('keyword-stats'!BO:BO,unikalne_grupy[[#This Row],[AdGroupUnique]])</f>
        <v>29</v>
      </c>
      <c r="C4">
        <f>SUMIF('keyword-stats'!BO:BO,unikalne_grupy[[#This Row],[AdGroupUnique]],'keyword-stats'!BL:BL)</f>
        <v>159350</v>
      </c>
      <c r="D4">
        <f>SUMIF('PSK-wyszukiwania-prognoza'!B:B,unikalne_grupy[[#This Row],[AdGroupUnique]],'PSK-wyszukiwania-prognoza'!D:D)</f>
        <v>2045.75</v>
      </c>
      <c r="E4" s="12">
        <f>unikalne_grupy[[#This Row],[Wyliczona Prognozowana Ilość Wyświetleń dla Grupy]]/unikalne_grupy[[#This Row],[Wyliczona Średnia Ilość Wyszukiwań]]</f>
        <v>1.283809224976467E-2</v>
      </c>
    </row>
    <row r="5" spans="1:5" x14ac:dyDescent="0.25">
      <c r="A5" s="7" t="s">
        <v>1696</v>
      </c>
      <c r="B5">
        <f>COUNTIF('keyword-stats'!BO:BO,unikalne_grupy[[#This Row],[AdGroupUnique]])</f>
        <v>7</v>
      </c>
      <c r="C5">
        <f>SUMIF('keyword-stats'!BO:BO,unikalne_grupy[[#This Row],[AdGroupUnique]],'keyword-stats'!BL:BL)</f>
        <v>51133.333333333336</v>
      </c>
      <c r="D5">
        <f>SUMIF('PSK-wyszukiwania-prognoza'!B:B,unikalne_grupy[[#This Row],[AdGroupUnique]],'PSK-wyszukiwania-prognoza'!D:D)</f>
        <v>71692.12000000001</v>
      </c>
      <c r="E5" s="12">
        <f>unikalne_grupy[[#This Row],[Wyliczona Prognozowana Ilość Wyświetleń dla Grupy]]/unikalne_grupy[[#This Row],[Wyliczona Średnia Ilość Wyszukiwań]]</f>
        <v>1.4020623207301175</v>
      </c>
    </row>
    <row r="6" spans="1:5" x14ac:dyDescent="0.25">
      <c r="A6" s="7" t="s">
        <v>1832</v>
      </c>
      <c r="B6">
        <f>COUNTIF('keyword-stats'!BO:BO,unikalne_grupy[[#This Row],[AdGroupUnique]])</f>
        <v>5</v>
      </c>
      <c r="C6">
        <f>SUMIF('keyword-stats'!BO:BO,unikalne_grupy[[#This Row],[AdGroupUnique]],'keyword-stats'!BL:BL)</f>
        <v>39469.166666666657</v>
      </c>
      <c r="D6">
        <f>SUMIF('PSK-wyszukiwania-prognoza'!B:B,unikalne_grupy[[#This Row],[AdGroupUnique]],'PSK-wyszukiwania-prognoza'!D:D)</f>
        <v>12449.61</v>
      </c>
      <c r="E6" s="12">
        <f>unikalne_grupy[[#This Row],[Wyliczona Prognozowana Ilość Wyświetleń dla Grupy]]/unikalne_grupy[[#This Row],[Wyliczona Średnia Ilość Wyszukiwań]]</f>
        <v>0.3154262187783714</v>
      </c>
    </row>
    <row r="7" spans="1:5" x14ac:dyDescent="0.25">
      <c r="A7" s="7" t="s">
        <v>1773</v>
      </c>
      <c r="B7">
        <f>COUNTIF('keyword-stats'!BO:BO,unikalne_grupy[[#This Row],[AdGroupUnique]])</f>
        <v>220</v>
      </c>
      <c r="C7">
        <f>SUMIF('keyword-stats'!BO:BO,unikalne_grupy[[#This Row],[AdGroupUnique]],'keyword-stats'!BL:BL)</f>
        <v>36980.000000000022</v>
      </c>
      <c r="D7">
        <f>SUMIF('PSK-wyszukiwania-prognoza'!B:B,unikalne_grupy[[#This Row],[AdGroupUnique]],'PSK-wyszukiwania-prognoza'!D:D)</f>
        <v>36634.320000000029</v>
      </c>
      <c r="E7" s="12">
        <f>unikalne_grupy[[#This Row],[Wyliczona Prognozowana Ilość Wyświetleń dla Grupy]]/unikalne_grupy[[#This Row],[Wyliczona Średnia Ilość Wyszukiwań]]</f>
        <v>0.99065224445646316</v>
      </c>
    </row>
    <row r="8" spans="1:5" x14ac:dyDescent="0.25">
      <c r="A8" s="7" t="s">
        <v>1771</v>
      </c>
      <c r="B8">
        <f>COUNTIF('keyword-stats'!BO:BO,unikalne_grupy[[#This Row],[AdGroupUnique]])</f>
        <v>131</v>
      </c>
      <c r="C8">
        <f>SUMIF('keyword-stats'!BO:BO,unikalne_grupy[[#This Row],[AdGroupUnique]],'keyword-stats'!BL:BL)</f>
        <v>25342.499999999996</v>
      </c>
      <c r="D8">
        <f>SUMIF('PSK-wyszukiwania-prognoza'!B:B,unikalne_grupy[[#This Row],[AdGroupUnique]],'PSK-wyszukiwania-prognoza'!D:D)</f>
        <v>29740.429999999997</v>
      </c>
      <c r="E8" s="12">
        <f>unikalne_grupy[[#This Row],[Wyliczona Prognozowana Ilość Wyświetleń dla Grupy]]/unikalne_grupy[[#This Row],[Wyliczona Średnia Ilość Wyszukiwań]]</f>
        <v>1.1735397060274244</v>
      </c>
    </row>
    <row r="9" spans="1:5" x14ac:dyDescent="0.25">
      <c r="A9" s="7" t="s">
        <v>1701</v>
      </c>
      <c r="B9">
        <f>COUNTIF('keyword-stats'!BO:BO,unikalne_grupy[[#This Row],[AdGroupUnique]])</f>
        <v>7</v>
      </c>
      <c r="C9">
        <f>SUMIF('keyword-stats'!BO:BO,unikalne_grupy[[#This Row],[AdGroupUnique]],'keyword-stats'!BL:BL)</f>
        <v>17628.333333333336</v>
      </c>
      <c r="D9">
        <f>SUMIF('PSK-wyszukiwania-prognoza'!B:B,unikalne_grupy[[#This Row],[AdGroupUnique]],'PSK-wyszukiwania-prognoza'!D:D)</f>
        <v>17500.919999999998</v>
      </c>
      <c r="E9" s="12">
        <f>unikalne_grupy[[#This Row],[Wyliczona Prognozowana Ilość Wyświetleń dla Grupy]]/unikalne_grupy[[#This Row],[Wyliczona Średnia Ilość Wyszukiwań]]</f>
        <v>0.99277224165642408</v>
      </c>
    </row>
    <row r="10" spans="1:5" x14ac:dyDescent="0.25">
      <c r="A10" s="7" t="s">
        <v>1768</v>
      </c>
      <c r="B10">
        <f>COUNTIF('keyword-stats'!BO:BO,unikalne_grupy[[#This Row],[AdGroupUnique]])</f>
        <v>69</v>
      </c>
      <c r="C10">
        <f>SUMIF('keyword-stats'!BO:BO,unikalne_grupy[[#This Row],[AdGroupUnique]],'keyword-stats'!BL:BL)</f>
        <v>16226.666666666666</v>
      </c>
      <c r="D10">
        <f>SUMIF('PSK-wyszukiwania-prognoza'!B:B,unikalne_grupy[[#This Row],[AdGroupUnique]],'PSK-wyszukiwania-prognoza'!D:D)</f>
        <v>28640.429999999986</v>
      </c>
      <c r="E10" s="12">
        <f>unikalne_grupy[[#This Row],[Wyliczona Prognozowana Ilość Wyświetleń dla Grupy]]/unikalne_grupy[[#This Row],[Wyliczona Średnia Ilość Wyszukiwań]]</f>
        <v>1.7650223911257181</v>
      </c>
    </row>
    <row r="11" spans="1:5" x14ac:dyDescent="0.25">
      <c r="A11" s="7" t="s">
        <v>1767</v>
      </c>
      <c r="B11">
        <f>COUNTIF('keyword-stats'!BO:BO,unikalne_grupy[[#This Row],[AdGroupUnique]])</f>
        <v>31</v>
      </c>
      <c r="C11">
        <f>SUMIF('keyword-stats'!BO:BO,unikalne_grupy[[#This Row],[AdGroupUnique]],'keyword-stats'!BL:BL)</f>
        <v>15980.833333333332</v>
      </c>
      <c r="D11">
        <f>SUMIF('PSK-wyszukiwania-prognoza'!B:B,unikalne_grupy[[#This Row],[AdGroupUnique]],'PSK-wyszukiwania-prognoza'!D:D)</f>
        <v>19946.009999999998</v>
      </c>
      <c r="E11" s="12">
        <f>unikalne_grupy[[#This Row],[Wyliczona Prognozowana Ilość Wyświetleń dla Grupy]]/unikalne_grupy[[#This Row],[Wyliczona Średnia Ilość Wyszukiwań]]</f>
        <v>1.2481207696720029</v>
      </c>
    </row>
    <row r="12" spans="1:5" x14ac:dyDescent="0.25">
      <c r="A12" s="7" t="s">
        <v>1769</v>
      </c>
      <c r="B12">
        <f>COUNTIF('keyword-stats'!BO:BO,unikalne_grupy[[#This Row],[AdGroupUnique]])</f>
        <v>22</v>
      </c>
      <c r="C12">
        <f>SUMIF('keyword-stats'!BO:BO,unikalne_grupy[[#This Row],[AdGroupUnique]],'keyword-stats'!BL:BL)</f>
        <v>15944.166666666666</v>
      </c>
      <c r="D12">
        <f>SUMIF('PSK-wyszukiwania-prognoza'!B:B,unikalne_grupy[[#This Row],[AdGroupUnique]],'PSK-wyszukiwania-prognoza'!D:D)</f>
        <v>24303.72</v>
      </c>
      <c r="E12" s="12">
        <f>unikalne_grupy[[#This Row],[Wyliczona Prognozowana Ilość Wyświetleń dla Grupy]]/unikalne_grupy[[#This Row],[Wyliczona Średnia Ilość Wyszukiwań]]</f>
        <v>1.5243016777295773</v>
      </c>
    </row>
    <row r="13" spans="1:5" x14ac:dyDescent="0.25">
      <c r="A13" s="7" t="s">
        <v>1772</v>
      </c>
      <c r="B13">
        <f>COUNTIF('keyword-stats'!BO:BO,unikalne_grupy[[#This Row],[AdGroupUnique]])</f>
        <v>20</v>
      </c>
      <c r="C13">
        <f>SUMIF('keyword-stats'!BO:BO,unikalne_grupy[[#This Row],[AdGroupUnique]],'keyword-stats'!BL:BL)</f>
        <v>14529.999999999998</v>
      </c>
      <c r="D13">
        <f>SUMIF('PSK-wyszukiwania-prognoza'!B:B,unikalne_grupy[[#This Row],[AdGroupUnique]],'PSK-wyszukiwania-prognoza'!D:D)</f>
        <v>11770.03</v>
      </c>
      <c r="E13" s="12">
        <f>unikalne_grupy[[#This Row],[Wyliczona Prognozowana Ilość Wyświetleń dla Grupy]]/unikalne_grupy[[#This Row],[Wyliczona Średnia Ilość Wyszukiwań]]</f>
        <v>0.81005024088093613</v>
      </c>
    </row>
    <row r="14" spans="1:5" x14ac:dyDescent="0.25">
      <c r="A14" s="7" t="s">
        <v>1770</v>
      </c>
      <c r="B14">
        <f>COUNTIF('keyword-stats'!BO:BO,unikalne_grupy[[#This Row],[AdGroupUnique]])</f>
        <v>38</v>
      </c>
      <c r="C14">
        <f>SUMIF('keyword-stats'!BO:BO,unikalne_grupy[[#This Row],[AdGroupUnique]],'keyword-stats'!BL:BL)</f>
        <v>13034.166666666666</v>
      </c>
      <c r="D14">
        <f>SUMIF('PSK-wyszukiwania-prognoza'!B:B,unikalne_grupy[[#This Row],[AdGroupUnique]],'PSK-wyszukiwania-prognoza'!D:D)</f>
        <v>22342.069999999996</v>
      </c>
      <c r="E14" s="12">
        <f>unikalne_grupy[[#This Row],[Wyliczona Prognozowana Ilość Wyświetleń dla Grupy]]/unikalne_grupy[[#This Row],[Wyliczona Średnia Ilość Wyszukiwań]]</f>
        <v>1.7141157215011826</v>
      </c>
    </row>
    <row r="15" spans="1:5" x14ac:dyDescent="0.25">
      <c r="A15" s="7" t="s">
        <v>1749</v>
      </c>
      <c r="B15">
        <f>COUNTIF('keyword-stats'!BO:BO,unikalne_grupy[[#This Row],[AdGroupUnique]])</f>
        <v>10</v>
      </c>
      <c r="C15">
        <f>SUMIF('keyword-stats'!BO:BO,unikalne_grupy[[#This Row],[AdGroupUnique]],'keyword-stats'!BL:BL)</f>
        <v>12044.166666666666</v>
      </c>
      <c r="D15">
        <f>SUMIF('PSK-wyszukiwania-prognoza'!B:B,unikalne_grupy[[#This Row],[AdGroupUnique]],'PSK-wyszukiwania-prognoza'!D:D)</f>
        <v>11195.56</v>
      </c>
      <c r="E15" s="12">
        <f>unikalne_grupy[[#This Row],[Wyliczona Prognozowana Ilość Wyświetleń dla Grupy]]/unikalne_grupy[[#This Row],[Wyliczona Średnia Ilość Wyszukiwań]]</f>
        <v>0.92954210198574694</v>
      </c>
    </row>
    <row r="16" spans="1:5" x14ac:dyDescent="0.25">
      <c r="A16" s="7" t="s">
        <v>1830</v>
      </c>
      <c r="B16">
        <f>COUNTIF('keyword-stats'!BO:BO,unikalne_grupy[[#This Row],[AdGroupUnique]])</f>
        <v>5</v>
      </c>
      <c r="C16">
        <f>SUMIF('keyword-stats'!BO:BO,unikalne_grupy[[#This Row],[AdGroupUnique]],'keyword-stats'!BL:BL)</f>
        <v>11206.666666666666</v>
      </c>
      <c r="D16">
        <f>SUMIF('PSK-wyszukiwania-prognoza'!B:B,unikalne_grupy[[#This Row],[AdGroupUnique]],'PSK-wyszukiwania-prognoza'!D:D)</f>
        <v>224.2</v>
      </c>
      <c r="E16" s="12">
        <f>unikalne_grupy[[#This Row],[Wyliczona Prognozowana Ilość Wyświetleń dla Grupy]]/unikalne_grupy[[#This Row],[Wyliczona Średnia Ilość Wyszukiwań]]</f>
        <v>2.0005948839976206E-2</v>
      </c>
    </row>
    <row r="17" spans="1:5" x14ac:dyDescent="0.25">
      <c r="A17" s="7" t="s">
        <v>1781</v>
      </c>
      <c r="B17">
        <f>COUNTIF('keyword-stats'!BO:BO,unikalne_grupy[[#This Row],[AdGroupUnique]])</f>
        <v>8</v>
      </c>
      <c r="C17">
        <f>SUMIF('keyword-stats'!BO:BO,unikalne_grupy[[#This Row],[AdGroupUnique]],'keyword-stats'!BL:BL)</f>
        <v>8143.333333333333</v>
      </c>
      <c r="D17">
        <f>SUMIF('PSK-wyszukiwania-prognoza'!B:B,unikalne_grupy[[#This Row],[AdGroupUnique]],'PSK-wyszukiwania-prognoza'!D:D)</f>
        <v>10501.95</v>
      </c>
      <c r="E17" s="12">
        <f>unikalne_grupy[[#This Row],[Wyliczona Prognozowana Ilość Wyświetleń dla Grupy]]/unikalne_grupy[[#This Row],[Wyliczona Średnia Ilość Wyszukiwań]]</f>
        <v>1.2896377404830128</v>
      </c>
    </row>
    <row r="18" spans="1:5" x14ac:dyDescent="0.25">
      <c r="A18" s="7" t="s">
        <v>1779</v>
      </c>
      <c r="B18">
        <f>COUNTIF('keyword-stats'!BO:BO,unikalne_grupy[[#This Row],[AdGroupUnique]])</f>
        <v>14</v>
      </c>
      <c r="C18">
        <f>SUMIF('keyword-stats'!BO:BO,unikalne_grupy[[#This Row],[AdGroupUnique]],'keyword-stats'!BL:BL)</f>
        <v>6256.6666666666661</v>
      </c>
      <c r="D18">
        <f>SUMIF('PSK-wyszukiwania-prognoza'!B:B,unikalne_grupy[[#This Row],[AdGroupUnique]],'PSK-wyszukiwania-prognoza'!D:D)</f>
        <v>13444.460000000001</v>
      </c>
      <c r="E18" s="12">
        <f>unikalne_grupy[[#This Row],[Wyliczona Prognozowana Ilość Wyświetleń dla Grupy]]/unikalne_grupy[[#This Row],[Wyliczona Średnia Ilość Wyszukiwań]]</f>
        <v>2.1488215237080452</v>
      </c>
    </row>
    <row r="19" spans="1:5" x14ac:dyDescent="0.25">
      <c r="A19" s="7" t="s">
        <v>1785</v>
      </c>
      <c r="B19">
        <f>COUNTIF('keyword-stats'!BO:BO,unikalne_grupy[[#This Row],[AdGroupUnique]])</f>
        <v>16</v>
      </c>
      <c r="C19">
        <f>SUMIF('keyword-stats'!BO:BO,unikalne_grupy[[#This Row],[AdGroupUnique]],'keyword-stats'!BL:BL)</f>
        <v>6246.666666666667</v>
      </c>
      <c r="D19">
        <f>SUMIF('PSK-wyszukiwania-prognoza'!B:B,unikalne_grupy[[#This Row],[AdGroupUnique]],'PSK-wyszukiwania-prognoza'!D:D)</f>
        <v>980.84999999999991</v>
      </c>
      <c r="E19" s="12">
        <f>unikalne_grupy[[#This Row],[Wyliczona Prognozowana Ilość Wyświetleń dla Grupy]]/unikalne_grupy[[#This Row],[Wyliczona Średnia Ilość Wyszukiwań]]</f>
        <v>0.15701974386339379</v>
      </c>
    </row>
    <row r="20" spans="1:5" x14ac:dyDescent="0.25">
      <c r="A20" s="7" t="s">
        <v>1816</v>
      </c>
      <c r="B20">
        <f>COUNTIF('keyword-stats'!BO:BO,unikalne_grupy[[#This Row],[AdGroupUnique]])</f>
        <v>7</v>
      </c>
      <c r="C20">
        <f>SUMIF('keyword-stats'!BO:BO,unikalne_grupy[[#This Row],[AdGroupUnique]],'keyword-stats'!BL:BL)</f>
        <v>5955.833333333333</v>
      </c>
      <c r="D20">
        <f>SUMIF('PSK-wyszukiwania-prognoza'!B:B,unikalne_grupy[[#This Row],[AdGroupUnique]],'PSK-wyszukiwania-prognoza'!D:D)</f>
        <v>0</v>
      </c>
      <c r="E20" s="12">
        <f>unikalne_grupy[[#This Row],[Wyliczona Prognozowana Ilość Wyświetleń dla Grupy]]/unikalne_grupy[[#This Row],[Wyliczona Średnia Ilość Wyszukiwań]]</f>
        <v>0</v>
      </c>
    </row>
    <row r="21" spans="1:5" x14ac:dyDescent="0.25">
      <c r="A21" s="7" t="s">
        <v>1709</v>
      </c>
      <c r="B21">
        <f>COUNTIF('keyword-stats'!BO:BO,unikalne_grupy[[#This Row],[AdGroupUnique]])</f>
        <v>9</v>
      </c>
      <c r="C21">
        <f>SUMIF('keyword-stats'!BO:BO,unikalne_grupy[[#This Row],[AdGroupUnique]],'keyword-stats'!BL:BL)</f>
        <v>5278.3333333333339</v>
      </c>
      <c r="D21">
        <f>SUMIF('PSK-wyszukiwania-prognoza'!B:B,unikalne_grupy[[#This Row],[AdGroupUnique]],'PSK-wyszukiwania-prognoza'!D:D)</f>
        <v>7153.1</v>
      </c>
      <c r="E21" s="12">
        <f>unikalne_grupy[[#This Row],[Wyliczona Prognozowana Ilość Wyświetleń dla Grupy]]/unikalne_grupy[[#This Row],[Wyliczona Średnia Ilość Wyszukiwań]]</f>
        <v>1.3551815598358066</v>
      </c>
    </row>
    <row r="22" spans="1:5" x14ac:dyDescent="0.25">
      <c r="A22" s="7" t="s">
        <v>1703</v>
      </c>
      <c r="B22">
        <f>COUNTIF('keyword-stats'!BO:BO,unikalne_grupy[[#This Row],[AdGroupUnique]])</f>
        <v>9</v>
      </c>
      <c r="C22">
        <f>SUMIF('keyword-stats'!BO:BO,unikalne_grupy[[#This Row],[AdGroupUnique]],'keyword-stats'!BL:BL)</f>
        <v>4665</v>
      </c>
      <c r="D22">
        <f>SUMIF('PSK-wyszukiwania-prognoza'!B:B,unikalne_grupy[[#This Row],[AdGroupUnique]],'PSK-wyszukiwania-prognoza'!D:D)</f>
        <v>8442.2000000000007</v>
      </c>
      <c r="E22" s="12">
        <f>unikalne_grupy[[#This Row],[Wyliczona Prognozowana Ilość Wyświetleń dla Grupy]]/unikalne_grupy[[#This Row],[Wyliczona Średnia Ilość Wyszukiwań]]</f>
        <v>1.8096891747052519</v>
      </c>
    </row>
    <row r="23" spans="1:5" x14ac:dyDescent="0.25">
      <c r="A23" s="7" t="s">
        <v>1798</v>
      </c>
      <c r="B23">
        <f>COUNTIF('keyword-stats'!BO:BO,unikalne_grupy[[#This Row],[AdGroupUnique]])</f>
        <v>12</v>
      </c>
      <c r="C23">
        <f>SUMIF('keyword-stats'!BO:BO,unikalne_grupy[[#This Row],[AdGroupUnique]],'keyword-stats'!BL:BL)</f>
        <v>4460.8333333333339</v>
      </c>
      <c r="D23">
        <f>SUMIF('PSK-wyszukiwania-prognoza'!B:B,unikalne_grupy[[#This Row],[AdGroupUnique]],'PSK-wyszukiwania-prognoza'!D:D)</f>
        <v>483.41999999999996</v>
      </c>
      <c r="E23" s="12">
        <f>unikalne_grupy[[#This Row],[Wyliczona Prognozowana Ilość Wyświetleń dla Grupy]]/unikalne_grupy[[#This Row],[Wyliczona Średnia Ilość Wyszukiwań]]</f>
        <v>0.10836988604520827</v>
      </c>
    </row>
    <row r="24" spans="1:5" x14ac:dyDescent="0.25">
      <c r="A24" s="7" t="s">
        <v>1774</v>
      </c>
      <c r="B24">
        <f>COUNTIF('keyword-stats'!BO:BO,unikalne_grupy[[#This Row],[AdGroupUnique]])</f>
        <v>15</v>
      </c>
      <c r="C24">
        <f>SUMIF('keyword-stats'!BO:BO,unikalne_grupy[[#This Row],[AdGroupUnique]],'keyword-stats'!BL:BL)</f>
        <v>4418.3333333333339</v>
      </c>
      <c r="D24">
        <f>SUMIF('PSK-wyszukiwania-prognoza'!B:B,unikalne_grupy[[#This Row],[AdGroupUnique]],'PSK-wyszukiwania-prognoza'!D:D)</f>
        <v>4995.26</v>
      </c>
      <c r="E24" s="12">
        <f>unikalne_grupy[[#This Row],[Wyliczona Prognozowana Ilość Wyświetleń dla Grupy]]/unikalne_grupy[[#This Row],[Wyliczona Średnia Ilość Wyszukiwań]]</f>
        <v>1.1305756318370426</v>
      </c>
    </row>
    <row r="25" spans="1:5" x14ac:dyDescent="0.25">
      <c r="A25" s="7" t="s">
        <v>1791</v>
      </c>
      <c r="B25">
        <f>COUNTIF('keyword-stats'!BO:BO,unikalne_grupy[[#This Row],[AdGroupUnique]])</f>
        <v>8</v>
      </c>
      <c r="C25">
        <f>SUMIF('keyword-stats'!BO:BO,unikalne_grupy[[#This Row],[AdGroupUnique]],'keyword-stats'!BL:BL)</f>
        <v>3892.4999999999995</v>
      </c>
      <c r="D25">
        <f>SUMIF('PSK-wyszukiwania-prognoza'!B:B,unikalne_grupy[[#This Row],[AdGroupUnique]],'PSK-wyszukiwania-prognoza'!D:D)</f>
        <v>476.41</v>
      </c>
      <c r="E25" s="12">
        <f>unikalne_grupy[[#This Row],[Wyliczona Prognozowana Ilość Wyświetleń dla Grupy]]/unikalne_grupy[[#This Row],[Wyliczona Średnia Ilość Wyszukiwań]]</f>
        <v>0.12239177906229931</v>
      </c>
    </row>
    <row r="26" spans="1:5" x14ac:dyDescent="0.25">
      <c r="A26" s="7" t="s">
        <v>1775</v>
      </c>
      <c r="B26">
        <f>COUNTIF('keyword-stats'!BO:BO,unikalne_grupy[[#This Row],[AdGroupUnique]])</f>
        <v>16</v>
      </c>
      <c r="C26">
        <f>SUMIF('keyword-stats'!BO:BO,unikalne_grupy[[#This Row],[AdGroupUnique]],'keyword-stats'!BL:BL)</f>
        <v>3780</v>
      </c>
      <c r="D26">
        <f>SUMIF('PSK-wyszukiwania-prognoza'!B:B,unikalne_grupy[[#This Row],[AdGroupUnique]],'PSK-wyszukiwania-prognoza'!D:D)</f>
        <v>10095.620000000001</v>
      </c>
      <c r="E26" s="12">
        <f>unikalne_grupy[[#This Row],[Wyliczona Prognozowana Ilość Wyświetleń dla Grupy]]/unikalne_grupy[[#This Row],[Wyliczona Średnia Ilość Wyszukiwań]]</f>
        <v>2.670798941798942</v>
      </c>
    </row>
    <row r="27" spans="1:5" x14ac:dyDescent="0.25">
      <c r="A27" s="7" t="s">
        <v>1777</v>
      </c>
      <c r="B27">
        <f>COUNTIF('keyword-stats'!BO:BO,unikalne_grupy[[#This Row],[AdGroupUnique]])</f>
        <v>7</v>
      </c>
      <c r="C27">
        <f>SUMIF('keyword-stats'!BO:BO,unikalne_grupy[[#This Row],[AdGroupUnique]],'keyword-stats'!BL:BL)</f>
        <v>3673.3333333333335</v>
      </c>
      <c r="D27">
        <f>SUMIF('PSK-wyszukiwania-prognoza'!B:B,unikalne_grupy[[#This Row],[AdGroupUnique]],'PSK-wyszukiwania-prognoza'!D:D)</f>
        <v>5422.6200000000008</v>
      </c>
      <c r="E27" s="12">
        <f>unikalne_grupy[[#This Row],[Wyliczona Prognozowana Ilość Wyświetleń dla Grupy]]/unikalne_grupy[[#This Row],[Wyliczona Średnia Ilość Wyszukiwań]]</f>
        <v>1.4762123411978223</v>
      </c>
    </row>
    <row r="28" spans="1:5" x14ac:dyDescent="0.25">
      <c r="A28" s="7" t="s">
        <v>1831</v>
      </c>
      <c r="B28">
        <f>COUNTIF('keyword-stats'!BO:BO,unikalne_grupy[[#This Row],[AdGroupUnique]])</f>
        <v>5</v>
      </c>
      <c r="C28">
        <f>SUMIF('keyword-stats'!BO:BO,unikalne_grupy[[#This Row],[AdGroupUnique]],'keyword-stats'!BL:BL)</f>
        <v>3537.5</v>
      </c>
      <c r="D28">
        <f>SUMIF('PSK-wyszukiwania-prognoza'!B:B,unikalne_grupy[[#This Row],[AdGroupUnique]],'PSK-wyszukiwania-prognoza'!D:D)</f>
        <v>56.05</v>
      </c>
      <c r="E28" s="12">
        <f>unikalne_grupy[[#This Row],[Wyliczona Prognozowana Ilość Wyświetleń dla Grupy]]/unikalne_grupy[[#This Row],[Wyliczona Średnia Ilość Wyszukiwań]]</f>
        <v>1.5844522968197879E-2</v>
      </c>
    </row>
    <row r="29" spans="1:5" x14ac:dyDescent="0.25">
      <c r="A29" s="7" t="s">
        <v>1783</v>
      </c>
      <c r="B29">
        <f>COUNTIF('keyword-stats'!BO:BO,unikalne_grupy[[#This Row],[AdGroupUnique]])</f>
        <v>9</v>
      </c>
      <c r="C29">
        <f>SUMIF('keyword-stats'!BO:BO,unikalne_grupy[[#This Row],[AdGroupUnique]],'keyword-stats'!BL:BL)</f>
        <v>3446.6666666666665</v>
      </c>
      <c r="D29">
        <f>SUMIF('PSK-wyszukiwania-prognoza'!B:B,unikalne_grupy[[#This Row],[AdGroupUnique]],'PSK-wyszukiwania-prognoza'!D:D)</f>
        <v>3776.2300000000005</v>
      </c>
      <c r="E29" s="12">
        <f>unikalne_grupy[[#This Row],[Wyliczona Prognozowana Ilość Wyświetleń dla Grupy]]/unikalne_grupy[[#This Row],[Wyliczona Średnia Ilość Wyszukiwań]]</f>
        <v>1.0956179883945842</v>
      </c>
    </row>
    <row r="30" spans="1:5" x14ac:dyDescent="0.25">
      <c r="A30" s="7" t="s">
        <v>1743</v>
      </c>
      <c r="B30">
        <f>COUNTIF('keyword-stats'!BO:BO,unikalne_grupy[[#This Row],[AdGroupUnique]])</f>
        <v>9</v>
      </c>
      <c r="C30">
        <f>SUMIF('keyword-stats'!BO:BO,unikalne_grupy[[#This Row],[AdGroupUnique]],'keyword-stats'!BL:BL)</f>
        <v>3416.6666666666661</v>
      </c>
      <c r="D30">
        <f>SUMIF('PSK-wyszukiwania-prognoza'!B:B,unikalne_grupy[[#This Row],[AdGroupUnique]],'PSK-wyszukiwania-prognoza'!D:D)</f>
        <v>5121.37</v>
      </c>
      <c r="E30" s="12">
        <f>unikalne_grupy[[#This Row],[Wyliczona Prognozowana Ilość Wyświetleń dla Grupy]]/unikalne_grupy[[#This Row],[Wyliczona Średnia Ilość Wyszukiwań]]</f>
        <v>1.4989375609756099</v>
      </c>
    </row>
    <row r="31" spans="1:5" x14ac:dyDescent="0.25">
      <c r="A31" s="7" t="s">
        <v>1699</v>
      </c>
      <c r="B31">
        <f>COUNTIF('keyword-stats'!BO:BO,unikalne_grupy[[#This Row],[AdGroupUnique]])</f>
        <v>9</v>
      </c>
      <c r="C31">
        <f>SUMIF('keyword-stats'!BO:BO,unikalne_grupy[[#This Row],[AdGroupUnique]],'keyword-stats'!BL:BL)</f>
        <v>3404.166666666667</v>
      </c>
      <c r="D31">
        <f>SUMIF('PSK-wyszukiwania-prognoza'!B:B,unikalne_grupy[[#This Row],[AdGroupUnique]],'PSK-wyszukiwania-prognoza'!D:D)</f>
        <v>5352.5700000000006</v>
      </c>
      <c r="E31" s="12">
        <f>unikalne_grupy[[#This Row],[Wyliczona Prognozowana Ilość Wyświetleń dla Grupy]]/unikalne_grupy[[#This Row],[Wyliczona Średnia Ilość Wyszukiwań]]</f>
        <v>1.5723583843329254</v>
      </c>
    </row>
    <row r="32" spans="1:5" x14ac:dyDescent="0.25">
      <c r="A32" s="7" t="s">
        <v>1702</v>
      </c>
      <c r="B32">
        <f>COUNTIF('keyword-stats'!BO:BO,unikalne_grupy[[#This Row],[AdGroupUnique]])</f>
        <v>6</v>
      </c>
      <c r="C32">
        <f>SUMIF('keyword-stats'!BO:BO,unikalne_grupy[[#This Row],[AdGroupUnique]],'keyword-stats'!BL:BL)</f>
        <v>3327.5</v>
      </c>
      <c r="D32">
        <f>SUMIF('PSK-wyszukiwania-prognoza'!B:B,unikalne_grupy[[#This Row],[AdGroupUnique]],'PSK-wyszukiwania-prognoza'!D:D)</f>
        <v>6529.57</v>
      </c>
      <c r="E32" s="12">
        <f>unikalne_grupy[[#This Row],[Wyliczona Prognozowana Ilość Wyświetleń dla Grupy]]/unikalne_grupy[[#This Row],[Wyliczona Średnia Ilość Wyszukiwań]]</f>
        <v>1.9623050338091659</v>
      </c>
    </row>
    <row r="33" spans="1:5" x14ac:dyDescent="0.25">
      <c r="A33" s="7" t="s">
        <v>1776</v>
      </c>
      <c r="B33">
        <f>COUNTIF('keyword-stats'!BO:BO,unikalne_grupy[[#This Row],[AdGroupUnique]])</f>
        <v>10</v>
      </c>
      <c r="C33">
        <f>SUMIF('keyword-stats'!BO:BO,unikalne_grupy[[#This Row],[AdGroupUnique]],'keyword-stats'!BL:BL)</f>
        <v>3289.166666666667</v>
      </c>
      <c r="D33">
        <f>SUMIF('PSK-wyszukiwania-prognoza'!B:B,unikalne_grupy[[#This Row],[AdGroupUnique]],'PSK-wyszukiwania-prognoza'!D:D)</f>
        <v>4497.84</v>
      </c>
      <c r="E33" s="12">
        <f>unikalne_grupy[[#This Row],[Wyliczona Prognozowana Ilość Wyświetleń dla Grupy]]/unikalne_grupy[[#This Row],[Wyliczona Średnia Ilość Wyszukiwań]]</f>
        <v>1.3674709906257916</v>
      </c>
    </row>
    <row r="34" spans="1:5" x14ac:dyDescent="0.25">
      <c r="A34" s="7" t="s">
        <v>1751</v>
      </c>
      <c r="B34">
        <f>COUNTIF('keyword-stats'!BO:BO,unikalne_grupy[[#This Row],[AdGroupUnique]])</f>
        <v>7</v>
      </c>
      <c r="C34">
        <f>SUMIF('keyword-stats'!BO:BO,unikalne_grupy[[#This Row],[AdGroupUnique]],'keyword-stats'!BL:BL)</f>
        <v>3165.8333333333335</v>
      </c>
      <c r="D34">
        <f>SUMIF('PSK-wyszukiwania-prognoza'!B:B,unikalne_grupy[[#This Row],[AdGroupUnique]],'PSK-wyszukiwania-prognoza'!D:D)</f>
        <v>3089.65</v>
      </c>
      <c r="E34" s="12">
        <f>unikalne_grupy[[#This Row],[Wyliczona Prognozowana Ilość Wyświetleń dla Grupy]]/unikalne_grupy[[#This Row],[Wyliczona Średnia Ilość Wyszukiwań]]</f>
        <v>0.97593577257172937</v>
      </c>
    </row>
    <row r="35" spans="1:5" x14ac:dyDescent="0.25">
      <c r="A35" s="7" t="s">
        <v>1787</v>
      </c>
      <c r="B35">
        <f>COUNTIF('keyword-stats'!BO:BO,unikalne_grupy[[#This Row],[AdGroupUnique]])</f>
        <v>11</v>
      </c>
      <c r="C35">
        <f>SUMIF('keyword-stats'!BO:BO,unikalne_grupy[[#This Row],[AdGroupUnique]],'keyword-stats'!BL:BL)</f>
        <v>2917.5</v>
      </c>
      <c r="D35">
        <f>SUMIF('PSK-wyszukiwania-prognoza'!B:B,unikalne_grupy[[#This Row],[AdGroupUnique]],'PSK-wyszukiwania-prognoza'!D:D)</f>
        <v>175.15</v>
      </c>
      <c r="E35" s="12">
        <f>unikalne_grupy[[#This Row],[Wyliczona Prognozowana Ilość Wyświetleń dla Grupy]]/unikalne_grupy[[#This Row],[Wyliczona Średnia Ilość Wyszukiwań]]</f>
        <v>6.0034275921165385E-2</v>
      </c>
    </row>
    <row r="36" spans="1:5" x14ac:dyDescent="0.25">
      <c r="A36" s="7" t="s">
        <v>1784</v>
      </c>
      <c r="B36">
        <f>COUNTIF('keyword-stats'!BO:BO,unikalne_grupy[[#This Row],[AdGroupUnique]])</f>
        <v>11</v>
      </c>
      <c r="C36">
        <f>SUMIF('keyword-stats'!BO:BO,unikalne_grupy[[#This Row],[AdGroupUnique]],'keyword-stats'!BL:BL)</f>
        <v>2743.3333333333335</v>
      </c>
      <c r="D36">
        <f>SUMIF('PSK-wyszukiwania-prognoza'!B:B,unikalne_grupy[[#This Row],[AdGroupUnique]],'PSK-wyszukiwania-prognoza'!D:D)</f>
        <v>2010.73</v>
      </c>
      <c r="E36" s="12">
        <f>unikalne_grupy[[#This Row],[Wyliczona Prognozowana Ilość Wyświetleń dla Grupy]]/unikalne_grupy[[#This Row],[Wyliczona Średnia Ilość Wyszukiwań]]</f>
        <v>0.73295139732685299</v>
      </c>
    </row>
    <row r="37" spans="1:5" x14ac:dyDescent="0.25">
      <c r="A37" s="7" t="s">
        <v>1778</v>
      </c>
      <c r="B37">
        <f>COUNTIF('keyword-stats'!BO:BO,unikalne_grupy[[#This Row],[AdGroupUnique]])</f>
        <v>10</v>
      </c>
      <c r="C37">
        <f>SUMIF('keyword-stats'!BO:BO,unikalne_grupy[[#This Row],[AdGroupUnique]],'keyword-stats'!BL:BL)</f>
        <v>2480.0000000000005</v>
      </c>
      <c r="D37">
        <f>SUMIF('PSK-wyszukiwania-prognoza'!B:B,unikalne_grupy[[#This Row],[AdGroupUnique]],'PSK-wyszukiwania-prognoza'!D:D)</f>
        <v>18096.429999999997</v>
      </c>
      <c r="E37" s="12">
        <f>unikalne_grupy[[#This Row],[Wyliczona Prognozowana Ilość Wyświetleń dla Grupy]]/unikalne_grupy[[#This Row],[Wyliczona Średnia Ilość Wyszukiwań]]</f>
        <v>7.2969475806451589</v>
      </c>
    </row>
    <row r="38" spans="1:5" x14ac:dyDescent="0.25">
      <c r="A38" s="7" t="s">
        <v>1780</v>
      </c>
      <c r="B38">
        <f>COUNTIF('keyword-stats'!BO:BO,unikalne_grupy[[#This Row],[AdGroupUnique]])</f>
        <v>23</v>
      </c>
      <c r="C38">
        <f>SUMIF('keyword-stats'!BO:BO,unikalne_grupy[[#This Row],[AdGroupUnique]],'keyword-stats'!BL:BL)</f>
        <v>2426.666666666667</v>
      </c>
      <c r="D38">
        <f>SUMIF('PSK-wyszukiwania-prognoza'!B:B,unikalne_grupy[[#This Row],[AdGroupUnique]],'PSK-wyszukiwania-prognoza'!D:D)</f>
        <v>3502.9800000000005</v>
      </c>
      <c r="E38" s="12">
        <f>unikalne_grupy[[#This Row],[Wyliczona Prognozowana Ilość Wyświetleń dla Grupy]]/unikalne_grupy[[#This Row],[Wyliczona Średnia Ilość Wyszukiwań]]</f>
        <v>1.4435357142857144</v>
      </c>
    </row>
    <row r="39" spans="1:5" x14ac:dyDescent="0.25">
      <c r="A39" s="7" t="s">
        <v>1716</v>
      </c>
      <c r="B39">
        <f>COUNTIF('keyword-stats'!BO:BO,unikalne_grupy[[#This Row],[AdGroupUnique]])</f>
        <v>7</v>
      </c>
      <c r="C39">
        <f>SUMIF('keyword-stats'!BO:BO,unikalne_grupy[[#This Row],[AdGroupUnique]],'keyword-stats'!BL:BL)</f>
        <v>2383.3333333333339</v>
      </c>
      <c r="D39">
        <f>SUMIF('PSK-wyszukiwania-prognoza'!B:B,unikalne_grupy[[#This Row],[AdGroupUnique]],'PSK-wyszukiwania-prognoza'!D:D)</f>
        <v>2564.19</v>
      </c>
      <c r="E39" s="12">
        <f>unikalne_grupy[[#This Row],[Wyliczona Prognozowana Ilość Wyświetleń dla Grupy]]/unikalne_grupy[[#This Row],[Wyliczona Średnia Ilość Wyszukiwań]]</f>
        <v>1.0758839160839158</v>
      </c>
    </row>
    <row r="40" spans="1:5" x14ac:dyDescent="0.25">
      <c r="A40" s="7" t="s">
        <v>1794</v>
      </c>
      <c r="B40">
        <f>COUNTIF('keyword-stats'!BO:BO,unikalne_grupy[[#This Row],[AdGroupUnique]])</f>
        <v>10</v>
      </c>
      <c r="C40">
        <f>SUMIF('keyword-stats'!BO:BO,unikalne_grupy[[#This Row],[AdGroupUnique]],'keyword-stats'!BL:BL)</f>
        <v>2322.5</v>
      </c>
      <c r="D40">
        <f>SUMIF('PSK-wyszukiwania-prognoza'!B:B,unikalne_grupy[[#This Row],[AdGroupUnique]],'PSK-wyszukiwania-prognoza'!D:D)</f>
        <v>441.37999999999994</v>
      </c>
      <c r="E40" s="12">
        <f>unikalne_grupy[[#This Row],[Wyliczona Prognozowana Ilość Wyświetleń dla Grupy]]/unikalne_grupy[[#This Row],[Wyliczona Średnia Ilość Wyszukiwań]]</f>
        <v>0.1900452099031216</v>
      </c>
    </row>
    <row r="41" spans="1:5" x14ac:dyDescent="0.25">
      <c r="A41" s="7" t="s">
        <v>1786</v>
      </c>
      <c r="B41">
        <f>COUNTIF('keyword-stats'!BO:BO,unikalne_grupy[[#This Row],[AdGroupUnique]])</f>
        <v>9</v>
      </c>
      <c r="C41">
        <f>SUMIF('keyword-stats'!BO:BO,unikalne_grupy[[#This Row],[AdGroupUnique]],'keyword-stats'!BL:BL)</f>
        <v>2314.1666666666665</v>
      </c>
      <c r="D41">
        <f>SUMIF('PSK-wyszukiwania-prognoza'!B:B,unikalne_grupy[[#This Row],[AdGroupUnique]],'PSK-wyszukiwania-prognoza'!D:D)</f>
        <v>777.67</v>
      </c>
      <c r="E41" s="12">
        <f>unikalne_grupy[[#This Row],[Wyliczona Prognozowana Ilość Wyświetleń dla Grupy]]/unikalne_grupy[[#This Row],[Wyliczona Średnia Ilość Wyszukiwań]]</f>
        <v>0.33604753330932663</v>
      </c>
    </row>
    <row r="42" spans="1:5" x14ac:dyDescent="0.25">
      <c r="A42" s="7" t="s">
        <v>1837</v>
      </c>
      <c r="B42">
        <f>COUNTIF('keyword-stats'!BO:BO,unikalne_grupy[[#This Row],[AdGroupUnique]])</f>
        <v>6</v>
      </c>
      <c r="C42">
        <f>SUMIF('keyword-stats'!BO:BO,unikalne_grupy[[#This Row],[AdGroupUnique]],'keyword-stats'!BL:BL)</f>
        <v>2241.666666666667</v>
      </c>
      <c r="D42">
        <f>SUMIF('PSK-wyszukiwania-prognoza'!B:B,unikalne_grupy[[#This Row],[AdGroupUnique]],'PSK-wyszukiwania-prognoza'!D:D)</f>
        <v>147.12</v>
      </c>
      <c r="E42" s="12">
        <f>unikalne_grupy[[#This Row],[Wyliczona Prognozowana Ilość Wyświetleń dla Grupy]]/unikalne_grupy[[#This Row],[Wyliczona Średnia Ilość Wyszukiwań]]</f>
        <v>6.5629739776951662E-2</v>
      </c>
    </row>
    <row r="43" spans="1:5" x14ac:dyDescent="0.25">
      <c r="A43" s="7" t="s">
        <v>1708</v>
      </c>
      <c r="B43">
        <f>COUNTIF('keyword-stats'!BO:BO,unikalne_grupy[[#This Row],[AdGroupUnique]])</f>
        <v>6</v>
      </c>
      <c r="C43">
        <f>SUMIF('keyword-stats'!BO:BO,unikalne_grupy[[#This Row],[AdGroupUnique]],'keyword-stats'!BL:BL)</f>
        <v>2107.5</v>
      </c>
      <c r="D43">
        <f>SUMIF('PSK-wyszukiwania-prognoza'!B:B,unikalne_grupy[[#This Row],[AdGroupUnique]],'PSK-wyszukiwania-prognoza'!D:D)</f>
        <v>2767.3700000000003</v>
      </c>
      <c r="E43" s="12">
        <f>unikalne_grupy[[#This Row],[Wyliczona Prognozowana Ilość Wyświetleń dla Grupy]]/unikalne_grupy[[#This Row],[Wyliczona Średnia Ilość Wyszukiwań]]</f>
        <v>1.313105575326216</v>
      </c>
    </row>
    <row r="44" spans="1:5" x14ac:dyDescent="0.25">
      <c r="A44" s="7" t="s">
        <v>1724</v>
      </c>
      <c r="B44">
        <f>COUNTIF('keyword-stats'!BO:BO,unikalne_grupy[[#This Row],[AdGroupUnique]])</f>
        <v>8</v>
      </c>
      <c r="C44">
        <f>SUMIF('keyword-stats'!BO:BO,unikalne_grupy[[#This Row],[AdGroupUnique]],'keyword-stats'!BL:BL)</f>
        <v>1940</v>
      </c>
      <c r="D44">
        <f>SUMIF('PSK-wyszukiwania-prognoza'!B:B,unikalne_grupy[[#This Row],[AdGroupUnique]],'PSK-wyszukiwania-prognoza'!D:D)</f>
        <v>49.04</v>
      </c>
      <c r="E44" s="12">
        <f>unikalne_grupy[[#This Row],[Wyliczona Prognozowana Ilość Wyświetleń dla Grupy]]/unikalne_grupy[[#This Row],[Wyliczona Średnia Ilość Wyszukiwań]]</f>
        <v>2.5278350515463916E-2</v>
      </c>
    </row>
    <row r="45" spans="1:5" x14ac:dyDescent="0.25">
      <c r="A45" s="7" t="s">
        <v>1760</v>
      </c>
      <c r="B45">
        <f>COUNTIF('keyword-stats'!BO:BO,unikalne_grupy[[#This Row],[AdGroupUnique]])</f>
        <v>6</v>
      </c>
      <c r="C45">
        <f>SUMIF('keyword-stats'!BO:BO,unikalne_grupy[[#This Row],[AdGroupUnique]],'keyword-stats'!BL:BL)</f>
        <v>1922.4999999999998</v>
      </c>
      <c r="D45">
        <f>SUMIF('PSK-wyszukiwania-prognoza'!B:B,unikalne_grupy[[#This Row],[AdGroupUnique]],'PSK-wyszukiwania-prognoza'!D:D)</f>
        <v>2669.27</v>
      </c>
      <c r="E45" s="12">
        <f>unikalne_grupy[[#This Row],[Wyliczona Prognozowana Ilość Wyświetleń dla Grupy]]/unikalne_grupy[[#This Row],[Wyliczona Średnia Ilość Wyszukiwań]]</f>
        <v>1.3884369310793239</v>
      </c>
    </row>
    <row r="46" spans="1:5" x14ac:dyDescent="0.25">
      <c r="A46" s="7" t="s">
        <v>1792</v>
      </c>
      <c r="B46">
        <f>COUNTIF('keyword-stats'!BO:BO,unikalne_grupy[[#This Row],[AdGroupUnique]])</f>
        <v>8</v>
      </c>
      <c r="C46">
        <f>SUMIF('keyword-stats'!BO:BO,unikalne_grupy[[#This Row],[AdGroupUnique]],'keyword-stats'!BL:BL)</f>
        <v>1904.1666666666665</v>
      </c>
      <c r="D46">
        <f>SUMIF('PSK-wyszukiwania-prognoza'!B:B,unikalne_grupy[[#This Row],[AdGroupUnique]],'PSK-wyszukiwania-prognoza'!D:D)</f>
        <v>616.53</v>
      </c>
      <c r="E46" s="12">
        <f>unikalne_grupy[[#This Row],[Wyliczona Prognozowana Ilość Wyświetleń dla Grupy]]/unikalne_grupy[[#This Row],[Wyliczona Średnia Ilość Wyszukiwań]]</f>
        <v>0.32377943107221008</v>
      </c>
    </row>
    <row r="47" spans="1:5" x14ac:dyDescent="0.25">
      <c r="A47" s="7" t="s">
        <v>1704</v>
      </c>
      <c r="B47">
        <f>COUNTIF('keyword-stats'!BO:BO,unikalne_grupy[[#This Row],[AdGroupUnique]])</f>
        <v>6</v>
      </c>
      <c r="C47">
        <f>SUMIF('keyword-stats'!BO:BO,unikalne_grupy[[#This Row],[AdGroupUnique]],'keyword-stats'!BL:BL)</f>
        <v>1680.8333333333333</v>
      </c>
      <c r="D47">
        <f>SUMIF('PSK-wyszukiwania-prognoza'!B:B,unikalne_grupy[[#This Row],[AdGroupUnique]],'PSK-wyszukiwania-prognoza'!D:D)</f>
        <v>2052.75</v>
      </c>
      <c r="E47" s="12">
        <f>unikalne_grupy[[#This Row],[Wyliczona Prognozowana Ilość Wyświetleń dla Grupy]]/unikalne_grupy[[#This Row],[Wyliczona Średnia Ilość Wyszukiwań]]</f>
        <v>1.2212692117005455</v>
      </c>
    </row>
    <row r="48" spans="1:5" x14ac:dyDescent="0.25">
      <c r="A48" s="7" t="s">
        <v>1833</v>
      </c>
      <c r="B48">
        <f>COUNTIF('keyword-stats'!BO:BO,unikalne_grupy[[#This Row],[AdGroupUnique]])</f>
        <v>3</v>
      </c>
      <c r="C48">
        <f>SUMIF('keyword-stats'!BO:BO,unikalne_grupy[[#This Row],[AdGroupUnique]],'keyword-stats'!BL:BL)</f>
        <v>1644.1666666666667</v>
      </c>
      <c r="D48">
        <f>SUMIF('PSK-wyszukiwania-prognoza'!B:B,unikalne_grupy[[#This Row],[AdGroupUnique]],'PSK-wyszukiwania-prognoza'!D:D)</f>
        <v>3790.23</v>
      </c>
      <c r="E48" s="12">
        <f>unikalne_grupy[[#This Row],[Wyliczona Prognozowana Ilość Wyświetleń dla Grupy]]/unikalne_grupy[[#This Row],[Wyliczona Średnia Ilość Wyszukiwań]]</f>
        <v>2.3052589964521033</v>
      </c>
    </row>
    <row r="49" spans="1:5" x14ac:dyDescent="0.25">
      <c r="A49" s="7" t="s">
        <v>1712</v>
      </c>
      <c r="B49">
        <f>COUNTIF('keyword-stats'!BO:BO,unikalne_grupy[[#This Row],[AdGroupUnique]])</f>
        <v>9</v>
      </c>
      <c r="C49">
        <f>SUMIF('keyword-stats'!BO:BO,unikalne_grupy[[#This Row],[AdGroupUnique]],'keyword-stats'!BL:BL)</f>
        <v>1581.6666666666665</v>
      </c>
      <c r="D49">
        <f>SUMIF('PSK-wyszukiwania-prognoza'!B:B,unikalne_grupy[[#This Row],[AdGroupUnique]],'PSK-wyszukiwania-prognoza'!D:D)</f>
        <v>3776.2100000000005</v>
      </c>
      <c r="E49" s="12">
        <f>unikalne_grupy[[#This Row],[Wyliczona Prognozowana Ilość Wyświetleń dla Grupy]]/unikalne_grupy[[#This Row],[Wyliczona Średnia Ilość Wyszukiwań]]</f>
        <v>2.3874878819810332</v>
      </c>
    </row>
    <row r="50" spans="1:5" x14ac:dyDescent="0.25">
      <c r="A50" s="7" t="s">
        <v>1788</v>
      </c>
      <c r="B50">
        <f>COUNTIF('keyword-stats'!BO:BO,unikalne_grupy[[#This Row],[AdGroupUnique]])</f>
        <v>5</v>
      </c>
      <c r="C50">
        <f>SUMIF('keyword-stats'!BO:BO,unikalne_grupy[[#This Row],[AdGroupUnique]],'keyword-stats'!BL:BL)</f>
        <v>1546.6666666666665</v>
      </c>
      <c r="D50">
        <f>SUMIF('PSK-wyszukiwania-prognoza'!B:B,unikalne_grupy[[#This Row],[AdGroupUnique]],'PSK-wyszukiwania-prognoza'!D:D)</f>
        <v>2683.29</v>
      </c>
      <c r="E50" s="12">
        <f>unikalne_grupy[[#This Row],[Wyliczona Prognozowana Ilość Wyświetleń dla Grupy]]/unikalne_grupy[[#This Row],[Wyliczona Średnia Ilość Wyszukiwań]]</f>
        <v>1.734885775862069</v>
      </c>
    </row>
    <row r="51" spans="1:5" x14ac:dyDescent="0.25">
      <c r="A51" s="7" t="s">
        <v>1817</v>
      </c>
      <c r="B51">
        <f>COUNTIF('keyword-stats'!BO:BO,unikalne_grupy[[#This Row],[AdGroupUnique]])</f>
        <v>2</v>
      </c>
      <c r="C51">
        <f>SUMIF('keyword-stats'!BO:BO,unikalne_grupy[[#This Row],[AdGroupUnique]],'keyword-stats'!BL:BL)</f>
        <v>1514.1666666666667</v>
      </c>
      <c r="D51">
        <f>SUMIF('PSK-wyszukiwania-prognoza'!B:B,unikalne_grupy[[#This Row],[AdGroupUnique]],'PSK-wyszukiwania-prognoza'!D:D)</f>
        <v>1989.7</v>
      </c>
      <c r="E51" s="12">
        <f>unikalne_grupy[[#This Row],[Wyliczona Prognozowana Ilość Wyświetleń dla Grupy]]/unikalne_grupy[[#This Row],[Wyliczona Średnia Ilość Wyszukiwań]]</f>
        <v>1.3140561364887176</v>
      </c>
    </row>
    <row r="52" spans="1:5" x14ac:dyDescent="0.25">
      <c r="A52" s="7" t="s">
        <v>1809</v>
      </c>
      <c r="B52">
        <f>COUNTIF('keyword-stats'!BO:BO,unikalne_grupy[[#This Row],[AdGroupUnique]])</f>
        <v>6</v>
      </c>
      <c r="C52">
        <f>SUMIF('keyword-stats'!BO:BO,unikalne_grupy[[#This Row],[AdGroupUnique]],'keyword-stats'!BL:BL)</f>
        <v>1499.1666666666667</v>
      </c>
      <c r="D52">
        <f>SUMIF('PSK-wyszukiwania-prognoza'!B:B,unikalne_grupy[[#This Row],[AdGroupUnique]],'PSK-wyszukiwania-prognoza'!D:D)</f>
        <v>168.15</v>
      </c>
      <c r="E52" s="12">
        <f>unikalne_grupy[[#This Row],[Wyliczona Prognozowana Ilość Wyświetleń dla Grupy]]/unikalne_grupy[[#This Row],[Wyliczona Średnia Ilość Wyszukiwań]]</f>
        <v>0.11216231239577543</v>
      </c>
    </row>
    <row r="53" spans="1:5" x14ac:dyDescent="0.25">
      <c r="A53" s="7" t="s">
        <v>1713</v>
      </c>
      <c r="B53">
        <f>COUNTIF('keyword-stats'!BO:BO,unikalne_grupy[[#This Row],[AdGroupUnique]])</f>
        <v>10</v>
      </c>
      <c r="C53">
        <f>SUMIF('keyword-stats'!BO:BO,unikalne_grupy[[#This Row],[AdGroupUnique]],'keyword-stats'!BL:BL)</f>
        <v>1482.5</v>
      </c>
      <c r="D53">
        <f>SUMIF('PSK-wyszukiwania-prognoza'!B:B,unikalne_grupy[[#This Row],[AdGroupUnique]],'PSK-wyszukiwania-prognoza'!D:D)</f>
        <v>210.18999999999997</v>
      </c>
      <c r="E53" s="12">
        <f>unikalne_grupy[[#This Row],[Wyliczona Prognozowana Ilość Wyświetleń dla Grupy]]/unikalne_grupy[[#This Row],[Wyliczona Średnia Ilość Wyszukiwań]]</f>
        <v>0.14178077571669476</v>
      </c>
    </row>
    <row r="54" spans="1:5" x14ac:dyDescent="0.25">
      <c r="A54" s="7" t="s">
        <v>1737</v>
      </c>
      <c r="B54">
        <f>COUNTIF('keyword-stats'!BO:BO,unikalne_grupy[[#This Row],[AdGroupUnique]])</f>
        <v>6</v>
      </c>
      <c r="C54">
        <f>SUMIF('keyword-stats'!BO:BO,unikalne_grupy[[#This Row],[AdGroupUnique]],'keyword-stats'!BL:BL)</f>
        <v>1480</v>
      </c>
      <c r="D54">
        <f>SUMIF('PSK-wyszukiwania-prognoza'!B:B,unikalne_grupy[[#This Row],[AdGroupUnique]],'PSK-wyszukiwania-prognoza'!D:D)</f>
        <v>294.25</v>
      </c>
      <c r="E54" s="12">
        <f>unikalne_grupy[[#This Row],[Wyliczona Prognozowana Ilość Wyświetleń dla Grupy]]/unikalne_grupy[[#This Row],[Wyliczona Średnia Ilość Wyszukiwań]]</f>
        <v>0.19881756756756758</v>
      </c>
    </row>
    <row r="55" spans="1:5" x14ac:dyDescent="0.25">
      <c r="A55" s="7" t="s">
        <v>1797</v>
      </c>
      <c r="B55">
        <f>COUNTIF('keyword-stats'!BO:BO,unikalne_grupy[[#This Row],[AdGroupUnique]])</f>
        <v>10</v>
      </c>
      <c r="C55">
        <f>SUMIF('keyword-stats'!BO:BO,unikalne_grupy[[#This Row],[AdGroupUnique]],'keyword-stats'!BL:BL)</f>
        <v>1415.8333333333328</v>
      </c>
      <c r="D55">
        <f>SUMIF('PSK-wyszukiwania-prognoza'!B:B,unikalne_grupy[[#This Row],[AdGroupUnique]],'PSK-wyszukiwania-prognoza'!D:D)</f>
        <v>14159.07</v>
      </c>
      <c r="E55" s="12">
        <f>unikalne_grupy[[#This Row],[Wyliczona Prognozowana Ilość Wyświetleń dla Grupy]]/unikalne_grupy[[#This Row],[Wyliczona Średnia Ilość Wyszukiwań]]</f>
        <v>10.000520306062393</v>
      </c>
    </row>
    <row r="56" spans="1:5" x14ac:dyDescent="0.25">
      <c r="A56" s="7" t="s">
        <v>1826</v>
      </c>
      <c r="B56">
        <f>COUNTIF('keyword-stats'!BO:BO,unikalne_grupy[[#This Row],[AdGroupUnique]])</f>
        <v>3</v>
      </c>
      <c r="C56">
        <f>SUMIF('keyword-stats'!BO:BO,unikalne_grupy[[#This Row],[AdGroupUnique]],'keyword-stats'!BL:BL)</f>
        <v>1306.6666666666667</v>
      </c>
      <c r="D56">
        <f>SUMIF('PSK-wyszukiwania-prognoza'!B:B,unikalne_grupy[[#This Row],[AdGroupUnique]],'PSK-wyszukiwania-prognoza'!D:D)</f>
        <v>224.19</v>
      </c>
      <c r="E56" s="12">
        <f>unikalne_grupy[[#This Row],[Wyliczona Prognozowana Ilość Wyświetleń dla Grupy]]/unikalne_grupy[[#This Row],[Wyliczona Średnia Ilość Wyszukiwań]]</f>
        <v>0.17157397959183673</v>
      </c>
    </row>
    <row r="57" spans="1:5" x14ac:dyDescent="0.25">
      <c r="A57" s="7" t="s">
        <v>1790</v>
      </c>
      <c r="B57">
        <f>COUNTIF('keyword-stats'!BO:BO,unikalne_grupy[[#This Row],[AdGroupUnique]])</f>
        <v>6</v>
      </c>
      <c r="C57">
        <f>SUMIF('keyword-stats'!BO:BO,unikalne_grupy[[#This Row],[AdGroupUnique]],'keyword-stats'!BL:BL)</f>
        <v>1299.1666666666665</v>
      </c>
      <c r="D57">
        <f>SUMIF('PSK-wyszukiwania-prognoza'!B:B,unikalne_grupy[[#This Row],[AdGroupUnique]],'PSK-wyszukiwania-prognoza'!D:D)</f>
        <v>1975.68</v>
      </c>
      <c r="E57" s="12">
        <f>unikalne_grupy[[#This Row],[Wyliczona Prognozowana Ilość Wyświetleń dla Grupy]]/unikalne_grupy[[#This Row],[Wyliczona Średnia Ilość Wyszukiwań]]</f>
        <v>1.520728672225786</v>
      </c>
    </row>
    <row r="58" spans="1:5" x14ac:dyDescent="0.25">
      <c r="A58" s="7" t="s">
        <v>1759</v>
      </c>
      <c r="B58">
        <f>COUNTIF('keyword-stats'!BO:BO,unikalne_grupy[[#This Row],[AdGroupUnique]])</f>
        <v>8</v>
      </c>
      <c r="C58">
        <f>SUMIF('keyword-stats'!BO:BO,unikalne_grupy[[#This Row],[AdGroupUnique]],'keyword-stats'!BL:BL)</f>
        <v>1277.5000000000002</v>
      </c>
      <c r="D58">
        <f>SUMIF('PSK-wyszukiwania-prognoza'!B:B,unikalne_grupy[[#This Row],[AdGroupUnique]],'PSK-wyszukiwania-prognoza'!D:D)</f>
        <v>1996.6999999999998</v>
      </c>
      <c r="E58" s="12">
        <f>unikalne_grupy[[#This Row],[Wyliczona Prognozowana Ilość Wyświetleń dla Grupy]]/unikalne_grupy[[#This Row],[Wyliczona Średnia Ilość Wyszukiwań]]</f>
        <v>1.562974559686888</v>
      </c>
    </row>
    <row r="59" spans="1:5" x14ac:dyDescent="0.25">
      <c r="A59" s="7" t="s">
        <v>1700</v>
      </c>
      <c r="B59">
        <f>COUNTIF('keyword-stats'!BO:BO,unikalne_grupy[[#This Row],[AdGroupUnique]])</f>
        <v>6</v>
      </c>
      <c r="C59">
        <f>SUMIF('keyword-stats'!BO:BO,unikalne_grupy[[#This Row],[AdGroupUnique]],'keyword-stats'!BL:BL)</f>
        <v>1273.3333333333333</v>
      </c>
      <c r="D59">
        <f>SUMIF('PSK-wyszukiwania-prognoza'!B:B,unikalne_grupy[[#This Row],[AdGroupUnique]],'PSK-wyszukiwania-prognoza'!D:D)</f>
        <v>1639.4</v>
      </c>
      <c r="E59" s="12">
        <f>unikalne_grupy[[#This Row],[Wyliczona Prognozowana Ilość Wyświetleń dla Grupy]]/unikalne_grupy[[#This Row],[Wyliczona Średnia Ilość Wyszukiwań]]</f>
        <v>1.2874869109947646</v>
      </c>
    </row>
    <row r="60" spans="1:5" x14ac:dyDescent="0.25">
      <c r="A60" s="7" t="s">
        <v>1736</v>
      </c>
      <c r="B60">
        <f>COUNTIF('keyword-stats'!BO:BO,unikalne_grupy[[#This Row],[AdGroupUnique]])</f>
        <v>5</v>
      </c>
      <c r="C60">
        <f>SUMIF('keyword-stats'!BO:BO,unikalne_grupy[[#This Row],[AdGroupUnique]],'keyword-stats'!BL:BL)</f>
        <v>1218.3333333333333</v>
      </c>
      <c r="D60">
        <f>SUMIF('PSK-wyszukiwania-prognoza'!B:B,unikalne_grupy[[#This Row],[AdGroupUnique]],'PSK-wyszukiwania-prognoza'!D:D)</f>
        <v>42.03</v>
      </c>
      <c r="E60" s="12">
        <f>unikalne_grupy[[#This Row],[Wyliczona Prognozowana Ilość Wyświetleń dla Grupy]]/unikalne_grupy[[#This Row],[Wyliczona Średnia Ilość Wyszukiwań]]</f>
        <v>3.4497948016415869E-2</v>
      </c>
    </row>
    <row r="61" spans="1:5" x14ac:dyDescent="0.25">
      <c r="A61" s="7" t="s">
        <v>1815</v>
      </c>
      <c r="B61">
        <f>COUNTIF('keyword-stats'!BO:BO,unikalne_grupy[[#This Row],[AdGroupUnique]])</f>
        <v>5</v>
      </c>
      <c r="C61">
        <f>SUMIF('keyword-stats'!BO:BO,unikalne_grupy[[#This Row],[AdGroupUnique]],'keyword-stats'!BL:BL)</f>
        <v>1214.1666666666665</v>
      </c>
      <c r="D61">
        <f>SUMIF('PSK-wyszukiwania-prognoza'!B:B,unikalne_grupy[[#This Row],[AdGroupUnique]],'PSK-wyszukiwania-prognoza'!D:D)</f>
        <v>462.39</v>
      </c>
      <c r="E61" s="12">
        <f>unikalne_grupy[[#This Row],[Wyliczona Prognozowana Ilość Wyświetleń dla Grupy]]/unikalne_grupy[[#This Row],[Wyliczona Średnia Ilość Wyszukiwań]]</f>
        <v>0.38082910089224437</v>
      </c>
    </row>
    <row r="62" spans="1:5" x14ac:dyDescent="0.25">
      <c r="A62" s="7" t="s">
        <v>1763</v>
      </c>
      <c r="B62">
        <f>COUNTIF('keyword-stats'!BO:BO,unikalne_grupy[[#This Row],[AdGroupUnique]])</f>
        <v>5</v>
      </c>
      <c r="C62">
        <f>SUMIF('keyword-stats'!BO:BO,unikalne_grupy[[#This Row],[AdGroupUnique]],'keyword-stats'!BL:BL)</f>
        <v>1199.1666666666665</v>
      </c>
      <c r="D62">
        <f>SUMIF('PSK-wyszukiwania-prognoza'!B:B,unikalne_grupy[[#This Row],[AdGroupUnique]],'PSK-wyszukiwania-prognoza'!D:D)</f>
        <v>1492.27</v>
      </c>
      <c r="E62" s="12">
        <f>unikalne_grupy[[#This Row],[Wyliczona Prognozowana Ilość Wyświetleń dla Grupy]]/unikalne_grupy[[#This Row],[Wyliczona Średnia Ilość Wyszukiwań]]</f>
        <v>1.2444225156358584</v>
      </c>
    </row>
    <row r="63" spans="1:5" x14ac:dyDescent="0.25">
      <c r="A63" s="7" t="s">
        <v>1725</v>
      </c>
      <c r="B63">
        <f>COUNTIF('keyword-stats'!BO:BO,unikalne_grupy[[#This Row],[AdGroupUnique]])</f>
        <v>5</v>
      </c>
      <c r="C63">
        <f>SUMIF('keyword-stats'!BO:BO,unikalne_grupy[[#This Row],[AdGroupUnique]],'keyword-stats'!BL:BL)</f>
        <v>1135</v>
      </c>
      <c r="D63">
        <f>SUMIF('PSK-wyszukiwania-prognoza'!B:B,unikalne_grupy[[#This Row],[AdGroupUnique]],'PSK-wyszukiwania-prognoza'!D:D)</f>
        <v>2108.7900000000004</v>
      </c>
      <c r="E63" s="12">
        <f>unikalne_grupy[[#This Row],[Wyliczona Prognozowana Ilość Wyświetleń dla Grupy]]/unikalne_grupy[[#This Row],[Wyliczona Średnia Ilość Wyszukiwań]]</f>
        <v>1.8579647577092515</v>
      </c>
    </row>
    <row r="64" spans="1:5" x14ac:dyDescent="0.25">
      <c r="A64" s="7" t="s">
        <v>1822</v>
      </c>
      <c r="B64">
        <f>COUNTIF('keyword-stats'!BO:BO,unikalne_grupy[[#This Row],[AdGroupUnique]])</f>
        <v>3</v>
      </c>
      <c r="C64">
        <f>SUMIF('keyword-stats'!BO:BO,unikalne_grupy[[#This Row],[AdGroupUnique]],'keyword-stats'!BL:BL)</f>
        <v>1101.6666666666667</v>
      </c>
      <c r="D64">
        <f>SUMIF('PSK-wyszukiwania-prognoza'!B:B,unikalne_grupy[[#This Row],[AdGroupUnique]],'PSK-wyszukiwania-prognoza'!D:D)</f>
        <v>1828.56</v>
      </c>
      <c r="E64" s="12">
        <f>unikalne_grupy[[#This Row],[Wyliczona Prognozowana Ilość Wyświetleń dla Grupy]]/unikalne_grupy[[#This Row],[Wyliczona Średnia Ilość Wyszukiwań]]</f>
        <v>1.6598124054462933</v>
      </c>
    </row>
    <row r="65" spans="1:5" x14ac:dyDescent="0.25">
      <c r="A65" s="7" t="s">
        <v>1795</v>
      </c>
      <c r="B65">
        <f>COUNTIF('keyword-stats'!BO:BO,unikalne_grupy[[#This Row],[AdGroupUnique]])</f>
        <v>7</v>
      </c>
      <c r="C65">
        <f>SUMIF('keyword-stats'!BO:BO,unikalne_grupy[[#This Row],[AdGroupUnique]],'keyword-stats'!BL:BL)</f>
        <v>1081.6666666666667</v>
      </c>
      <c r="D65">
        <f>SUMIF('PSK-wyszukiwania-prognoza'!B:B,unikalne_grupy[[#This Row],[AdGroupUnique]],'PSK-wyszukiwania-prognoza'!D:D)</f>
        <v>1478.26</v>
      </c>
      <c r="E65" s="12">
        <f>unikalne_grupy[[#This Row],[Wyliczona Prognozowana Ilość Wyświetleń dla Grupy]]/unikalne_grupy[[#This Row],[Wyliczona Średnia Ilość Wyszukiwań]]</f>
        <v>1.3666502311248072</v>
      </c>
    </row>
    <row r="66" spans="1:5" x14ac:dyDescent="0.25">
      <c r="A66" s="7" t="s">
        <v>1730</v>
      </c>
      <c r="B66">
        <f>COUNTIF('keyword-stats'!BO:BO,unikalne_grupy[[#This Row],[AdGroupUnique]])</f>
        <v>8</v>
      </c>
      <c r="C66">
        <f>SUMIF('keyword-stats'!BO:BO,unikalne_grupy[[#This Row],[AdGroupUnique]],'keyword-stats'!BL:BL)</f>
        <v>1077.5</v>
      </c>
      <c r="D66">
        <f>SUMIF('PSK-wyszukiwania-prognoza'!B:B,unikalne_grupy[[#This Row],[AdGroupUnique]],'PSK-wyszukiwania-prognoza'!D:D)</f>
        <v>105.09</v>
      </c>
      <c r="E66" s="12">
        <f>unikalne_grupy[[#This Row],[Wyliczona Prognozowana Ilość Wyświetleń dla Grupy]]/unikalne_grupy[[#This Row],[Wyliczona Średnia Ilość Wyszukiwań]]</f>
        <v>9.7531322505800461E-2</v>
      </c>
    </row>
    <row r="67" spans="1:5" x14ac:dyDescent="0.25">
      <c r="A67" s="7" t="s">
        <v>1805</v>
      </c>
      <c r="B67">
        <f>COUNTIF('keyword-stats'!BO:BO,unikalne_grupy[[#This Row],[AdGroupUnique]])</f>
        <v>12</v>
      </c>
      <c r="C67">
        <f>SUMIF('keyword-stats'!BO:BO,unikalne_grupy[[#This Row],[AdGroupUnique]],'keyword-stats'!BL:BL)</f>
        <v>1010.8333333333333</v>
      </c>
      <c r="D67">
        <f>SUMIF('PSK-wyszukiwania-prognoza'!B:B,unikalne_grupy[[#This Row],[AdGroupUnique]],'PSK-wyszukiwania-prognoza'!D:D)</f>
        <v>483.42999999999995</v>
      </c>
      <c r="E67" s="12">
        <f>unikalne_grupy[[#This Row],[Wyliczona Prognozowana Ilość Wyświetleń dla Grupy]]/unikalne_grupy[[#This Row],[Wyliczona Średnia Ilość Wyszukiwań]]</f>
        <v>0.4782489694971146</v>
      </c>
    </row>
    <row r="68" spans="1:5" x14ac:dyDescent="0.25">
      <c r="A68" s="7" t="s">
        <v>1765</v>
      </c>
      <c r="B68">
        <f>COUNTIF('keyword-stats'!BO:BO,unikalne_grupy[[#This Row],[AdGroupUnique]])</f>
        <v>5</v>
      </c>
      <c r="C68">
        <f>SUMIF('keyword-stats'!BO:BO,unikalne_grupy[[#This Row],[AdGroupUnique]],'keyword-stats'!BL:BL)</f>
        <v>963.33333333333326</v>
      </c>
      <c r="D68">
        <f>SUMIF('PSK-wyszukiwania-prognoza'!B:B,unikalne_grupy[[#This Row],[AdGroupUnique]],'PSK-wyszukiwania-prognoza'!D:D)</f>
        <v>1961.67</v>
      </c>
      <c r="E68" s="12">
        <f>unikalne_grupy[[#This Row],[Wyliczona Prognozowana Ilość Wyświetleń dla Grupy]]/unikalne_grupy[[#This Row],[Wyliczona Średnia Ilość Wyszukiwań]]</f>
        <v>2.0363356401384087</v>
      </c>
    </row>
    <row r="69" spans="1:5" x14ac:dyDescent="0.25">
      <c r="A69" s="7" t="s">
        <v>1706</v>
      </c>
      <c r="B69">
        <f>COUNTIF('keyword-stats'!BO:BO,unikalne_grupy[[#This Row],[AdGroupUnique]])</f>
        <v>7</v>
      </c>
      <c r="C69">
        <f>SUMIF('keyword-stats'!BO:BO,unikalne_grupy[[#This Row],[AdGroupUnique]],'keyword-stats'!BL:BL)</f>
        <v>921.66666666666663</v>
      </c>
      <c r="D69">
        <f>SUMIF('PSK-wyszukiwania-prognoza'!B:B,unikalne_grupy[[#This Row],[AdGroupUnique]],'PSK-wyszukiwania-prognoza'!D:D)</f>
        <v>1268.0800000000002</v>
      </c>
      <c r="E69" s="12">
        <f>unikalne_grupy[[#This Row],[Wyliczona Prognozowana Ilość Wyświetleń dla Grupy]]/unikalne_grupy[[#This Row],[Wyliczona Średnia Ilość Wyszukiwań]]</f>
        <v>1.3758553345388791</v>
      </c>
    </row>
    <row r="70" spans="1:5" x14ac:dyDescent="0.25">
      <c r="A70" s="7" t="s">
        <v>1821</v>
      </c>
      <c r="B70">
        <f>COUNTIF('keyword-stats'!BO:BO,unikalne_grupy[[#This Row],[AdGroupUnique]])</f>
        <v>7</v>
      </c>
      <c r="C70">
        <f>SUMIF('keyword-stats'!BO:BO,unikalne_grupy[[#This Row],[AdGroupUnique]],'keyword-stats'!BL:BL)</f>
        <v>893.33333333333348</v>
      </c>
      <c r="D70">
        <f>SUMIF('PSK-wyszukiwania-prognoza'!B:B,unikalne_grupy[[#This Row],[AdGroupUnique]],'PSK-wyszukiwania-prognoza'!D:D)</f>
        <v>0</v>
      </c>
      <c r="E70" s="12">
        <f>unikalne_grupy[[#This Row],[Wyliczona Prognozowana Ilość Wyświetleń dla Grupy]]/unikalne_grupy[[#This Row],[Wyliczona Średnia Ilość Wyszukiwań]]</f>
        <v>0</v>
      </c>
    </row>
    <row r="71" spans="1:5" x14ac:dyDescent="0.25">
      <c r="A71" s="7" t="s">
        <v>1789</v>
      </c>
      <c r="B71">
        <f>COUNTIF('keyword-stats'!BO:BO,unikalne_grupy[[#This Row],[AdGroupUnique]])</f>
        <v>9</v>
      </c>
      <c r="C71">
        <f>SUMIF('keyword-stats'!BO:BO,unikalne_grupy[[#This Row],[AdGroupUnique]],'keyword-stats'!BL:BL)</f>
        <v>868.33333333333326</v>
      </c>
      <c r="D71">
        <f>SUMIF('PSK-wyszukiwania-prognoza'!B:B,unikalne_grupy[[#This Row],[AdGroupUnique]],'PSK-wyszukiwania-prognoza'!D:D)</f>
        <v>1275.08</v>
      </c>
      <c r="E71" s="12">
        <f>unikalne_grupy[[#This Row],[Wyliczona Prognozowana Ilość Wyświetleń dla Grupy]]/unikalne_grupy[[#This Row],[Wyliczona Średnia Ilość Wyszukiwań]]</f>
        <v>1.4684222648752399</v>
      </c>
    </row>
    <row r="72" spans="1:5" x14ac:dyDescent="0.25">
      <c r="A72" s="7" t="s">
        <v>1707</v>
      </c>
      <c r="B72">
        <f>COUNTIF('keyword-stats'!BO:BO,unikalne_grupy[[#This Row],[AdGroupUnique]])</f>
        <v>5</v>
      </c>
      <c r="C72">
        <f>SUMIF('keyword-stats'!BO:BO,unikalne_grupy[[#This Row],[AdGroupUnique]],'keyword-stats'!BL:BL)</f>
        <v>867.5</v>
      </c>
      <c r="D72">
        <f>SUMIF('PSK-wyszukiwania-prognoza'!B:B,unikalne_grupy[[#This Row],[AdGroupUnique]],'PSK-wyszukiwania-prognoza'!D:D)</f>
        <v>609.52</v>
      </c>
      <c r="E72" s="12">
        <f>unikalne_grupy[[#This Row],[Wyliczona Prognozowana Ilość Wyświetleń dla Grupy]]/unikalne_grupy[[#This Row],[Wyliczona Średnia Ilość Wyszukiwań]]</f>
        <v>0.70261671469740627</v>
      </c>
    </row>
    <row r="73" spans="1:5" x14ac:dyDescent="0.25">
      <c r="A73" s="7" t="s">
        <v>1800</v>
      </c>
      <c r="B73">
        <f>COUNTIF('keyword-stats'!BO:BO,unikalne_grupy[[#This Row],[AdGroupUnique]])</f>
        <v>5</v>
      </c>
      <c r="C73">
        <f>SUMIF('keyword-stats'!BO:BO,unikalne_grupy[[#This Row],[AdGroupUnique]],'keyword-stats'!BL:BL)</f>
        <v>867.5</v>
      </c>
      <c r="D73">
        <f>SUMIF('PSK-wyszukiwania-prognoza'!B:B,unikalne_grupy[[#This Row],[AdGroupUnique]],'PSK-wyszukiwania-prognoza'!D:D)</f>
        <v>98.08</v>
      </c>
      <c r="E73" s="12">
        <f>unikalne_grupy[[#This Row],[Wyliczona Prognozowana Ilość Wyświetleń dla Grupy]]/unikalne_grupy[[#This Row],[Wyliczona Średnia Ilość Wyszukiwań]]</f>
        <v>0.11306051873198847</v>
      </c>
    </row>
    <row r="74" spans="1:5" x14ac:dyDescent="0.25">
      <c r="A74" s="7" t="s">
        <v>1729</v>
      </c>
      <c r="B74">
        <f>COUNTIF('keyword-stats'!BO:BO,unikalne_grupy[[#This Row],[AdGroupUnique]])</f>
        <v>9</v>
      </c>
      <c r="C74">
        <f>SUMIF('keyword-stats'!BO:BO,unikalne_grupy[[#This Row],[AdGroupUnique]],'keyword-stats'!BL:BL)</f>
        <v>850.83333333333337</v>
      </c>
      <c r="D74">
        <f>SUMIF('PSK-wyszukiwania-prognoza'!B:B,unikalne_grupy[[#This Row],[AdGroupUnique]],'PSK-wyszukiwania-prognoza'!D:D)</f>
        <v>294.24</v>
      </c>
      <c r="E74" s="12">
        <f>unikalne_grupy[[#This Row],[Wyliczona Prognozowana Ilość Wyświetleń dla Grupy]]/unikalne_grupy[[#This Row],[Wyliczona Średnia Ilość Wyszukiwań]]</f>
        <v>0.34582566111655239</v>
      </c>
    </row>
    <row r="75" spans="1:5" x14ac:dyDescent="0.25">
      <c r="A75" s="7" t="s">
        <v>1715</v>
      </c>
      <c r="B75">
        <f>COUNTIF('keyword-stats'!BO:BO,unikalne_grupy[[#This Row],[AdGroupUnique]])</f>
        <v>9</v>
      </c>
      <c r="C75">
        <f>SUMIF('keyword-stats'!BO:BO,unikalne_grupy[[#This Row],[AdGroupUnique]],'keyword-stats'!BL:BL)</f>
        <v>833.33333333333337</v>
      </c>
      <c r="D75">
        <f>SUMIF('PSK-wyszukiwania-prognoza'!B:B,unikalne_grupy[[#This Row],[AdGroupUnique]],'PSK-wyszukiwania-prognoza'!D:D)</f>
        <v>798.68</v>
      </c>
      <c r="E75" s="12">
        <f>unikalne_grupy[[#This Row],[Wyliczona Prognozowana Ilość Wyświetleń dla Grupy]]/unikalne_grupy[[#This Row],[Wyliczona Średnia Ilość Wyszukiwań]]</f>
        <v>0.95841599999999993</v>
      </c>
    </row>
    <row r="76" spans="1:5" x14ac:dyDescent="0.25">
      <c r="A76" s="7" t="s">
        <v>1705</v>
      </c>
      <c r="B76">
        <f>COUNTIF('keyword-stats'!BO:BO,unikalne_grupy[[#This Row],[AdGroupUnique]])</f>
        <v>6</v>
      </c>
      <c r="C76">
        <f>SUMIF('keyword-stats'!BO:BO,unikalne_grupy[[#This Row],[AdGroupUnique]],'keyword-stats'!BL:BL)</f>
        <v>818.33333333333337</v>
      </c>
      <c r="D76">
        <f>SUMIF('PSK-wyszukiwania-prognoza'!B:B,unikalne_grupy[[#This Row],[AdGroupUnique]],'PSK-wyszukiwania-prognoza'!D:D)</f>
        <v>1289.1099999999999</v>
      </c>
      <c r="E76" s="12">
        <f>unikalne_grupy[[#This Row],[Wyliczona Prognozowana Ilość Wyświetleń dla Grupy]]/unikalne_grupy[[#This Row],[Wyliczona Średnia Ilość Wyszukiwań]]</f>
        <v>1.5752871690427697</v>
      </c>
    </row>
    <row r="77" spans="1:5" x14ac:dyDescent="0.25">
      <c r="A77" s="7" t="s">
        <v>1802</v>
      </c>
      <c r="B77">
        <f>COUNTIF('keyword-stats'!BO:BO,unikalne_grupy[[#This Row],[AdGroupUnique]])</f>
        <v>8</v>
      </c>
      <c r="C77">
        <f>SUMIF('keyword-stats'!BO:BO,unikalne_grupy[[#This Row],[AdGroupUnique]],'keyword-stats'!BL:BL)</f>
        <v>805.00000000000011</v>
      </c>
      <c r="D77">
        <f>SUMIF('PSK-wyszukiwania-prognoza'!B:B,unikalne_grupy[[#This Row],[AdGroupUnique]],'PSK-wyszukiwania-prognoza'!D:D)</f>
        <v>0</v>
      </c>
      <c r="E77" s="12">
        <f>unikalne_grupy[[#This Row],[Wyliczona Prognozowana Ilość Wyświetleń dla Grupy]]/unikalne_grupy[[#This Row],[Wyliczona Średnia Ilość Wyszukiwań]]</f>
        <v>0</v>
      </c>
    </row>
    <row r="78" spans="1:5" x14ac:dyDescent="0.25">
      <c r="A78" s="7" t="s">
        <v>1812</v>
      </c>
      <c r="B78">
        <f>COUNTIF('keyword-stats'!BO:BO,unikalne_grupy[[#This Row],[AdGroupUnique]])</f>
        <v>10</v>
      </c>
      <c r="C78">
        <f>SUMIF('keyword-stats'!BO:BO,unikalne_grupy[[#This Row],[AdGroupUnique]],'keyword-stats'!BL:BL)</f>
        <v>796.66666666666663</v>
      </c>
      <c r="D78">
        <f>SUMIF('PSK-wyszukiwania-prognoza'!B:B,unikalne_grupy[[#This Row],[AdGroupUnique]],'PSK-wyszukiwania-prognoza'!D:D)</f>
        <v>441.38</v>
      </c>
      <c r="E78" s="12">
        <f>unikalne_grupy[[#This Row],[Wyliczona Prognozowana Ilość Wyświetleń dla Grupy]]/unikalne_grupy[[#This Row],[Wyliczona Średnia Ilość Wyszukiwań]]</f>
        <v>0.55403347280334725</v>
      </c>
    </row>
    <row r="79" spans="1:5" x14ac:dyDescent="0.25">
      <c r="A79" s="7" t="s">
        <v>1804</v>
      </c>
      <c r="B79">
        <f>COUNTIF('keyword-stats'!BO:BO,unikalne_grupy[[#This Row],[AdGroupUnique]])</f>
        <v>12</v>
      </c>
      <c r="C79">
        <f>SUMIF('keyword-stats'!BO:BO,unikalne_grupy[[#This Row],[AdGroupUnique]],'keyword-stats'!BL:BL)</f>
        <v>725</v>
      </c>
      <c r="D79">
        <f>SUMIF('PSK-wyszukiwania-prognoza'!B:B,unikalne_grupy[[#This Row],[AdGroupUnique]],'PSK-wyszukiwania-prognoza'!D:D)</f>
        <v>798.68999999999994</v>
      </c>
      <c r="E79" s="12">
        <f>unikalne_grupy[[#This Row],[Wyliczona Prognozowana Ilość Wyświetleń dla Grupy]]/unikalne_grupy[[#This Row],[Wyliczona Średnia Ilość Wyszukiwań]]</f>
        <v>1.1016413793103448</v>
      </c>
    </row>
    <row r="80" spans="1:5" x14ac:dyDescent="0.25">
      <c r="A80" s="7" t="s">
        <v>1827</v>
      </c>
      <c r="B80">
        <f>COUNTIF('keyword-stats'!BO:BO,unikalne_grupy[[#This Row],[AdGroupUnique]])</f>
        <v>4</v>
      </c>
      <c r="C80">
        <f>SUMIF('keyword-stats'!BO:BO,unikalne_grupy[[#This Row],[AdGroupUnique]],'keyword-stats'!BL:BL)</f>
        <v>686.66666666666663</v>
      </c>
      <c r="D80">
        <f>SUMIF('PSK-wyszukiwania-prognoza'!B:B,unikalne_grupy[[#This Row],[AdGroupUnique]],'PSK-wyszukiwania-prognoza'!D:D)</f>
        <v>56.05</v>
      </c>
      <c r="E80" s="12">
        <f>unikalne_grupy[[#This Row],[Wyliczona Prognozowana Ilość Wyświetleń dla Grupy]]/unikalne_grupy[[#This Row],[Wyliczona Średnia Ilość Wyszukiwań]]</f>
        <v>8.1626213592233016E-2</v>
      </c>
    </row>
    <row r="81" spans="1:5" x14ac:dyDescent="0.25">
      <c r="A81" s="7" t="s">
        <v>1744</v>
      </c>
      <c r="B81">
        <f>COUNTIF('keyword-stats'!BO:BO,unikalne_grupy[[#This Row],[AdGroupUnique]])</f>
        <v>6</v>
      </c>
      <c r="C81">
        <f>SUMIF('keyword-stats'!BO:BO,unikalne_grupy[[#This Row],[AdGroupUnique]],'keyword-stats'!BL:BL)</f>
        <v>649.16666666666663</v>
      </c>
      <c r="D81">
        <f>SUMIF('PSK-wyszukiwania-prognoza'!B:B,unikalne_grupy[[#This Row],[AdGroupUnique]],'PSK-wyszukiwania-prognoza'!D:D)</f>
        <v>1057.9000000000001</v>
      </c>
      <c r="E81" s="12">
        <f>unikalne_grupy[[#This Row],[Wyliczona Prognozowana Ilość Wyświetleń dla Grupy]]/unikalne_grupy[[#This Row],[Wyliczona Średnia Ilość Wyszukiwań]]</f>
        <v>1.6296277278562261</v>
      </c>
    </row>
    <row r="82" spans="1:5" x14ac:dyDescent="0.25">
      <c r="A82" s="7" t="s">
        <v>1717</v>
      </c>
      <c r="B82">
        <f>COUNTIF('keyword-stats'!BO:BO,unikalne_grupy[[#This Row],[AdGroupUnique]])</f>
        <v>10</v>
      </c>
      <c r="C82">
        <f>SUMIF('keyword-stats'!BO:BO,unikalne_grupy[[#This Row],[AdGroupUnique]],'keyword-stats'!BL:BL)</f>
        <v>646.66666666666663</v>
      </c>
      <c r="D82">
        <f>SUMIF('PSK-wyszukiwania-prognoza'!B:B,unikalne_grupy[[#This Row],[AdGroupUnique]],'PSK-wyszukiwania-prognoza'!D:D)</f>
        <v>714.62</v>
      </c>
      <c r="E82" s="12">
        <f>unikalne_grupy[[#This Row],[Wyliczona Prognozowana Ilość Wyświetleń dla Grupy]]/unikalne_grupy[[#This Row],[Wyliczona Średnia Ilość Wyszukiwań]]</f>
        <v>1.1050824742268042</v>
      </c>
    </row>
    <row r="83" spans="1:5" x14ac:dyDescent="0.25">
      <c r="A83" s="7" t="s">
        <v>1710</v>
      </c>
      <c r="B83">
        <f>COUNTIF('keyword-stats'!BO:BO,unikalne_grupy[[#This Row],[AdGroupUnique]])</f>
        <v>5</v>
      </c>
      <c r="C83">
        <f>SUMIF('keyword-stats'!BO:BO,unikalne_grupy[[#This Row],[AdGroupUnique]],'keyword-stats'!BL:BL)</f>
        <v>598.33333333333326</v>
      </c>
      <c r="D83">
        <f>SUMIF('PSK-wyszukiwania-prognoza'!B:B,unikalne_grupy[[#This Row],[AdGroupUnique]],'PSK-wyszukiwania-prognoza'!D:D)</f>
        <v>1485.2599999999998</v>
      </c>
      <c r="E83" s="12">
        <f>unikalne_grupy[[#This Row],[Wyliczona Prognozowana Ilość Wyświetleń dla Grupy]]/unikalne_grupy[[#This Row],[Wyliczona Średnia Ilość Wyszukiwań]]</f>
        <v>2.4823286908077993</v>
      </c>
    </row>
    <row r="84" spans="1:5" x14ac:dyDescent="0.25">
      <c r="A84" s="7" t="s">
        <v>1728</v>
      </c>
      <c r="B84">
        <f>COUNTIF('keyword-stats'!BO:BO,unikalne_grupy[[#This Row],[AdGroupUnique]])</f>
        <v>6</v>
      </c>
      <c r="C84">
        <f>SUMIF('keyword-stats'!BO:BO,unikalne_grupy[[#This Row],[AdGroupUnique]],'keyword-stats'!BL:BL)</f>
        <v>555.83333333333337</v>
      </c>
      <c r="D84">
        <f>SUMIF('PSK-wyszukiwania-prognoza'!B:B,unikalne_grupy[[#This Row],[AdGroupUnique]],'PSK-wyszukiwania-prognoza'!D:D)</f>
        <v>154.13999999999999</v>
      </c>
      <c r="E84" s="12">
        <f>unikalne_grupy[[#This Row],[Wyliczona Prognozowana Ilość Wyświetleń dla Grupy]]/unikalne_grupy[[#This Row],[Wyliczona Średnia Ilość Wyszukiwań]]</f>
        <v>0.27731334332833579</v>
      </c>
    </row>
    <row r="85" spans="1:5" x14ac:dyDescent="0.25">
      <c r="A85" s="7" t="s">
        <v>1810</v>
      </c>
      <c r="B85">
        <f>COUNTIF('keyword-stats'!BO:BO,unikalne_grupy[[#This Row],[AdGroupUnique]])</f>
        <v>8</v>
      </c>
      <c r="C85">
        <f>SUMIF('keyword-stats'!BO:BO,unikalne_grupy[[#This Row],[AdGroupUnique]],'keyword-stats'!BL:BL)</f>
        <v>547.5</v>
      </c>
      <c r="D85">
        <f>SUMIF('PSK-wyszukiwania-prognoza'!B:B,unikalne_grupy[[#This Row],[AdGroupUnique]],'PSK-wyszukiwania-prognoza'!D:D)</f>
        <v>28.04</v>
      </c>
      <c r="E85" s="12">
        <f>unikalne_grupy[[#This Row],[Wyliczona Prognozowana Ilość Wyświetleń dla Grupy]]/unikalne_grupy[[#This Row],[Wyliczona Średnia Ilość Wyszukiwań]]</f>
        <v>5.1214611872146119E-2</v>
      </c>
    </row>
    <row r="86" spans="1:5" x14ac:dyDescent="0.25">
      <c r="A86" s="7" t="s">
        <v>1721</v>
      </c>
      <c r="B86">
        <f>COUNTIF('keyword-stats'!BO:BO,unikalne_grupy[[#This Row],[AdGroupUnique]])</f>
        <v>5</v>
      </c>
      <c r="C86">
        <f>SUMIF('keyword-stats'!BO:BO,unikalne_grupy[[#This Row],[AdGroupUnique]],'keyword-stats'!BL:BL)</f>
        <v>545</v>
      </c>
      <c r="D86">
        <f>SUMIF('PSK-wyszukiwania-prognoza'!B:B,unikalne_grupy[[#This Row],[AdGroupUnique]],'PSK-wyszukiwania-prognoza'!D:D)</f>
        <v>1275.0900000000001</v>
      </c>
      <c r="E86" s="12">
        <f>unikalne_grupy[[#This Row],[Wyliczona Prognozowana Ilość Wyświetleń dla Grupy]]/unikalne_grupy[[#This Row],[Wyliczona Średnia Ilość Wyszukiwań]]</f>
        <v>2.3396146788990828</v>
      </c>
    </row>
    <row r="87" spans="1:5" x14ac:dyDescent="0.25">
      <c r="A87" s="7" t="s">
        <v>1823</v>
      </c>
      <c r="B87">
        <f>COUNTIF('keyword-stats'!BO:BO,unikalne_grupy[[#This Row],[AdGroupUnique]])</f>
        <v>5</v>
      </c>
      <c r="C87">
        <f>SUMIF('keyword-stats'!BO:BO,unikalne_grupy[[#This Row],[AdGroupUnique]],'keyword-stats'!BL:BL)</f>
        <v>542.5</v>
      </c>
      <c r="D87">
        <f>SUMIF('PSK-wyszukiwania-prognoza'!B:B,unikalne_grupy[[#This Row],[AdGroupUnique]],'PSK-wyszukiwania-prognoza'!D:D)</f>
        <v>0</v>
      </c>
      <c r="E87" s="12">
        <f>unikalne_grupy[[#This Row],[Wyliczona Prognozowana Ilość Wyświetleń dla Grupy]]/unikalne_grupy[[#This Row],[Wyliczona Średnia Ilość Wyszukiwań]]</f>
        <v>0</v>
      </c>
    </row>
    <row r="88" spans="1:5" x14ac:dyDescent="0.25">
      <c r="A88" s="7" t="s">
        <v>1813</v>
      </c>
      <c r="B88">
        <f>COUNTIF('keyword-stats'!BO:BO,unikalne_grupy[[#This Row],[AdGroupUnique]])</f>
        <v>5</v>
      </c>
      <c r="C88">
        <f>SUMIF('keyword-stats'!BO:BO,unikalne_grupy[[#This Row],[AdGroupUnique]],'keyword-stats'!BL:BL)</f>
        <v>510.00000000000006</v>
      </c>
      <c r="D88">
        <f>SUMIF('PSK-wyszukiwania-prognoza'!B:B,unikalne_grupy[[#This Row],[AdGroupUnique]],'PSK-wyszukiwania-prognoza'!D:D)</f>
        <v>7.01</v>
      </c>
      <c r="E88" s="12">
        <f>unikalne_grupy[[#This Row],[Wyliczona Prognozowana Ilość Wyświetleń dla Grupy]]/unikalne_grupy[[#This Row],[Wyliczona Średnia Ilość Wyszukiwań]]</f>
        <v>1.3745098039215684E-2</v>
      </c>
    </row>
    <row r="89" spans="1:5" x14ac:dyDescent="0.25">
      <c r="A89" s="7" t="s">
        <v>1738</v>
      </c>
      <c r="B89">
        <f>COUNTIF('keyword-stats'!BO:BO,unikalne_grupy[[#This Row],[AdGroupUnique]])</f>
        <v>8</v>
      </c>
      <c r="C89">
        <f>SUMIF('keyword-stats'!BO:BO,unikalne_grupy[[#This Row],[AdGroupUnique]],'keyword-stats'!BL:BL)</f>
        <v>508.33333333333331</v>
      </c>
      <c r="D89">
        <f>SUMIF('PSK-wyszukiwania-prognoza'!B:B,unikalne_grupy[[#This Row],[AdGroupUnique]],'PSK-wyszukiwania-prognoza'!D:D)</f>
        <v>539.46999999999991</v>
      </c>
      <c r="E89" s="12">
        <f>unikalne_grupy[[#This Row],[Wyliczona Prognozowana Ilość Wyświetleń dla Grupy]]/unikalne_grupy[[#This Row],[Wyliczona Średnia Ilość Wyszukiwań]]</f>
        <v>1.0612524590163932</v>
      </c>
    </row>
    <row r="90" spans="1:5" x14ac:dyDescent="0.25">
      <c r="A90" s="7" t="s">
        <v>1801</v>
      </c>
      <c r="B90">
        <f>COUNTIF('keyword-stats'!BO:BO,unikalne_grupy[[#This Row],[AdGroupUnique]])</f>
        <v>5</v>
      </c>
      <c r="C90">
        <f>SUMIF('keyword-stats'!BO:BO,unikalne_grupy[[#This Row],[AdGroupUnique]],'keyword-stats'!BL:BL)</f>
        <v>507.5</v>
      </c>
      <c r="D90">
        <f>SUMIF('PSK-wyszukiwania-prognoza'!B:B,unikalne_grupy[[#This Row],[AdGroupUnique]],'PSK-wyszukiwania-prognoza'!D:D)</f>
        <v>70.06</v>
      </c>
      <c r="E90" s="12">
        <f>unikalne_grupy[[#This Row],[Wyliczona Prognozowana Ilość Wyświetleń dla Grupy]]/unikalne_grupy[[#This Row],[Wyliczona Średnia Ilość Wyszukiwań]]</f>
        <v>0.13804926108374385</v>
      </c>
    </row>
    <row r="91" spans="1:5" x14ac:dyDescent="0.25">
      <c r="A91" s="7" t="s">
        <v>1793</v>
      </c>
      <c r="B91">
        <f>COUNTIF('keyword-stats'!BO:BO,unikalne_grupy[[#This Row],[AdGroupUnique]])</f>
        <v>6</v>
      </c>
      <c r="C91">
        <f>SUMIF('keyword-stats'!BO:BO,unikalne_grupy[[#This Row],[AdGroupUnique]],'keyword-stats'!BL:BL)</f>
        <v>500.83333333333331</v>
      </c>
      <c r="D91">
        <f>SUMIF('PSK-wyszukiwania-prognoza'!B:B,unikalne_grupy[[#This Row],[AdGroupUnique]],'PSK-wyszukiwania-prognoza'!D:D)</f>
        <v>441.37</v>
      </c>
      <c r="E91" s="12">
        <f>unikalne_grupy[[#This Row],[Wyliczona Prognozowana Ilość Wyświetleń dla Grupy]]/unikalne_grupy[[#This Row],[Wyliczona Średnia Ilość Wyszukiwań]]</f>
        <v>0.88127121464226299</v>
      </c>
    </row>
    <row r="92" spans="1:5" x14ac:dyDescent="0.25">
      <c r="A92" s="7" t="s">
        <v>1722</v>
      </c>
      <c r="B92">
        <f>COUNTIF('keyword-stats'!BO:BO,unikalne_grupy[[#This Row],[AdGroupUnique]])</f>
        <v>9</v>
      </c>
      <c r="C92">
        <f>SUMIF('keyword-stats'!BO:BO,unikalne_grupy[[#This Row],[AdGroupUnique]],'keyword-stats'!BL:BL)</f>
        <v>495.00000000000006</v>
      </c>
      <c r="D92">
        <f>SUMIF('PSK-wyszukiwania-prognoza'!B:B,unikalne_grupy[[#This Row],[AdGroupUnique]],'PSK-wyszukiwania-prognoza'!D:D)</f>
        <v>525.46</v>
      </c>
      <c r="E92" s="12">
        <f>unikalne_grupy[[#This Row],[Wyliczona Prognozowana Ilość Wyświetleń dla Grupy]]/unikalne_grupy[[#This Row],[Wyliczona Średnia Ilość Wyszukiwań]]</f>
        <v>1.0615353535353536</v>
      </c>
    </row>
    <row r="93" spans="1:5" x14ac:dyDescent="0.25">
      <c r="A93" s="7" t="s">
        <v>1723</v>
      </c>
      <c r="B93">
        <f>COUNTIF('keyword-stats'!BO:BO,unikalne_grupy[[#This Row],[AdGroupUnique]])</f>
        <v>5</v>
      </c>
      <c r="C93">
        <f>SUMIF('keyword-stats'!BO:BO,unikalne_grupy[[#This Row],[AdGroupUnique]],'keyword-stats'!BL:BL)</f>
        <v>477.5</v>
      </c>
      <c r="D93">
        <f>SUMIF('PSK-wyszukiwania-prognoza'!B:B,unikalne_grupy[[#This Row],[AdGroupUnique]],'PSK-wyszukiwania-prognoza'!D:D)</f>
        <v>203.17999999999998</v>
      </c>
      <c r="E93" s="12">
        <f>unikalne_grupy[[#This Row],[Wyliczona Prognozowana Ilość Wyświetleń dla Grupy]]/unikalne_grupy[[#This Row],[Wyliczona Średnia Ilość Wyszukiwań]]</f>
        <v>0.42550785340314129</v>
      </c>
    </row>
    <row r="94" spans="1:5" x14ac:dyDescent="0.25">
      <c r="A94" s="7" t="s">
        <v>1711</v>
      </c>
      <c r="B94">
        <f>COUNTIF('keyword-stats'!BO:BO,unikalne_grupy[[#This Row],[AdGroupUnique]])</f>
        <v>8</v>
      </c>
      <c r="C94">
        <f>SUMIF('keyword-stats'!BO:BO,unikalne_grupy[[#This Row],[AdGroupUnique]],'keyword-stats'!BL:BL)</f>
        <v>470</v>
      </c>
      <c r="D94">
        <f>SUMIF('PSK-wyszukiwania-prognoza'!B:B,unikalne_grupy[[#This Row],[AdGroupUnique]],'PSK-wyszukiwania-prognoza'!D:D)</f>
        <v>504.42999999999995</v>
      </c>
      <c r="E94" s="12">
        <f>unikalne_grupy[[#This Row],[Wyliczona Prognozowana Ilość Wyświetleń dla Grupy]]/unikalne_grupy[[#This Row],[Wyliczona Średnia Ilość Wyszukiwań]]</f>
        <v>1.073255319148936</v>
      </c>
    </row>
    <row r="95" spans="1:5" x14ac:dyDescent="0.25">
      <c r="A95" s="7" t="s">
        <v>1806</v>
      </c>
      <c r="B95">
        <f>COUNTIF('keyword-stats'!BO:BO,unikalne_grupy[[#This Row],[AdGroupUnique]])</f>
        <v>12</v>
      </c>
      <c r="C95">
        <f>SUMIF('keyword-stats'!BO:BO,unikalne_grupy[[#This Row],[AdGroupUnique]],'keyword-stats'!BL:BL)</f>
        <v>464.16666666666657</v>
      </c>
      <c r="D95">
        <f>SUMIF('PSK-wyszukiwania-prognoza'!B:B,unikalne_grupy[[#This Row],[AdGroupUnique]],'PSK-wyszukiwania-prognoza'!D:D)</f>
        <v>259.23</v>
      </c>
      <c r="E95" s="12">
        <f>unikalne_grupy[[#This Row],[Wyliczona Prognozowana Ilość Wyświetleń dla Grupy]]/unikalne_grupy[[#This Row],[Wyliczona Średnia Ilość Wyszukiwań]]</f>
        <v>0.55848473967684031</v>
      </c>
    </row>
    <row r="96" spans="1:5" x14ac:dyDescent="0.25">
      <c r="A96" s="7" t="s">
        <v>1735</v>
      </c>
      <c r="B96">
        <f>COUNTIF('keyword-stats'!BO:BO,unikalne_grupy[[#This Row],[AdGroupUnique]])</f>
        <v>5</v>
      </c>
      <c r="C96">
        <f>SUMIF('keyword-stats'!BO:BO,unikalne_grupy[[#This Row],[AdGroupUnique]],'keyword-stats'!BL:BL)</f>
        <v>460.83333333333337</v>
      </c>
      <c r="D96">
        <f>SUMIF('PSK-wyszukiwania-prognoza'!B:B,unikalne_grupy[[#This Row],[AdGroupUnique]],'PSK-wyszukiwania-prognoza'!D:D)</f>
        <v>322.29000000000002</v>
      </c>
      <c r="E96" s="12">
        <f>unikalne_grupy[[#This Row],[Wyliczona Prognozowana Ilość Wyświetleń dla Grupy]]/unikalne_grupy[[#This Row],[Wyliczona Średnia Ilość Wyszukiwań]]</f>
        <v>0.69936347197106685</v>
      </c>
    </row>
    <row r="97" spans="1:5" x14ac:dyDescent="0.25">
      <c r="A97" s="7" t="s">
        <v>1739</v>
      </c>
      <c r="B97">
        <f>COUNTIF('keyword-stats'!BO:BO,unikalne_grupy[[#This Row],[AdGroupUnique]])</f>
        <v>7</v>
      </c>
      <c r="C97">
        <f>SUMIF('keyword-stats'!BO:BO,unikalne_grupy[[#This Row],[AdGroupUnique]],'keyword-stats'!BL:BL)</f>
        <v>456.66666666666663</v>
      </c>
      <c r="D97">
        <f>SUMIF('PSK-wyszukiwania-prognoza'!B:B,unikalne_grupy[[#This Row],[AdGroupUnique]],'PSK-wyszukiwania-prognoza'!D:D)</f>
        <v>49.05</v>
      </c>
      <c r="E97" s="12">
        <f>unikalne_grupy[[#This Row],[Wyliczona Prognozowana Ilość Wyświetleń dla Grupy]]/unikalne_grupy[[#This Row],[Wyliczona Średnia Ilość Wyszukiwań]]</f>
        <v>0.10740875912408759</v>
      </c>
    </row>
    <row r="98" spans="1:5" x14ac:dyDescent="0.25">
      <c r="A98" s="7" t="s">
        <v>1811</v>
      </c>
      <c r="B98">
        <f>COUNTIF('keyword-stats'!BO:BO,unikalne_grupy[[#This Row],[AdGroupUnique]])</f>
        <v>6</v>
      </c>
      <c r="C98">
        <f>SUMIF('keyword-stats'!BO:BO,unikalne_grupy[[#This Row],[AdGroupUnique]],'keyword-stats'!BL:BL)</f>
        <v>450.83333333333337</v>
      </c>
      <c r="D98">
        <f>SUMIF('PSK-wyszukiwania-prognoza'!B:B,unikalne_grupy[[#This Row],[AdGroupUnique]],'PSK-wyszukiwania-prognoza'!D:D)</f>
        <v>77.070000000000007</v>
      </c>
      <c r="E98" s="12">
        <f>unikalne_grupy[[#This Row],[Wyliczona Prognozowana Ilość Wyświetleń dla Grupy]]/unikalne_grupy[[#This Row],[Wyliczona Średnia Ilość Wyszukiwań]]</f>
        <v>0.17095009242144177</v>
      </c>
    </row>
    <row r="99" spans="1:5" x14ac:dyDescent="0.25">
      <c r="A99" s="7" t="s">
        <v>1720</v>
      </c>
      <c r="B99">
        <f>COUNTIF('keyword-stats'!BO:BO,unikalne_grupy[[#This Row],[AdGroupUnique]])</f>
        <v>7</v>
      </c>
      <c r="C99">
        <f>SUMIF('keyword-stats'!BO:BO,unikalne_grupy[[#This Row],[AdGroupUnique]],'keyword-stats'!BL:BL)</f>
        <v>440.83333333333331</v>
      </c>
      <c r="D99">
        <f>SUMIF('PSK-wyszukiwania-prognoza'!B:B,unikalne_grupy[[#This Row],[AdGroupUnique]],'PSK-wyszukiwania-prognoza'!D:D)</f>
        <v>0</v>
      </c>
      <c r="E99" s="12">
        <f>unikalne_grupy[[#This Row],[Wyliczona Prognozowana Ilość Wyświetleń dla Grupy]]/unikalne_grupy[[#This Row],[Wyliczona Średnia Ilość Wyszukiwań]]</f>
        <v>0</v>
      </c>
    </row>
    <row r="100" spans="1:5" x14ac:dyDescent="0.25">
      <c r="A100" s="7" t="s">
        <v>1807</v>
      </c>
      <c r="B100">
        <f>COUNTIF('keyword-stats'!BO:BO,unikalne_grupy[[#This Row],[AdGroupUnique]])</f>
        <v>6</v>
      </c>
      <c r="C100">
        <f>SUMIF('keyword-stats'!BO:BO,unikalne_grupy[[#This Row],[AdGroupUnique]],'keyword-stats'!BL:BL)</f>
        <v>414.16666666666669</v>
      </c>
      <c r="D100">
        <f>SUMIF('PSK-wyszukiwania-prognoza'!B:B,unikalne_grupy[[#This Row],[AdGroupUnique]],'PSK-wyszukiwania-prognoza'!D:D)</f>
        <v>203.17999999999995</v>
      </c>
      <c r="E100" s="12">
        <f>unikalne_grupy[[#This Row],[Wyliczona Prognozowana Ilość Wyświetleń dla Grupy]]/unikalne_grupy[[#This Row],[Wyliczona Średnia Ilość Wyszukiwań]]</f>
        <v>0.49057545271629766</v>
      </c>
    </row>
    <row r="101" spans="1:5" x14ac:dyDescent="0.25">
      <c r="A101" s="7" t="s">
        <v>1758</v>
      </c>
      <c r="B101">
        <f>COUNTIF('keyword-stats'!BO:BO,unikalne_grupy[[#This Row],[AdGroupUnique]])</f>
        <v>5</v>
      </c>
      <c r="C101">
        <f>SUMIF('keyword-stats'!BO:BO,unikalne_grupy[[#This Row],[AdGroupUnique]],'keyword-stats'!BL:BL)</f>
        <v>405</v>
      </c>
      <c r="D101">
        <f>SUMIF('PSK-wyszukiwania-prognoza'!B:B,unikalne_grupy[[#This Row],[AdGroupUnique]],'PSK-wyszukiwania-prognoza'!D:D)</f>
        <v>532.46</v>
      </c>
      <c r="E101" s="12">
        <f>unikalne_grupy[[#This Row],[Wyliczona Prognozowana Ilość Wyświetleń dla Grupy]]/unikalne_grupy[[#This Row],[Wyliczona Średnia Ilość Wyszukiwań]]</f>
        <v>1.3147160493827161</v>
      </c>
    </row>
    <row r="102" spans="1:5" x14ac:dyDescent="0.25">
      <c r="A102" s="7" t="s">
        <v>1733</v>
      </c>
      <c r="B102">
        <f>COUNTIF('keyword-stats'!BO:BO,unikalne_grupy[[#This Row],[AdGroupUnique]])</f>
        <v>5</v>
      </c>
      <c r="C102">
        <f>SUMIF('keyword-stats'!BO:BO,unikalne_grupy[[#This Row],[AdGroupUnique]],'keyword-stats'!BL:BL)</f>
        <v>403.33333333333331</v>
      </c>
      <c r="D102">
        <f>SUMIF('PSK-wyszukiwania-prognoza'!B:B,unikalne_grupy[[#This Row],[AdGroupUnique]],'PSK-wyszukiwania-prognoza'!D:D)</f>
        <v>518.45000000000005</v>
      </c>
      <c r="E102" s="12">
        <f>unikalne_grupy[[#This Row],[Wyliczona Prognozowana Ilość Wyświetleń dla Grupy]]/unikalne_grupy[[#This Row],[Wyliczona Średnia Ilość Wyszukiwań]]</f>
        <v>1.285413223140496</v>
      </c>
    </row>
    <row r="103" spans="1:5" x14ac:dyDescent="0.25">
      <c r="A103" s="7" t="s">
        <v>1727</v>
      </c>
      <c r="B103">
        <f>COUNTIF('keyword-stats'!BO:BO,unikalne_grupy[[#This Row],[AdGroupUnique]])</f>
        <v>5</v>
      </c>
      <c r="C103">
        <f>SUMIF('keyword-stats'!BO:BO,unikalne_grupy[[#This Row],[AdGroupUnique]],'keyword-stats'!BL:BL)</f>
        <v>397.5</v>
      </c>
      <c r="D103">
        <f>SUMIF('PSK-wyszukiwania-prognoza'!B:B,unikalne_grupy[[#This Row],[AdGroupUnique]],'PSK-wyszukiwania-prognoza'!D:D)</f>
        <v>742.64</v>
      </c>
      <c r="E103" s="12">
        <f>unikalne_grupy[[#This Row],[Wyliczona Prognozowana Ilość Wyświetleń dla Grupy]]/unikalne_grupy[[#This Row],[Wyliczona Średnia Ilość Wyszukiwań]]</f>
        <v>1.8682767295597484</v>
      </c>
    </row>
    <row r="104" spans="1:5" x14ac:dyDescent="0.25">
      <c r="A104" s="7" t="s">
        <v>1740</v>
      </c>
      <c r="B104">
        <f>COUNTIF('keyword-stats'!BO:BO,unikalne_grupy[[#This Row],[AdGroupUnique]])</f>
        <v>7</v>
      </c>
      <c r="C104">
        <f>SUMIF('keyword-stats'!BO:BO,unikalne_grupy[[#This Row],[AdGroupUnique]],'keyword-stats'!BL:BL)</f>
        <v>384.16666666666669</v>
      </c>
      <c r="D104">
        <f>SUMIF('PSK-wyszukiwania-prognoza'!B:B,unikalne_grupy[[#This Row],[AdGroupUnique]],'PSK-wyszukiwania-prognoza'!D:D)</f>
        <v>14.01</v>
      </c>
      <c r="E104" s="12">
        <f>unikalne_grupy[[#This Row],[Wyliczona Prognozowana Ilość Wyświetleń dla Grupy]]/unikalne_grupy[[#This Row],[Wyliczona Średnia Ilość Wyszukiwań]]</f>
        <v>3.6468546637744036E-2</v>
      </c>
    </row>
    <row r="105" spans="1:5" x14ac:dyDescent="0.25">
      <c r="A105" s="7" t="s">
        <v>1718</v>
      </c>
      <c r="B105">
        <f>COUNTIF('keyword-stats'!BO:BO,unikalne_grupy[[#This Row],[AdGroupUnique]])</f>
        <v>8</v>
      </c>
      <c r="C105">
        <f>SUMIF('keyword-stats'!BO:BO,unikalne_grupy[[#This Row],[AdGroupUnique]],'keyword-stats'!BL:BL)</f>
        <v>364.16666666666669</v>
      </c>
      <c r="D105">
        <f>SUMIF('PSK-wyszukiwania-prognoza'!B:B,unikalne_grupy[[#This Row],[AdGroupUnique]],'PSK-wyszukiwania-prognoza'!D:D)</f>
        <v>42.04</v>
      </c>
      <c r="E105" s="12">
        <f>unikalne_grupy[[#This Row],[Wyliczona Prognozowana Ilość Wyświetleń dla Grupy]]/unikalne_grupy[[#This Row],[Wyliczona Średnia Ilość Wyszukiwań]]</f>
        <v>0.11544164759725399</v>
      </c>
    </row>
    <row r="106" spans="1:5" x14ac:dyDescent="0.25">
      <c r="A106" s="7" t="s">
        <v>1796</v>
      </c>
      <c r="B106">
        <f>COUNTIF('keyword-stats'!BO:BO,unikalne_grupy[[#This Row],[AdGroupUnique]])</f>
        <v>6</v>
      </c>
      <c r="C106">
        <f>SUMIF('keyword-stats'!BO:BO,unikalne_grupy[[#This Row],[AdGroupUnique]],'keyword-stats'!BL:BL)</f>
        <v>350</v>
      </c>
      <c r="D106">
        <f>SUMIF('PSK-wyszukiwania-prognoza'!B:B,unikalne_grupy[[#This Row],[AdGroupUnique]],'PSK-wyszukiwania-prognoza'!D:D)</f>
        <v>7.01</v>
      </c>
      <c r="E106" s="12">
        <f>unikalne_grupy[[#This Row],[Wyliczona Prognozowana Ilość Wyświetleń dla Grupy]]/unikalne_grupy[[#This Row],[Wyliczona Średnia Ilość Wyszukiwań]]</f>
        <v>2.0028571428571427E-2</v>
      </c>
    </row>
    <row r="107" spans="1:5" x14ac:dyDescent="0.25">
      <c r="A107" s="7" t="s">
        <v>1799</v>
      </c>
      <c r="B107">
        <f>COUNTIF('keyword-stats'!BO:BO,unikalne_grupy[[#This Row],[AdGroupUnique]])</f>
        <v>6</v>
      </c>
      <c r="C107">
        <f>SUMIF('keyword-stats'!BO:BO,unikalne_grupy[[#This Row],[AdGroupUnique]],'keyword-stats'!BL:BL)</f>
        <v>341.66666666666663</v>
      </c>
      <c r="D107">
        <f>SUMIF('PSK-wyszukiwania-prognoza'!B:B,unikalne_grupy[[#This Row],[AdGroupUnique]],'PSK-wyszukiwania-prognoza'!D:D)</f>
        <v>154.13</v>
      </c>
      <c r="E107" s="12">
        <f>unikalne_grupy[[#This Row],[Wyliczona Prognozowana Ilość Wyświetleń dla Grupy]]/unikalne_grupy[[#This Row],[Wyliczona Średnia Ilość Wyszukiwań]]</f>
        <v>0.45111219512195128</v>
      </c>
    </row>
    <row r="108" spans="1:5" x14ac:dyDescent="0.25">
      <c r="A108" s="7" t="s">
        <v>1745</v>
      </c>
      <c r="B108">
        <f>COUNTIF('keyword-stats'!BO:BO,unikalne_grupy[[#This Row],[AdGroupUnique]])</f>
        <v>7</v>
      </c>
      <c r="C108">
        <f>SUMIF('keyword-stats'!BO:BO,unikalne_grupy[[#This Row],[AdGroupUnique]],'keyword-stats'!BL:BL)</f>
        <v>336.66666666666663</v>
      </c>
      <c r="D108">
        <f>SUMIF('PSK-wyszukiwania-prognoza'!B:B,unikalne_grupy[[#This Row],[AdGroupUnique]],'PSK-wyszukiwania-prognoza'!D:D)</f>
        <v>35.03</v>
      </c>
      <c r="E108" s="12">
        <f>unikalne_grupy[[#This Row],[Wyliczona Prognozowana Ilość Wyświetleń dla Grupy]]/unikalne_grupy[[#This Row],[Wyliczona Średnia Ilość Wyszukiwań]]</f>
        <v>0.10404950495049506</v>
      </c>
    </row>
    <row r="109" spans="1:5" x14ac:dyDescent="0.25">
      <c r="A109" s="7" t="s">
        <v>1829</v>
      </c>
      <c r="B109">
        <f>COUNTIF('keyword-stats'!BO:BO,unikalne_grupy[[#This Row],[AdGroupUnique]])</f>
        <v>5</v>
      </c>
      <c r="C109">
        <f>SUMIF('keyword-stats'!BO:BO,unikalne_grupy[[#This Row],[AdGroupUnique]],'keyword-stats'!BL:BL)</f>
        <v>329.16666666666669</v>
      </c>
      <c r="D109">
        <f>SUMIF('PSK-wyszukiwania-prognoza'!B:B,unikalne_grupy[[#This Row],[AdGroupUnique]],'PSK-wyszukiwania-prognoza'!D:D)</f>
        <v>0</v>
      </c>
      <c r="E109" s="12">
        <f>unikalne_grupy[[#This Row],[Wyliczona Prognozowana Ilość Wyświetleń dla Grupy]]/unikalne_grupy[[#This Row],[Wyliczona Średnia Ilość Wyszukiwań]]</f>
        <v>0</v>
      </c>
    </row>
    <row r="110" spans="1:5" x14ac:dyDescent="0.25">
      <c r="A110" s="7" t="s">
        <v>1762</v>
      </c>
      <c r="B110">
        <f>COUNTIF('keyword-stats'!BO:BO,unikalne_grupy[[#This Row],[AdGroupUnique]])</f>
        <v>8</v>
      </c>
      <c r="C110">
        <f>SUMIF('keyword-stats'!BO:BO,unikalne_grupy[[#This Row],[AdGroupUnique]],'keyword-stats'!BL:BL)</f>
        <v>313.33333333333331</v>
      </c>
      <c r="D110">
        <f>SUMIF('PSK-wyszukiwania-prognoza'!B:B,unikalne_grupy[[#This Row],[AdGroupUnique]],'PSK-wyszukiwania-prognoza'!D:D)</f>
        <v>28.03</v>
      </c>
      <c r="E110" s="12">
        <f>unikalne_grupy[[#This Row],[Wyliczona Prognozowana Ilość Wyświetleń dla Grupy]]/unikalne_grupy[[#This Row],[Wyliczona Średnia Ilość Wyszukiwań]]</f>
        <v>8.9457446808510643E-2</v>
      </c>
    </row>
    <row r="111" spans="1:5" x14ac:dyDescent="0.25">
      <c r="A111" s="7" t="s">
        <v>1741</v>
      </c>
      <c r="B111">
        <f>COUNTIF('keyword-stats'!BO:BO,unikalne_grupy[[#This Row],[AdGroupUnique]])</f>
        <v>7</v>
      </c>
      <c r="C111">
        <f>SUMIF('keyword-stats'!BO:BO,unikalne_grupy[[#This Row],[AdGroupUnique]],'keyword-stats'!BL:BL)</f>
        <v>313.33333333333331</v>
      </c>
      <c r="D111">
        <f>SUMIF('PSK-wyszukiwania-prognoza'!B:B,unikalne_grupy[[#This Row],[AdGroupUnique]],'PSK-wyszukiwania-prognoza'!D:D)</f>
        <v>147.13</v>
      </c>
      <c r="E111" s="12">
        <f>unikalne_grupy[[#This Row],[Wyliczona Prognozowana Ilość Wyświetleń dla Grupy]]/unikalne_grupy[[#This Row],[Wyliczona Średnia Ilość Wyszukiwań]]</f>
        <v>0.46956382978723404</v>
      </c>
    </row>
    <row r="112" spans="1:5" x14ac:dyDescent="0.25">
      <c r="A112" s="7" t="s">
        <v>1756</v>
      </c>
      <c r="B112">
        <f>COUNTIF('keyword-stats'!BO:BO,unikalne_grupy[[#This Row],[AdGroupUnique]])</f>
        <v>5</v>
      </c>
      <c r="C112">
        <f>SUMIF('keyword-stats'!BO:BO,unikalne_grupy[[#This Row],[AdGroupUnique]],'keyword-stats'!BL:BL)</f>
        <v>289.16666666666663</v>
      </c>
      <c r="D112">
        <f>SUMIF('PSK-wyszukiwania-prognoza'!B:B,unikalne_grupy[[#This Row],[AdGroupUnique]],'PSK-wyszukiwania-prognoza'!D:D)</f>
        <v>7.01</v>
      </c>
      <c r="E112" s="12">
        <f>unikalne_grupy[[#This Row],[Wyliczona Prognozowana Ilość Wyświetleń dla Grupy]]/unikalne_grupy[[#This Row],[Wyliczona Średnia Ilość Wyszukiwań]]</f>
        <v>2.4242074927953893E-2</v>
      </c>
    </row>
    <row r="113" spans="1:5" x14ac:dyDescent="0.25">
      <c r="A113" s="7" t="s">
        <v>1734</v>
      </c>
      <c r="B113">
        <f>COUNTIF('keyword-stats'!BO:BO,unikalne_grupy[[#This Row],[AdGroupUnique]])</f>
        <v>6</v>
      </c>
      <c r="C113">
        <f>SUMIF('keyword-stats'!BO:BO,unikalne_grupy[[#This Row],[AdGroupUnique]],'keyword-stats'!BL:BL)</f>
        <v>276.66666666666669</v>
      </c>
      <c r="D113">
        <f>SUMIF('PSK-wyszukiwania-prognoza'!B:B,unikalne_grupy[[#This Row],[AdGroupUnique]],'PSK-wyszukiwania-prognoza'!D:D)</f>
        <v>168.14</v>
      </c>
      <c r="E113" s="12">
        <f>unikalne_grupy[[#This Row],[Wyliczona Prognozowana Ilość Wyświetleń dla Grupy]]/unikalne_grupy[[#This Row],[Wyliczona Średnia Ilość Wyszukiwań]]</f>
        <v>0.60773493975903603</v>
      </c>
    </row>
    <row r="114" spans="1:5" x14ac:dyDescent="0.25">
      <c r="A114" s="7" t="s">
        <v>1808</v>
      </c>
      <c r="B114">
        <f>COUNTIF('keyword-stats'!BO:BO,unikalne_grupy[[#This Row],[AdGroupUnique]])</f>
        <v>6</v>
      </c>
      <c r="C114">
        <f>SUMIF('keyword-stats'!BO:BO,unikalne_grupy[[#This Row],[AdGroupUnique]],'keyword-stats'!BL:BL)</f>
        <v>275.83333333333331</v>
      </c>
      <c r="D114">
        <f>SUMIF('PSK-wyszukiwania-prognoza'!B:B,unikalne_grupy[[#This Row],[AdGroupUnique]],'PSK-wyszukiwania-prognoza'!D:D)</f>
        <v>112.09</v>
      </c>
      <c r="E114" s="12">
        <f>unikalne_grupy[[#This Row],[Wyliczona Prognozowana Ilość Wyświetleń dla Grupy]]/unikalne_grupy[[#This Row],[Wyliczona Średnia Ilość Wyszukiwań]]</f>
        <v>0.40636858006042298</v>
      </c>
    </row>
    <row r="115" spans="1:5" x14ac:dyDescent="0.25">
      <c r="A115" s="7" t="s">
        <v>1757</v>
      </c>
      <c r="B115">
        <f>COUNTIF('keyword-stats'!BO:BO,unikalne_grupy[[#This Row],[AdGroupUnique]])</f>
        <v>5</v>
      </c>
      <c r="C115">
        <f>SUMIF('keyword-stats'!BO:BO,unikalne_grupy[[#This Row],[AdGroupUnique]],'keyword-stats'!BL:BL)</f>
        <v>272.5</v>
      </c>
      <c r="D115">
        <f>SUMIF('PSK-wyszukiwania-prognoza'!B:B,unikalne_grupy[[#This Row],[AdGroupUnique]],'PSK-wyszukiwania-prognoza'!D:D)</f>
        <v>63.05</v>
      </c>
      <c r="E115" s="12">
        <f>unikalne_grupy[[#This Row],[Wyliczona Prognozowana Ilość Wyświetleń dla Grupy]]/unikalne_grupy[[#This Row],[Wyliczona Średnia Ilość Wyszukiwań]]</f>
        <v>0.23137614678899082</v>
      </c>
    </row>
    <row r="116" spans="1:5" x14ac:dyDescent="0.25">
      <c r="A116" s="7" t="s">
        <v>1748</v>
      </c>
      <c r="B116">
        <f>COUNTIF('keyword-stats'!BO:BO,unikalne_grupy[[#This Row],[AdGroupUnique]])</f>
        <v>9</v>
      </c>
      <c r="C116">
        <f>SUMIF('keyword-stats'!BO:BO,unikalne_grupy[[#This Row],[AdGroupUnique]],'keyword-stats'!BL:BL)</f>
        <v>270.83333333333331</v>
      </c>
      <c r="D116">
        <f>SUMIF('PSK-wyszukiwania-prognoza'!B:B,unikalne_grupy[[#This Row],[AdGroupUnique]],'PSK-wyszukiwania-prognoza'!D:D)</f>
        <v>287.24</v>
      </c>
      <c r="E116" s="12">
        <f>unikalne_grupy[[#This Row],[Wyliczona Prognozowana Ilość Wyświetleń dla Grupy]]/unikalne_grupy[[#This Row],[Wyliczona Średnia Ilość Wyszukiwań]]</f>
        <v>1.0605784615384617</v>
      </c>
    </row>
    <row r="117" spans="1:5" x14ac:dyDescent="0.25">
      <c r="A117" s="7" t="s">
        <v>1732</v>
      </c>
      <c r="B117">
        <f>COUNTIF('keyword-stats'!BO:BO,unikalne_grupy[[#This Row],[AdGroupUnique]])</f>
        <v>6</v>
      </c>
      <c r="C117">
        <f>SUMIF('keyword-stats'!BO:BO,unikalne_grupy[[#This Row],[AdGroupUnique]],'keyword-stats'!BL:BL)</f>
        <v>258.33333333333331</v>
      </c>
      <c r="D117">
        <f>SUMIF('PSK-wyszukiwania-prognoza'!B:B,unikalne_grupy[[#This Row],[AdGroupUnique]],'PSK-wyszukiwania-prognoza'!D:D)</f>
        <v>49.05</v>
      </c>
      <c r="E117" s="12">
        <f>unikalne_grupy[[#This Row],[Wyliczona Prognozowana Ilość Wyświetleń dla Grupy]]/unikalne_grupy[[#This Row],[Wyliczona Średnia Ilość Wyszukiwań]]</f>
        <v>0.18987096774193549</v>
      </c>
    </row>
    <row r="118" spans="1:5" x14ac:dyDescent="0.25">
      <c r="A118" s="7" t="s">
        <v>1719</v>
      </c>
      <c r="B118">
        <f>COUNTIF('keyword-stats'!BO:BO,unikalne_grupy[[#This Row],[AdGroupUnique]])</f>
        <v>6</v>
      </c>
      <c r="C118">
        <f>SUMIF('keyword-stats'!BO:BO,unikalne_grupy[[#This Row],[AdGroupUnique]],'keyword-stats'!BL:BL)</f>
        <v>249.16666666666666</v>
      </c>
      <c r="D118">
        <f>SUMIF('PSK-wyszukiwania-prognoza'!B:B,unikalne_grupy[[#This Row],[AdGroupUnique]],'PSK-wyszukiwania-prognoza'!D:D)</f>
        <v>133.12</v>
      </c>
      <c r="E118" s="12">
        <f>unikalne_grupy[[#This Row],[Wyliczona Prognozowana Ilość Wyświetleń dla Grupy]]/unikalne_grupy[[#This Row],[Wyliczona Średnia Ilość Wyszukiwań]]</f>
        <v>0.53426086956521746</v>
      </c>
    </row>
    <row r="119" spans="1:5" x14ac:dyDescent="0.25">
      <c r="A119" s="7" t="s">
        <v>1742</v>
      </c>
      <c r="B119">
        <f>COUNTIF('keyword-stats'!BO:BO,unikalne_grupy[[#This Row],[AdGroupUnique]])</f>
        <v>7</v>
      </c>
      <c r="C119">
        <f>SUMIF('keyword-stats'!BO:BO,unikalne_grupy[[#This Row],[AdGroupUnique]],'keyword-stats'!BL:BL)</f>
        <v>244.16666666666663</v>
      </c>
      <c r="D119">
        <f>SUMIF('PSK-wyszukiwania-prognoza'!B:B,unikalne_grupy[[#This Row],[AdGroupUnique]],'PSK-wyszukiwania-prognoza'!D:D)</f>
        <v>56.05</v>
      </c>
      <c r="E119" s="12">
        <f>unikalne_grupy[[#This Row],[Wyliczona Prognozowana Ilość Wyświetleń dla Grupy]]/unikalne_grupy[[#This Row],[Wyliczona Średnia Ilość Wyszukiwań]]</f>
        <v>0.22955631399317408</v>
      </c>
    </row>
    <row r="120" spans="1:5" x14ac:dyDescent="0.25">
      <c r="A120" s="7" t="s">
        <v>1753</v>
      </c>
      <c r="B120">
        <f>COUNTIF('keyword-stats'!BO:BO,unikalne_grupy[[#This Row],[AdGroupUnique]])</f>
        <v>6</v>
      </c>
      <c r="C120">
        <f>SUMIF('keyword-stats'!BO:BO,unikalne_grupy[[#This Row],[AdGroupUnique]],'keyword-stats'!BL:BL)</f>
        <v>229.16666666666663</v>
      </c>
      <c r="D120">
        <f>SUMIF('PSK-wyszukiwania-prognoza'!B:B,unikalne_grupy[[#This Row],[AdGroupUnique]],'PSK-wyszukiwania-prognoza'!D:D)</f>
        <v>21.02</v>
      </c>
      <c r="E120" s="12">
        <f>unikalne_grupy[[#This Row],[Wyliczona Prognozowana Ilość Wyświetleń dla Grupy]]/unikalne_grupy[[#This Row],[Wyliczona Średnia Ilość Wyszukiwań]]</f>
        <v>9.1723636363636382E-2</v>
      </c>
    </row>
    <row r="121" spans="1:5" x14ac:dyDescent="0.25">
      <c r="A121" s="7" t="s">
        <v>1714</v>
      </c>
      <c r="B121">
        <f>COUNTIF('keyword-stats'!BO:BO,unikalne_grupy[[#This Row],[AdGroupUnique]])</f>
        <v>5</v>
      </c>
      <c r="C121">
        <f>SUMIF('keyword-stats'!BO:BO,unikalne_grupy[[#This Row],[AdGroupUnique]],'keyword-stats'!BL:BL)</f>
        <v>223.33333333333337</v>
      </c>
      <c r="D121">
        <f>SUMIF('PSK-wyszukiwania-prognoza'!B:B,unikalne_grupy[[#This Row],[AdGroupUnique]],'PSK-wyszukiwania-prognoza'!D:D)</f>
        <v>476.40999999999997</v>
      </c>
      <c r="E121" s="12">
        <f>unikalne_grupy[[#This Row],[Wyliczona Prognozowana Ilość Wyświetleń dla Grupy]]/unikalne_grupy[[#This Row],[Wyliczona Średnia Ilość Wyszukiwań]]</f>
        <v>2.1331791044776116</v>
      </c>
    </row>
    <row r="122" spans="1:5" x14ac:dyDescent="0.25">
      <c r="A122" s="7" t="s">
        <v>1746</v>
      </c>
      <c r="B122">
        <f>COUNTIF('keyword-stats'!BO:BO,unikalne_grupy[[#This Row],[AdGroupUnique]])</f>
        <v>9</v>
      </c>
      <c r="C122">
        <f>SUMIF('keyword-stats'!BO:BO,unikalne_grupy[[#This Row],[AdGroupUnique]],'keyword-stats'!BL:BL)</f>
        <v>217.5</v>
      </c>
      <c r="D122">
        <f>SUMIF('PSK-wyszukiwania-prognoza'!B:B,unikalne_grupy[[#This Row],[AdGroupUnique]],'PSK-wyszukiwania-prognoza'!D:D)</f>
        <v>7.01</v>
      </c>
      <c r="E122" s="12">
        <f>unikalne_grupy[[#This Row],[Wyliczona Prognozowana Ilość Wyświetleń dla Grupy]]/unikalne_grupy[[#This Row],[Wyliczona Średnia Ilość Wyszukiwań]]</f>
        <v>3.2229885057471264E-2</v>
      </c>
    </row>
    <row r="123" spans="1:5" x14ac:dyDescent="0.25">
      <c r="A123" s="7" t="s">
        <v>1764</v>
      </c>
      <c r="B123">
        <f>COUNTIF('keyword-stats'!BO:BO,unikalne_grupy[[#This Row],[AdGroupUnique]])</f>
        <v>5</v>
      </c>
      <c r="C123">
        <f>SUMIF('keyword-stats'!BO:BO,unikalne_grupy[[#This Row],[AdGroupUnique]],'keyword-stats'!BL:BL)</f>
        <v>200.00000000000003</v>
      </c>
      <c r="D123">
        <f>SUMIF('PSK-wyszukiwania-prognoza'!B:B,unikalne_grupy[[#This Row],[AdGroupUnique]],'PSK-wyszukiwania-prognoza'!D:D)</f>
        <v>63.05</v>
      </c>
      <c r="E123" s="12">
        <f>unikalne_grupy[[#This Row],[Wyliczona Prognozowana Ilość Wyświetleń dla Grupy]]/unikalne_grupy[[#This Row],[Wyliczona Średnia Ilość Wyszukiwań]]</f>
        <v>0.31524999999999992</v>
      </c>
    </row>
    <row r="124" spans="1:5" x14ac:dyDescent="0.25">
      <c r="A124" s="7" t="s">
        <v>1754</v>
      </c>
      <c r="B124">
        <f>COUNTIF('keyword-stats'!BO:BO,unikalne_grupy[[#This Row],[AdGroupUnique]])</f>
        <v>5</v>
      </c>
      <c r="C124">
        <f>SUMIF('keyword-stats'!BO:BO,unikalne_grupy[[#This Row],[AdGroupUnique]],'keyword-stats'!BL:BL)</f>
        <v>196.66666666666669</v>
      </c>
      <c r="D124">
        <f>SUMIF('PSK-wyszukiwania-prognoza'!B:B,unikalne_grupy[[#This Row],[AdGroupUnique]],'PSK-wyszukiwania-prognoza'!D:D)</f>
        <v>21.02</v>
      </c>
      <c r="E124" s="12">
        <f>unikalne_grupy[[#This Row],[Wyliczona Prognozowana Ilość Wyświetleń dla Grupy]]/unikalne_grupy[[#This Row],[Wyliczona Średnia Ilość Wyszukiwań]]</f>
        <v>0.10688135593220338</v>
      </c>
    </row>
    <row r="125" spans="1:5" x14ac:dyDescent="0.25">
      <c r="A125" s="7" t="s">
        <v>1752</v>
      </c>
      <c r="B125">
        <f>COUNTIF('keyword-stats'!BO:BO,unikalne_grupy[[#This Row],[AdGroupUnique]])</f>
        <v>5</v>
      </c>
      <c r="C125">
        <f>SUMIF('keyword-stats'!BO:BO,unikalne_grupy[[#This Row],[AdGroupUnique]],'keyword-stats'!BL:BL)</f>
        <v>196.66666666666666</v>
      </c>
      <c r="D125">
        <f>SUMIF('PSK-wyszukiwania-prognoza'!B:B,unikalne_grupy[[#This Row],[AdGroupUnique]],'PSK-wyszukiwania-prognoza'!D:D)</f>
        <v>42.04</v>
      </c>
      <c r="E125" s="12">
        <f>unikalne_grupy[[#This Row],[Wyliczona Prognozowana Ilość Wyświetleń dla Grupy]]/unikalne_grupy[[#This Row],[Wyliczona Średnia Ilość Wyszukiwań]]</f>
        <v>0.21376271186440679</v>
      </c>
    </row>
    <row r="126" spans="1:5" x14ac:dyDescent="0.25">
      <c r="A126" s="7" t="s">
        <v>1761</v>
      </c>
      <c r="B126">
        <f>COUNTIF('keyword-stats'!BO:BO,unikalne_grupy[[#This Row],[AdGroupUnique]])</f>
        <v>5</v>
      </c>
      <c r="C126">
        <f>SUMIF('keyword-stats'!BO:BO,unikalne_grupy[[#This Row],[AdGroupUnique]],'keyword-stats'!BL:BL)</f>
        <v>190</v>
      </c>
      <c r="D126">
        <f>SUMIF('PSK-wyszukiwania-prognoza'!B:B,unikalne_grupy[[#This Row],[AdGroupUnique]],'PSK-wyszukiwania-prognoza'!D:D)</f>
        <v>7.01</v>
      </c>
      <c r="E126" s="12">
        <f>unikalne_grupy[[#This Row],[Wyliczona Prognozowana Ilość Wyświetleń dla Grupy]]/unikalne_grupy[[#This Row],[Wyliczona Średnia Ilość Wyszukiwań]]</f>
        <v>3.6894736842105265E-2</v>
      </c>
    </row>
    <row r="127" spans="1:5" x14ac:dyDescent="0.25">
      <c r="A127" s="7" t="s">
        <v>1820</v>
      </c>
      <c r="B127">
        <f>COUNTIF('keyword-stats'!BO:BO,unikalne_grupy[[#This Row],[AdGroupUnique]])</f>
        <v>1</v>
      </c>
      <c r="C127">
        <f>SUMIF('keyword-stats'!BO:BO,unikalne_grupy[[#This Row],[AdGroupUnique]],'keyword-stats'!BL:BL)</f>
        <v>190</v>
      </c>
      <c r="D127">
        <f>SUMIF('PSK-wyszukiwania-prognoza'!B:B,unikalne_grupy[[#This Row],[AdGroupUnique]],'PSK-wyszukiwania-prognoza'!D:D)</f>
        <v>154.13</v>
      </c>
      <c r="E127" s="12">
        <f>unikalne_grupy[[#This Row],[Wyliczona Prognozowana Ilość Wyświetleń dla Grupy]]/unikalne_grupy[[#This Row],[Wyliczona Średnia Ilość Wyszukiwań]]</f>
        <v>0.81121052631578949</v>
      </c>
    </row>
    <row r="128" spans="1:5" x14ac:dyDescent="0.25">
      <c r="A128" s="7" t="s">
        <v>1755</v>
      </c>
      <c r="B128">
        <f>COUNTIF('keyword-stats'!BO:BO,unikalne_grupy[[#This Row],[AdGroupUnique]])</f>
        <v>6</v>
      </c>
      <c r="C128">
        <f>SUMIF('keyword-stats'!BO:BO,unikalne_grupy[[#This Row],[AdGroupUnique]],'keyword-stats'!BL:BL)</f>
        <v>185</v>
      </c>
      <c r="D128">
        <f>SUMIF('PSK-wyszukiwania-prognoza'!B:B,unikalne_grupy[[#This Row],[AdGroupUnique]],'PSK-wyszukiwania-prognoza'!D:D)</f>
        <v>175.14999999999998</v>
      </c>
      <c r="E128" s="12">
        <f>unikalne_grupy[[#This Row],[Wyliczona Prognozowana Ilość Wyświetleń dla Grupy]]/unikalne_grupy[[#This Row],[Wyliczona Średnia Ilość Wyszukiwań]]</f>
        <v>0.94675675675675663</v>
      </c>
    </row>
    <row r="129" spans="1:5" x14ac:dyDescent="0.25">
      <c r="A129" s="7" t="s">
        <v>1750</v>
      </c>
      <c r="B129">
        <f>COUNTIF('keyword-stats'!BO:BO,unikalne_grupy[[#This Row],[AdGroupUnique]])</f>
        <v>8</v>
      </c>
      <c r="C129">
        <f>SUMIF('keyword-stats'!BO:BO,unikalne_grupy[[#This Row],[AdGroupUnique]],'keyword-stats'!BL:BL)</f>
        <v>179.16666666666666</v>
      </c>
      <c r="D129">
        <f>SUMIF('PSK-wyszukiwania-prognoza'!B:B,unikalne_grupy[[#This Row],[AdGroupUnique]],'PSK-wyszukiwania-prognoza'!D:D)</f>
        <v>140.12</v>
      </c>
      <c r="E129" s="12">
        <f>unikalne_grupy[[#This Row],[Wyliczona Prognozowana Ilość Wyświetleń dla Grupy]]/unikalne_grupy[[#This Row],[Wyliczona Średnia Ilość Wyszukiwań]]</f>
        <v>0.78206511627906983</v>
      </c>
    </row>
    <row r="130" spans="1:5" x14ac:dyDescent="0.25">
      <c r="A130" s="7" t="s">
        <v>1747</v>
      </c>
      <c r="B130">
        <f>COUNTIF('keyword-stats'!BO:BO,unikalne_grupy[[#This Row],[AdGroupUnique]])</f>
        <v>6</v>
      </c>
      <c r="C130">
        <f>SUMIF('keyword-stats'!BO:BO,unikalne_grupy[[#This Row],[AdGroupUnique]],'keyword-stats'!BL:BL)</f>
        <v>168.33333333333331</v>
      </c>
      <c r="D130">
        <f>SUMIF('PSK-wyszukiwania-prognoza'!B:B,unikalne_grupy[[#This Row],[AdGroupUnique]],'PSK-wyszukiwania-prognoza'!D:D)</f>
        <v>49.04</v>
      </c>
      <c r="E130" s="12">
        <f>unikalne_grupy[[#This Row],[Wyliczona Prognozowana Ilość Wyświetleń dla Grupy]]/unikalne_grupy[[#This Row],[Wyliczona Średnia Ilość Wyszukiwań]]</f>
        <v>0.29132673267326736</v>
      </c>
    </row>
    <row r="131" spans="1:5" x14ac:dyDescent="0.25">
      <c r="A131" s="7" t="s">
        <v>1828</v>
      </c>
      <c r="B131">
        <f>COUNTIF('keyword-stats'!BO:BO,unikalne_grupy[[#This Row],[AdGroupUnique]])</f>
        <v>4</v>
      </c>
      <c r="C131">
        <f>SUMIF('keyword-stats'!BO:BO,unikalne_grupy[[#This Row],[AdGroupUnique]],'keyword-stats'!BL:BL)</f>
        <v>160</v>
      </c>
      <c r="D131">
        <f>SUMIF('PSK-wyszukiwania-prognoza'!B:B,unikalne_grupy[[#This Row],[AdGroupUnique]],'PSK-wyszukiwania-prognoza'!D:D)</f>
        <v>560.48</v>
      </c>
      <c r="E131" s="12">
        <f>unikalne_grupy[[#This Row],[Wyliczona Prognozowana Ilość Wyświetleń dla Grupy]]/unikalne_grupy[[#This Row],[Wyliczona Średnia Ilość Wyszukiwań]]</f>
        <v>3.5030000000000001</v>
      </c>
    </row>
    <row r="132" spans="1:5" x14ac:dyDescent="0.25">
      <c r="A132" s="7" t="s">
        <v>1731</v>
      </c>
      <c r="B132">
        <f>COUNTIF('keyword-stats'!BO:BO,unikalne_grupy[[#This Row],[AdGroupUnique]])</f>
        <v>7</v>
      </c>
      <c r="C132">
        <f>SUMIF('keyword-stats'!BO:BO,unikalne_grupy[[#This Row],[AdGroupUnique]],'keyword-stats'!BL:BL)</f>
        <v>147.5</v>
      </c>
      <c r="D132">
        <f>SUMIF('PSK-wyszukiwania-prognoza'!B:B,unikalne_grupy[[#This Row],[AdGroupUnique]],'PSK-wyszukiwania-prognoza'!D:D)</f>
        <v>105.09</v>
      </c>
      <c r="E132" s="12">
        <f>unikalne_grupy[[#This Row],[Wyliczona Prognozowana Ilość Wyświetleń dla Grupy]]/unikalne_grupy[[#This Row],[Wyliczona Średnia Ilość Wyszukiwań]]</f>
        <v>0.71247457627118649</v>
      </c>
    </row>
    <row r="133" spans="1:5" x14ac:dyDescent="0.25">
      <c r="A133" s="7" t="s">
        <v>1803</v>
      </c>
      <c r="B133">
        <f>COUNTIF('keyword-stats'!BO:BO,unikalne_grupy[[#This Row],[AdGroupUnique]])</f>
        <v>10</v>
      </c>
      <c r="C133">
        <f>SUMIF('keyword-stats'!BO:BO,unikalne_grupy[[#This Row],[AdGroupUnique]],'keyword-stats'!BL:BL)</f>
        <v>115.83333333333334</v>
      </c>
      <c r="D133">
        <f>SUMIF('PSK-wyszukiwania-prognoza'!B:B,unikalne_grupy[[#This Row],[AdGroupUnique]],'PSK-wyszukiwania-prognoza'!D:D)</f>
        <v>0</v>
      </c>
      <c r="E133" s="12">
        <f>unikalne_grupy[[#This Row],[Wyliczona Prognozowana Ilość Wyświetleń dla Grupy]]/unikalne_grupy[[#This Row],[Wyliczona Średnia Ilość Wyszukiwań]]</f>
        <v>0</v>
      </c>
    </row>
    <row r="134" spans="1:5" x14ac:dyDescent="0.25">
      <c r="A134" s="7" t="s">
        <v>1726</v>
      </c>
      <c r="B134">
        <f>COUNTIF('keyword-stats'!BO:BO,unikalne_grupy[[#This Row],[AdGroupUnique]])</f>
        <v>5</v>
      </c>
      <c r="C134">
        <f>SUMIF('keyword-stats'!BO:BO,unikalne_grupy[[#This Row],[AdGroupUnique]],'keyword-stats'!BL:BL)</f>
        <v>98.333333333333329</v>
      </c>
      <c r="D134">
        <f>SUMIF('PSK-wyszukiwania-prognoza'!B:B,unikalne_grupy[[#This Row],[AdGroupUnique]],'PSK-wyszukiwania-prognoza'!D:D)</f>
        <v>105.09</v>
      </c>
      <c r="E134" s="12">
        <f>unikalne_grupy[[#This Row],[Wyliczona Prognozowana Ilość Wyświetleń dla Grupy]]/unikalne_grupy[[#This Row],[Wyliczona Średnia Ilość Wyszukiwań]]</f>
        <v>1.0687118644067797</v>
      </c>
    </row>
    <row r="135" spans="1:5" x14ac:dyDescent="0.25">
      <c r="A135" s="7" t="s">
        <v>1834</v>
      </c>
      <c r="B135">
        <f>COUNTIF('keyword-stats'!BO:BO,unikalne_grupy[[#This Row],[AdGroupUnique]])</f>
        <v>1</v>
      </c>
      <c r="C135">
        <f>SUMIF('keyword-stats'!BO:BO,unikalne_grupy[[#This Row],[AdGroupUnique]],'keyword-stats'!BL:BL)</f>
        <v>97.5</v>
      </c>
      <c r="D135">
        <f>SUMIF('PSK-wyszukiwania-prognoza'!B:B,unikalne_grupy[[#This Row],[AdGroupUnique]],'PSK-wyszukiwania-prognoza'!D:D)</f>
        <v>70.06</v>
      </c>
      <c r="E135" s="12">
        <f>unikalne_grupy[[#This Row],[Wyliczona Prognozowana Ilość Wyświetleń dla Grupy]]/unikalne_grupy[[#This Row],[Wyliczona Średnia Ilość Wyszukiwań]]</f>
        <v>0.71856410256410264</v>
      </c>
    </row>
    <row r="136" spans="1:5" x14ac:dyDescent="0.25">
      <c r="A136" s="7" t="s">
        <v>1766</v>
      </c>
      <c r="B136">
        <f>COUNTIF('keyword-stats'!BO:BO,unikalne_grupy[[#This Row],[AdGroupUnique]])</f>
        <v>16</v>
      </c>
      <c r="C136">
        <f>SUMIF('keyword-stats'!BO:BO,unikalne_grupy[[#This Row],[AdGroupUnique]],'keyword-stats'!BL:BL)</f>
        <v>73.333333333333329</v>
      </c>
      <c r="D136">
        <f>SUMIF('PSK-wyszukiwania-prognoza'!B:B,unikalne_grupy[[#This Row],[AdGroupUnique]],'PSK-wyszukiwania-prognoza'!D:D)</f>
        <v>14.02</v>
      </c>
      <c r="E136" s="12">
        <f>unikalne_grupy[[#This Row],[Wyliczona Prognozowana Ilość Wyświetleń dla Grupy]]/unikalne_grupy[[#This Row],[Wyliczona Średnia Ilość Wyszukiwań]]</f>
        <v>0.19118181818181817</v>
      </c>
    </row>
    <row r="137" spans="1:5" x14ac:dyDescent="0.25">
      <c r="A137" s="7" t="s">
        <v>1825</v>
      </c>
      <c r="B137">
        <f>COUNTIF('keyword-stats'!BO:BO,unikalne_grupy[[#This Row],[AdGroupUnique]])</f>
        <v>1</v>
      </c>
      <c r="C137">
        <f>SUMIF('keyword-stats'!BO:BO,unikalne_grupy[[#This Row],[AdGroupUnique]],'keyword-stats'!BL:BL)</f>
        <v>68.333333333333329</v>
      </c>
      <c r="D137">
        <f>SUMIF('PSK-wyszukiwania-prognoza'!B:B,unikalne_grupy[[#This Row],[AdGroupUnique]],'PSK-wyszukiwania-prognoza'!D:D)</f>
        <v>0</v>
      </c>
      <c r="E137" s="12">
        <f>unikalne_grupy[[#This Row],[Wyliczona Prognozowana Ilość Wyświetleń dla Grupy]]/unikalne_grupy[[#This Row],[Wyliczona Średnia Ilość Wyszukiwań]]</f>
        <v>0</v>
      </c>
    </row>
    <row r="138" spans="1:5" x14ac:dyDescent="0.25">
      <c r="A138" s="7" t="s">
        <v>1782</v>
      </c>
      <c r="B138">
        <f>COUNTIF('keyword-stats'!BO:BO,unikalne_grupy[[#This Row],[AdGroupUnique]])</f>
        <v>5</v>
      </c>
      <c r="C138">
        <f>SUMIF('keyword-stats'!BO:BO,unikalne_grupy[[#This Row],[AdGroupUnique]],'keyword-stats'!BL:BL)</f>
        <v>25.833333333333332</v>
      </c>
      <c r="D138">
        <f>SUMIF('PSK-wyszukiwania-prognoza'!B:B,unikalne_grupy[[#This Row],[AdGroupUnique]],'PSK-wyszukiwania-prognoza'!D:D)</f>
        <v>0</v>
      </c>
      <c r="E138" s="12">
        <f>unikalne_grupy[[#This Row],[Wyliczona Prognozowana Ilość Wyświetleń dla Grupy]]/unikalne_grupy[[#This Row],[Wyliczona Średnia Ilość Wyszukiwań]]</f>
        <v>0</v>
      </c>
    </row>
    <row r="139" spans="1:5" x14ac:dyDescent="0.25">
      <c r="A139" s="7" t="s">
        <v>1818</v>
      </c>
      <c r="B139">
        <f>COUNTIF('keyword-stats'!BO:BO,unikalne_grupy[[#This Row],[AdGroupUnique]])</f>
        <v>1</v>
      </c>
      <c r="C139">
        <f>SUMIF('keyword-stats'!BO:BO,unikalne_grupy[[#This Row],[AdGroupUnique]],'keyword-stats'!BL:BL)</f>
        <v>18.333333333333332</v>
      </c>
      <c r="D139">
        <f>SUMIF('PSK-wyszukiwania-prognoza'!B:B,unikalne_grupy[[#This Row],[AdGroupUnique]],'PSK-wyszukiwania-prognoza'!D:D)</f>
        <v>0</v>
      </c>
      <c r="E139" s="12">
        <f>unikalne_grupy[[#This Row],[Wyliczona Prognozowana Ilość Wyświetleń dla Grupy]]/unikalne_grupy[[#This Row],[Wyliczona Średnia Ilość Wyszukiwań]]</f>
        <v>0</v>
      </c>
    </row>
    <row r="140" spans="1:5" x14ac:dyDescent="0.25">
      <c r="A140" s="7" t="s">
        <v>1819</v>
      </c>
      <c r="B140">
        <f>COUNTIF('keyword-stats'!BO:BO,unikalne_grupy[[#This Row],[AdGroupUnique]])</f>
        <v>1</v>
      </c>
      <c r="C140">
        <f>SUMIF('keyword-stats'!BO:BO,unikalne_grupy[[#This Row],[AdGroupUnique]],'keyword-stats'!BL:BL)</f>
        <v>8.3333333333333339</v>
      </c>
      <c r="D140">
        <f>SUMIF('PSK-wyszukiwania-prognoza'!B:B,unikalne_grupy[[#This Row],[AdGroupUnique]],'PSK-wyszukiwania-prognoza'!D:D)</f>
        <v>0</v>
      </c>
      <c r="E140" s="12">
        <f>unikalne_grupy[[#This Row],[Wyliczona Prognozowana Ilość Wyświetleń dla Grupy]]/unikalne_grupy[[#This Row],[Wyliczona Średnia Ilość Wyszukiwań]]</f>
        <v>0</v>
      </c>
    </row>
    <row r="141" spans="1:5" x14ac:dyDescent="0.25">
      <c r="A141" s="7" t="s">
        <v>1824</v>
      </c>
      <c r="B141">
        <f>COUNTIF('keyword-stats'!BO:BO,unikalne_grupy[[#This Row],[AdGroupUnique]])</f>
        <v>1</v>
      </c>
      <c r="C141">
        <f>SUMIF('keyword-stats'!BO:BO,unikalne_grupy[[#This Row],[AdGroupUnique]],'keyword-stats'!BL:BL)</f>
        <v>5</v>
      </c>
      <c r="D141">
        <f>SUMIF('PSK-wyszukiwania-prognoza'!B:B,unikalne_grupy[[#This Row],[AdGroupUnique]],'PSK-wyszukiwania-prognoza'!D:D)</f>
        <v>0</v>
      </c>
      <c r="E141" s="12">
        <f>unikalne_grupy[[#This Row],[Wyliczona Prognozowana Ilość Wyświetleń dla Grupy]]/unikalne_grupy[[#This Row],[Wyliczona Średnia Ilość Wyszukiwań]]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54"/>
  <sheetViews>
    <sheetView workbookViewId="0"/>
  </sheetViews>
  <sheetFormatPr defaultRowHeight="15" x14ac:dyDescent="0.25"/>
  <cols>
    <col min="1" max="1" width="49.140625" bestFit="1" customWidth="1"/>
    <col min="2" max="2" width="29.42578125" bestFit="1" customWidth="1"/>
    <col min="3" max="3" width="36.42578125" bestFit="1" customWidth="1"/>
    <col min="4" max="4" width="40.28515625" bestFit="1" customWidth="1"/>
    <col min="5" max="5" width="35" bestFit="1" customWidth="1"/>
  </cols>
  <sheetData>
    <row r="1" spans="1:5" x14ac:dyDescent="0.25">
      <c r="A1" s="7" t="s">
        <v>4</v>
      </c>
      <c r="B1" s="7" t="s">
        <v>8</v>
      </c>
      <c r="C1" s="7" t="s">
        <v>1848</v>
      </c>
      <c r="D1" s="7" t="s">
        <v>1849</v>
      </c>
      <c r="E1" s="7" t="s">
        <v>1844</v>
      </c>
    </row>
    <row r="2" spans="1:5" x14ac:dyDescent="0.25">
      <c r="A2" s="7" t="s">
        <v>324</v>
      </c>
      <c r="B2" s="7">
        <v>1</v>
      </c>
      <c r="C2" s="7">
        <v>3115833</v>
      </c>
      <c r="D2" s="7">
        <v>895000</v>
      </c>
      <c r="E2" s="7" t="s">
        <v>1836</v>
      </c>
    </row>
    <row r="3" spans="1:5" x14ac:dyDescent="0.25">
      <c r="A3" s="7" t="s">
        <v>1553</v>
      </c>
      <c r="B3" s="7">
        <v>100</v>
      </c>
      <c r="C3" s="7">
        <v>36125</v>
      </c>
      <c r="D3" s="7">
        <v>27325</v>
      </c>
      <c r="E3" s="7" t="s">
        <v>1814</v>
      </c>
    </row>
    <row r="4" spans="1:5" x14ac:dyDescent="0.25">
      <c r="A4" s="7" t="s">
        <v>381</v>
      </c>
      <c r="B4" s="7">
        <v>27</v>
      </c>
      <c r="C4" s="7">
        <v>29191</v>
      </c>
      <c r="D4" s="7">
        <v>26758</v>
      </c>
      <c r="E4" s="7" t="s">
        <v>1835</v>
      </c>
    </row>
    <row r="5" spans="1:5" x14ac:dyDescent="0.25">
      <c r="A5" s="7" t="s">
        <v>922</v>
      </c>
      <c r="B5" s="7">
        <v>100</v>
      </c>
      <c r="C5" s="7">
        <v>73716</v>
      </c>
      <c r="D5" s="7">
        <v>25833</v>
      </c>
      <c r="E5" s="7" t="s">
        <v>1814</v>
      </c>
    </row>
    <row r="6" spans="1:5" x14ac:dyDescent="0.25">
      <c r="A6" s="7" t="s">
        <v>377</v>
      </c>
      <c r="B6" s="7">
        <v>45</v>
      </c>
      <c r="C6" s="7">
        <v>39016</v>
      </c>
      <c r="D6" s="7">
        <v>23375</v>
      </c>
      <c r="E6" s="7" t="s">
        <v>1832</v>
      </c>
    </row>
    <row r="7" spans="1:5" x14ac:dyDescent="0.25">
      <c r="A7" s="7" t="s">
        <v>1315</v>
      </c>
      <c r="B7" s="7">
        <v>100</v>
      </c>
      <c r="C7" s="7">
        <v>33083</v>
      </c>
      <c r="D7" s="7">
        <v>18525</v>
      </c>
      <c r="E7" s="7" t="s">
        <v>1814</v>
      </c>
    </row>
    <row r="8" spans="1:5" x14ac:dyDescent="0.25">
      <c r="A8" s="7" t="s">
        <v>133</v>
      </c>
      <c r="B8" s="7">
        <v>100</v>
      </c>
      <c r="C8" s="7">
        <v>49791</v>
      </c>
      <c r="D8" s="7">
        <v>17591</v>
      </c>
      <c r="E8" s="7" t="s">
        <v>1696</v>
      </c>
    </row>
    <row r="9" spans="1:5" x14ac:dyDescent="0.25">
      <c r="A9" s="7" t="s">
        <v>364</v>
      </c>
      <c r="B9" s="7">
        <v>2</v>
      </c>
      <c r="C9" s="7">
        <v>67050</v>
      </c>
      <c r="D9" s="7">
        <v>16591</v>
      </c>
      <c r="E9" s="7" t="s">
        <v>1835</v>
      </c>
    </row>
    <row r="10" spans="1:5" x14ac:dyDescent="0.25">
      <c r="A10" s="7" t="s">
        <v>1004</v>
      </c>
      <c r="B10" s="7">
        <v>100</v>
      </c>
      <c r="C10" s="7">
        <v>13391</v>
      </c>
      <c r="D10" s="7">
        <v>10229</v>
      </c>
      <c r="E10" s="7" t="s">
        <v>1772</v>
      </c>
    </row>
    <row r="11" spans="1:5" x14ac:dyDescent="0.25">
      <c r="A11" s="7" t="s">
        <v>1555</v>
      </c>
      <c r="B11" s="7">
        <v>100</v>
      </c>
      <c r="C11" s="7">
        <v>15975</v>
      </c>
      <c r="D11" s="7">
        <v>9610</v>
      </c>
      <c r="E11" s="7" t="s">
        <v>1814</v>
      </c>
    </row>
    <row r="12" spans="1:5" x14ac:dyDescent="0.25">
      <c r="A12" s="7" t="s">
        <v>1400</v>
      </c>
      <c r="B12" s="7">
        <v>100</v>
      </c>
      <c r="C12" s="7">
        <v>11675</v>
      </c>
      <c r="D12" s="7">
        <v>8833</v>
      </c>
      <c r="E12" s="7" t="s">
        <v>1769</v>
      </c>
    </row>
    <row r="13" spans="1:5" x14ac:dyDescent="0.25">
      <c r="A13" s="7" t="s">
        <v>1056</v>
      </c>
      <c r="B13" s="7">
        <v>100</v>
      </c>
      <c r="C13" s="7">
        <v>13808</v>
      </c>
      <c r="D13" s="7">
        <v>8258</v>
      </c>
      <c r="E13" s="7" t="s">
        <v>1767</v>
      </c>
    </row>
    <row r="14" spans="1:5" x14ac:dyDescent="0.25">
      <c r="A14" s="7" t="s">
        <v>176</v>
      </c>
      <c r="B14" s="7">
        <v>100</v>
      </c>
      <c r="C14" s="7">
        <v>21583</v>
      </c>
      <c r="D14" s="7">
        <v>7583</v>
      </c>
      <c r="E14" s="7" t="s">
        <v>1814</v>
      </c>
    </row>
    <row r="15" spans="1:5" x14ac:dyDescent="0.25">
      <c r="A15" s="7" t="s">
        <v>432</v>
      </c>
      <c r="B15" s="7">
        <v>100</v>
      </c>
      <c r="C15" s="7">
        <v>10083</v>
      </c>
      <c r="D15" s="7">
        <v>5841</v>
      </c>
      <c r="E15" s="7" t="s">
        <v>1770</v>
      </c>
    </row>
    <row r="16" spans="1:5" x14ac:dyDescent="0.25">
      <c r="A16" s="7" t="s">
        <v>1546</v>
      </c>
      <c r="B16" s="7">
        <v>65</v>
      </c>
      <c r="C16" s="7">
        <v>8841</v>
      </c>
      <c r="D16" s="7">
        <v>5208</v>
      </c>
      <c r="E16" s="7" t="s">
        <v>1836</v>
      </c>
    </row>
    <row r="17" spans="1:5" x14ac:dyDescent="0.25">
      <c r="A17" s="7" t="s">
        <v>356</v>
      </c>
      <c r="B17" s="7">
        <v>66</v>
      </c>
      <c r="C17" s="7">
        <v>7638</v>
      </c>
      <c r="D17" s="7">
        <v>5155</v>
      </c>
      <c r="E17" s="7" t="s">
        <v>1830</v>
      </c>
    </row>
    <row r="18" spans="1:5" x14ac:dyDescent="0.25">
      <c r="A18" s="7" t="s">
        <v>1306</v>
      </c>
      <c r="B18" s="7">
        <v>100</v>
      </c>
      <c r="C18" s="7">
        <v>6433</v>
      </c>
      <c r="D18" s="7">
        <v>4586</v>
      </c>
      <c r="E18" s="7" t="s">
        <v>1781</v>
      </c>
    </row>
    <row r="19" spans="1:5" x14ac:dyDescent="0.25">
      <c r="A19" s="7" t="s">
        <v>190</v>
      </c>
      <c r="B19" s="7">
        <v>100</v>
      </c>
      <c r="C19" s="7">
        <v>7862</v>
      </c>
      <c r="D19" s="7">
        <v>4530</v>
      </c>
      <c r="E19" s="7" t="s">
        <v>1749</v>
      </c>
    </row>
    <row r="20" spans="1:5" x14ac:dyDescent="0.25">
      <c r="A20" s="7" t="s">
        <v>366</v>
      </c>
      <c r="B20" s="7">
        <v>1</v>
      </c>
      <c r="C20" s="7">
        <v>17591</v>
      </c>
      <c r="D20" s="7">
        <v>4050</v>
      </c>
      <c r="E20" s="7" t="s">
        <v>1835</v>
      </c>
    </row>
    <row r="21" spans="1:5" x14ac:dyDescent="0.25">
      <c r="A21" s="7" t="s">
        <v>1367</v>
      </c>
      <c r="B21" s="7">
        <v>100</v>
      </c>
      <c r="C21" s="7">
        <v>5016</v>
      </c>
      <c r="D21" s="7">
        <v>4034</v>
      </c>
      <c r="E21" s="7" t="s">
        <v>1779</v>
      </c>
    </row>
    <row r="22" spans="1:5" x14ac:dyDescent="0.25">
      <c r="A22" s="7" t="s">
        <v>338</v>
      </c>
      <c r="B22" s="7">
        <v>41</v>
      </c>
      <c r="C22" s="7">
        <v>5466</v>
      </c>
      <c r="D22" s="7">
        <v>4025</v>
      </c>
      <c r="E22" s="7" t="s">
        <v>1835</v>
      </c>
    </row>
    <row r="23" spans="1:5" x14ac:dyDescent="0.25">
      <c r="A23" s="7" t="s">
        <v>372</v>
      </c>
      <c r="B23" s="7">
        <v>38</v>
      </c>
      <c r="C23" s="7">
        <v>5121</v>
      </c>
      <c r="D23" s="7">
        <v>4020</v>
      </c>
      <c r="E23" s="7" t="s">
        <v>1816</v>
      </c>
    </row>
    <row r="24" spans="1:5" x14ac:dyDescent="0.25">
      <c r="A24" s="7" t="s">
        <v>825</v>
      </c>
      <c r="B24" s="7">
        <v>100</v>
      </c>
      <c r="C24" s="7">
        <v>7275</v>
      </c>
      <c r="D24" s="7">
        <v>3533</v>
      </c>
      <c r="E24" s="7" t="s">
        <v>1814</v>
      </c>
    </row>
    <row r="25" spans="1:5" x14ac:dyDescent="0.25">
      <c r="A25" s="7" t="s">
        <v>1517</v>
      </c>
      <c r="B25" s="7">
        <v>100</v>
      </c>
      <c r="C25" s="7">
        <v>4525</v>
      </c>
      <c r="D25" s="7">
        <v>3247</v>
      </c>
      <c r="E25" s="7" t="s">
        <v>1771</v>
      </c>
    </row>
    <row r="26" spans="1:5" x14ac:dyDescent="0.25">
      <c r="A26" s="7" t="s">
        <v>1500</v>
      </c>
      <c r="B26" s="7">
        <v>100</v>
      </c>
      <c r="C26" s="7">
        <v>3708</v>
      </c>
      <c r="D26" s="7">
        <v>3178</v>
      </c>
      <c r="E26" s="7" t="s">
        <v>1771</v>
      </c>
    </row>
    <row r="27" spans="1:5" x14ac:dyDescent="0.25">
      <c r="A27" s="7" t="s">
        <v>152</v>
      </c>
      <c r="B27" s="7">
        <v>100</v>
      </c>
      <c r="C27" s="7">
        <v>6616</v>
      </c>
      <c r="D27" s="7">
        <v>2666</v>
      </c>
      <c r="E27" s="7" t="s">
        <v>1814</v>
      </c>
    </row>
    <row r="28" spans="1:5" x14ac:dyDescent="0.25">
      <c r="A28" s="7" t="s">
        <v>379</v>
      </c>
      <c r="B28" s="7">
        <v>25</v>
      </c>
      <c r="C28" s="7">
        <v>3273</v>
      </c>
      <c r="D28" s="7">
        <v>2636</v>
      </c>
      <c r="E28" s="7" t="s">
        <v>1835</v>
      </c>
    </row>
    <row r="29" spans="1:5" x14ac:dyDescent="0.25">
      <c r="A29" s="7" t="s">
        <v>370</v>
      </c>
      <c r="B29" s="7">
        <v>31</v>
      </c>
      <c r="C29" s="7">
        <v>4091</v>
      </c>
      <c r="D29" s="7">
        <v>2535</v>
      </c>
      <c r="E29" s="7" t="s">
        <v>1835</v>
      </c>
    </row>
    <row r="30" spans="1:5" x14ac:dyDescent="0.25">
      <c r="A30" s="7" t="s">
        <v>862</v>
      </c>
      <c r="B30" s="7">
        <v>100</v>
      </c>
      <c r="C30" s="7">
        <v>2875</v>
      </c>
      <c r="D30" s="7">
        <v>2214</v>
      </c>
      <c r="E30" s="7" t="s">
        <v>1743</v>
      </c>
    </row>
    <row r="31" spans="1:5" x14ac:dyDescent="0.25">
      <c r="A31" s="7" t="s">
        <v>886</v>
      </c>
      <c r="B31" s="7">
        <v>44</v>
      </c>
      <c r="C31" s="7">
        <v>5075</v>
      </c>
      <c r="D31" s="7">
        <v>2183</v>
      </c>
      <c r="E31" s="7" t="s">
        <v>1785</v>
      </c>
    </row>
    <row r="32" spans="1:5" x14ac:dyDescent="0.25">
      <c r="A32" s="7" t="s">
        <v>799</v>
      </c>
      <c r="B32" s="7">
        <v>83</v>
      </c>
      <c r="C32" s="7">
        <v>2763</v>
      </c>
      <c r="D32" s="7">
        <v>2064</v>
      </c>
      <c r="E32" s="7" t="s">
        <v>1773</v>
      </c>
    </row>
    <row r="33" spans="1:5" x14ac:dyDescent="0.25">
      <c r="A33" s="7" t="s">
        <v>180</v>
      </c>
      <c r="B33" s="7">
        <v>74</v>
      </c>
      <c r="C33" s="7">
        <v>2716</v>
      </c>
      <c r="D33" s="7">
        <v>1961</v>
      </c>
      <c r="E33" s="7" t="s">
        <v>1835</v>
      </c>
    </row>
    <row r="34" spans="1:5" x14ac:dyDescent="0.25">
      <c r="A34" s="7" t="s">
        <v>425</v>
      </c>
      <c r="B34" s="7">
        <v>100</v>
      </c>
      <c r="C34" s="7">
        <v>2815</v>
      </c>
      <c r="D34" s="7">
        <v>1953</v>
      </c>
      <c r="E34" s="7" t="s">
        <v>1783</v>
      </c>
    </row>
    <row r="35" spans="1:5" x14ac:dyDescent="0.25">
      <c r="A35" s="7" t="s">
        <v>465</v>
      </c>
      <c r="B35" s="7">
        <v>100</v>
      </c>
      <c r="C35" s="7">
        <v>3058</v>
      </c>
      <c r="D35" s="7">
        <v>1836</v>
      </c>
      <c r="E35" s="7" t="s">
        <v>1777</v>
      </c>
    </row>
    <row r="36" spans="1:5" x14ac:dyDescent="0.25">
      <c r="A36" s="7" t="s">
        <v>296</v>
      </c>
      <c r="B36" s="7">
        <v>96</v>
      </c>
      <c r="C36" s="7">
        <v>2565</v>
      </c>
      <c r="D36" s="7">
        <v>1815</v>
      </c>
      <c r="E36" s="7" t="s">
        <v>1773</v>
      </c>
    </row>
    <row r="37" spans="1:5" x14ac:dyDescent="0.25">
      <c r="A37" s="7" t="s">
        <v>1610</v>
      </c>
      <c r="B37" s="7">
        <v>100</v>
      </c>
      <c r="C37" s="7">
        <v>3085</v>
      </c>
      <c r="D37" s="7">
        <v>1771</v>
      </c>
      <c r="E37" s="7" t="s">
        <v>1709</v>
      </c>
    </row>
    <row r="38" spans="1:5" x14ac:dyDescent="0.25">
      <c r="A38" s="7" t="s">
        <v>1266</v>
      </c>
      <c r="B38" s="7">
        <v>100</v>
      </c>
      <c r="C38" s="7">
        <v>2170</v>
      </c>
      <c r="D38" s="7">
        <v>1648</v>
      </c>
      <c r="E38" s="7" t="s">
        <v>1773</v>
      </c>
    </row>
    <row r="39" spans="1:5" x14ac:dyDescent="0.25">
      <c r="A39" s="7" t="s">
        <v>400</v>
      </c>
      <c r="B39" s="7">
        <v>100</v>
      </c>
      <c r="C39" s="7">
        <v>2215</v>
      </c>
      <c r="D39" s="7">
        <v>1646</v>
      </c>
      <c r="E39" s="7" t="s">
        <v>1769</v>
      </c>
    </row>
    <row r="40" spans="1:5" x14ac:dyDescent="0.25">
      <c r="A40" s="7" t="s">
        <v>970</v>
      </c>
      <c r="B40" s="7">
        <v>100</v>
      </c>
      <c r="C40" s="7">
        <v>2013</v>
      </c>
      <c r="D40" s="7">
        <v>1574</v>
      </c>
      <c r="E40" s="7" t="s">
        <v>1778</v>
      </c>
    </row>
    <row r="41" spans="1:5" x14ac:dyDescent="0.25">
      <c r="A41" s="7" t="s">
        <v>1051</v>
      </c>
      <c r="B41" s="7">
        <v>91</v>
      </c>
      <c r="C41" s="7">
        <v>2466</v>
      </c>
      <c r="D41" s="7">
        <v>1572</v>
      </c>
      <c r="E41" s="7" t="s">
        <v>1773</v>
      </c>
    </row>
    <row r="42" spans="1:5" x14ac:dyDescent="0.25">
      <c r="A42" s="7" t="s">
        <v>545</v>
      </c>
      <c r="B42" s="7">
        <v>100</v>
      </c>
      <c r="C42" s="7">
        <v>13183</v>
      </c>
      <c r="D42" s="7">
        <v>1500</v>
      </c>
      <c r="E42" s="7" t="s">
        <v>1768</v>
      </c>
    </row>
    <row r="43" spans="1:5" x14ac:dyDescent="0.25">
      <c r="A43" s="7" t="s">
        <v>590</v>
      </c>
      <c r="B43" s="7">
        <v>100</v>
      </c>
      <c r="C43" s="7">
        <v>2928</v>
      </c>
      <c r="D43" s="7">
        <v>1492</v>
      </c>
      <c r="E43" s="7" t="s">
        <v>1776</v>
      </c>
    </row>
    <row r="44" spans="1:5" x14ac:dyDescent="0.25">
      <c r="A44" s="7" t="s">
        <v>941</v>
      </c>
      <c r="B44" s="7">
        <v>100</v>
      </c>
      <c r="C44" s="7">
        <v>2599</v>
      </c>
      <c r="D44" s="7">
        <v>1379</v>
      </c>
      <c r="E44" s="7" t="s">
        <v>1773</v>
      </c>
    </row>
    <row r="45" spans="1:5" x14ac:dyDescent="0.25">
      <c r="A45" s="7" t="s">
        <v>455</v>
      </c>
      <c r="B45" s="7">
        <v>100</v>
      </c>
      <c r="C45" s="7">
        <v>1715</v>
      </c>
      <c r="D45" s="7">
        <v>1326</v>
      </c>
      <c r="E45" s="7" t="s">
        <v>1786</v>
      </c>
    </row>
    <row r="46" spans="1:5" x14ac:dyDescent="0.25">
      <c r="A46" s="7" t="s">
        <v>1088</v>
      </c>
      <c r="B46" s="7">
        <v>100</v>
      </c>
      <c r="C46" s="7">
        <v>1955</v>
      </c>
      <c r="D46" s="7">
        <v>1305</v>
      </c>
      <c r="E46" s="7" t="s">
        <v>1699</v>
      </c>
    </row>
    <row r="47" spans="1:5" x14ac:dyDescent="0.25">
      <c r="A47" s="7" t="s">
        <v>1450</v>
      </c>
      <c r="B47" s="7">
        <v>100</v>
      </c>
      <c r="C47" s="7">
        <v>2721</v>
      </c>
      <c r="D47" s="7">
        <v>1257</v>
      </c>
      <c r="E47" s="7" t="s">
        <v>1774</v>
      </c>
    </row>
    <row r="48" spans="1:5" x14ac:dyDescent="0.25">
      <c r="A48" s="7" t="s">
        <v>348</v>
      </c>
      <c r="B48" s="7">
        <v>21</v>
      </c>
      <c r="C48" s="7">
        <v>2141</v>
      </c>
      <c r="D48" s="7">
        <v>1241</v>
      </c>
      <c r="E48" s="7" t="s">
        <v>1835</v>
      </c>
    </row>
    <row r="49" spans="1:5" x14ac:dyDescent="0.25">
      <c r="A49" s="7" t="s">
        <v>686</v>
      </c>
      <c r="B49" s="7">
        <v>100</v>
      </c>
      <c r="C49" s="7">
        <v>3675</v>
      </c>
      <c r="D49" s="7">
        <v>1175</v>
      </c>
      <c r="E49" s="7" t="s">
        <v>1814</v>
      </c>
    </row>
    <row r="50" spans="1:5" x14ac:dyDescent="0.25">
      <c r="A50" s="7" t="s">
        <v>535</v>
      </c>
      <c r="B50" s="7">
        <v>100</v>
      </c>
      <c r="C50" s="7">
        <v>2741</v>
      </c>
      <c r="D50" s="7">
        <v>1158</v>
      </c>
      <c r="E50" s="7" t="s">
        <v>1702</v>
      </c>
    </row>
    <row r="51" spans="1:5" x14ac:dyDescent="0.25">
      <c r="A51" s="7" t="s">
        <v>357</v>
      </c>
      <c r="B51" s="7">
        <v>95</v>
      </c>
      <c r="C51" s="7">
        <v>1462</v>
      </c>
      <c r="D51" s="7">
        <v>1125</v>
      </c>
      <c r="E51" s="7" t="s">
        <v>1830</v>
      </c>
    </row>
    <row r="52" spans="1:5" x14ac:dyDescent="0.25">
      <c r="A52" s="7" t="s">
        <v>353</v>
      </c>
      <c r="B52" s="7">
        <v>23</v>
      </c>
      <c r="C52" s="7">
        <v>1850</v>
      </c>
      <c r="D52" s="7">
        <v>1083</v>
      </c>
      <c r="E52" s="7" t="s">
        <v>1831</v>
      </c>
    </row>
    <row r="53" spans="1:5" x14ac:dyDescent="0.25">
      <c r="A53" s="7" t="s">
        <v>995</v>
      </c>
      <c r="B53" s="7">
        <v>100</v>
      </c>
      <c r="C53" s="7">
        <v>2129</v>
      </c>
      <c r="D53" s="7">
        <v>1034</v>
      </c>
      <c r="E53" s="7" t="s">
        <v>1703</v>
      </c>
    </row>
    <row r="54" spans="1:5" x14ac:dyDescent="0.25">
      <c r="A54" s="7" t="s">
        <v>1330</v>
      </c>
      <c r="B54" s="7">
        <v>100</v>
      </c>
      <c r="C54" s="7">
        <v>1400</v>
      </c>
      <c r="D54" s="7">
        <v>980</v>
      </c>
      <c r="E54" s="7" t="s">
        <v>1771</v>
      </c>
    </row>
    <row r="55" spans="1:5" x14ac:dyDescent="0.25">
      <c r="A55" s="7" t="s">
        <v>118</v>
      </c>
      <c r="B55" s="7">
        <v>100</v>
      </c>
      <c r="C55" s="7">
        <v>1877</v>
      </c>
      <c r="D55" s="7">
        <v>965</v>
      </c>
      <c r="E55" s="7" t="s">
        <v>1773</v>
      </c>
    </row>
    <row r="56" spans="1:5" x14ac:dyDescent="0.25">
      <c r="A56" s="7" t="s">
        <v>876</v>
      </c>
      <c r="B56" s="7">
        <v>100</v>
      </c>
      <c r="C56" s="7">
        <v>1250</v>
      </c>
      <c r="D56" s="7">
        <v>948</v>
      </c>
      <c r="E56" s="7" t="s">
        <v>1769</v>
      </c>
    </row>
    <row r="57" spans="1:5" x14ac:dyDescent="0.25">
      <c r="A57" s="7" t="s">
        <v>1647</v>
      </c>
      <c r="B57" s="7">
        <v>100</v>
      </c>
      <c r="C57" s="7">
        <v>1293</v>
      </c>
      <c r="D57" s="7">
        <v>919</v>
      </c>
      <c r="E57" s="7" t="s">
        <v>1787</v>
      </c>
    </row>
    <row r="58" spans="1:5" x14ac:dyDescent="0.25">
      <c r="A58" s="7" t="s">
        <v>1240</v>
      </c>
      <c r="B58" s="7">
        <v>100</v>
      </c>
      <c r="C58" s="7">
        <v>1097</v>
      </c>
      <c r="D58" s="7">
        <v>910</v>
      </c>
      <c r="E58" s="7" t="s">
        <v>1773</v>
      </c>
    </row>
    <row r="59" spans="1:5" x14ac:dyDescent="0.25">
      <c r="A59" s="7" t="s">
        <v>1170</v>
      </c>
      <c r="B59" s="7">
        <v>100</v>
      </c>
      <c r="C59" s="7">
        <v>2995</v>
      </c>
      <c r="D59" s="7">
        <v>879</v>
      </c>
      <c r="E59" s="7" t="s">
        <v>1775</v>
      </c>
    </row>
    <row r="60" spans="1:5" x14ac:dyDescent="0.25">
      <c r="A60" s="7" t="s">
        <v>1539</v>
      </c>
      <c r="B60" s="7">
        <v>100</v>
      </c>
      <c r="C60" s="7">
        <v>1128</v>
      </c>
      <c r="D60" s="7">
        <v>866</v>
      </c>
      <c r="E60" s="7" t="s">
        <v>1798</v>
      </c>
    </row>
    <row r="61" spans="1:5" x14ac:dyDescent="0.25">
      <c r="A61" s="7" t="s">
        <v>163</v>
      </c>
      <c r="B61" s="7">
        <v>100</v>
      </c>
      <c r="C61" s="7">
        <v>1586</v>
      </c>
      <c r="D61" s="7">
        <v>845</v>
      </c>
      <c r="E61" s="7" t="s">
        <v>1833</v>
      </c>
    </row>
    <row r="62" spans="1:5" x14ac:dyDescent="0.25">
      <c r="A62" s="7" t="s">
        <v>682</v>
      </c>
      <c r="B62" s="7">
        <v>69</v>
      </c>
      <c r="C62" s="7">
        <v>1711</v>
      </c>
      <c r="D62" s="7">
        <v>844</v>
      </c>
      <c r="E62" s="7" t="s">
        <v>1830</v>
      </c>
    </row>
    <row r="63" spans="1:5" x14ac:dyDescent="0.25">
      <c r="A63" s="7" t="s">
        <v>375</v>
      </c>
      <c r="B63" s="7">
        <v>35</v>
      </c>
      <c r="C63" s="7">
        <v>994</v>
      </c>
      <c r="D63" s="7">
        <v>842</v>
      </c>
      <c r="E63" s="7" t="s">
        <v>1771</v>
      </c>
    </row>
    <row r="64" spans="1:5" x14ac:dyDescent="0.25">
      <c r="A64" s="7" t="s">
        <v>1238</v>
      </c>
      <c r="B64" s="7">
        <v>100</v>
      </c>
      <c r="C64" s="7">
        <v>1200</v>
      </c>
      <c r="D64" s="7">
        <v>835</v>
      </c>
      <c r="E64" s="7" t="s">
        <v>1784</v>
      </c>
    </row>
    <row r="65" spans="1:5" x14ac:dyDescent="0.25">
      <c r="A65" s="7" t="s">
        <v>1354</v>
      </c>
      <c r="B65" s="7">
        <v>100</v>
      </c>
      <c r="C65" s="7">
        <v>984</v>
      </c>
      <c r="D65" s="7">
        <v>830</v>
      </c>
      <c r="E65" s="7" t="s">
        <v>1797</v>
      </c>
    </row>
    <row r="66" spans="1:5" x14ac:dyDescent="0.25">
      <c r="A66" s="7" t="s">
        <v>336</v>
      </c>
      <c r="B66" s="7">
        <v>32</v>
      </c>
      <c r="C66" s="7">
        <v>1165</v>
      </c>
      <c r="D66" s="7">
        <v>813</v>
      </c>
      <c r="E66" s="7" t="s">
        <v>1826</v>
      </c>
    </row>
    <row r="67" spans="1:5" x14ac:dyDescent="0.25">
      <c r="A67" s="7" t="s">
        <v>1274</v>
      </c>
      <c r="B67" s="7">
        <v>98</v>
      </c>
      <c r="C67" s="7">
        <v>1001</v>
      </c>
      <c r="D67" s="7">
        <v>810</v>
      </c>
      <c r="E67" s="7" t="s">
        <v>1787</v>
      </c>
    </row>
    <row r="68" spans="1:5" x14ac:dyDescent="0.25">
      <c r="A68" s="7" t="s">
        <v>573</v>
      </c>
      <c r="B68" s="7">
        <v>100</v>
      </c>
      <c r="C68" s="7">
        <v>1194</v>
      </c>
      <c r="D68" s="7">
        <v>805</v>
      </c>
      <c r="E68" s="7" t="s">
        <v>1790</v>
      </c>
    </row>
    <row r="69" spans="1:5" x14ac:dyDescent="0.25">
      <c r="A69" s="7" t="s">
        <v>1568</v>
      </c>
      <c r="B69" s="7">
        <v>100</v>
      </c>
      <c r="C69" s="7">
        <v>1395</v>
      </c>
      <c r="D69" s="7">
        <v>753</v>
      </c>
      <c r="E69" s="7" t="s">
        <v>1817</v>
      </c>
    </row>
    <row r="70" spans="1:5" x14ac:dyDescent="0.25">
      <c r="A70" s="7" t="s">
        <v>1542</v>
      </c>
      <c r="B70" s="7">
        <v>100</v>
      </c>
      <c r="C70" s="7">
        <v>1398</v>
      </c>
      <c r="D70" s="7">
        <v>750</v>
      </c>
      <c r="E70" s="7" t="s">
        <v>1760</v>
      </c>
    </row>
    <row r="71" spans="1:5" x14ac:dyDescent="0.25">
      <c r="A71" s="7" t="s">
        <v>339</v>
      </c>
      <c r="B71" s="7">
        <v>70</v>
      </c>
      <c r="C71" s="7">
        <v>988</v>
      </c>
      <c r="D71" s="7">
        <v>733</v>
      </c>
      <c r="E71" s="7" t="s">
        <v>1837</v>
      </c>
    </row>
    <row r="72" spans="1:5" x14ac:dyDescent="0.25">
      <c r="A72" s="7" t="s">
        <v>360</v>
      </c>
      <c r="B72" s="7">
        <v>47</v>
      </c>
      <c r="C72" s="7">
        <v>1260</v>
      </c>
      <c r="D72" s="7">
        <v>719</v>
      </c>
      <c r="E72" s="7" t="s">
        <v>1835</v>
      </c>
    </row>
    <row r="73" spans="1:5" x14ac:dyDescent="0.25">
      <c r="A73" s="7" t="s">
        <v>386</v>
      </c>
      <c r="B73" s="7">
        <v>100</v>
      </c>
      <c r="C73" s="7">
        <v>1107</v>
      </c>
      <c r="D73" s="7">
        <v>690</v>
      </c>
      <c r="E73" s="7" t="s">
        <v>1724</v>
      </c>
    </row>
    <row r="74" spans="1:5" x14ac:dyDescent="0.25">
      <c r="A74" s="7" t="s">
        <v>1360</v>
      </c>
      <c r="B74" s="7">
        <v>100</v>
      </c>
      <c r="C74" s="7">
        <v>1078</v>
      </c>
      <c r="D74" s="7">
        <v>682</v>
      </c>
      <c r="E74" s="7" t="s">
        <v>1771</v>
      </c>
    </row>
    <row r="75" spans="1:5" x14ac:dyDescent="0.25">
      <c r="A75" s="7" t="s">
        <v>843</v>
      </c>
      <c r="B75" s="7">
        <v>100</v>
      </c>
      <c r="C75" s="7">
        <v>1010</v>
      </c>
      <c r="D75" s="7">
        <v>653</v>
      </c>
      <c r="E75" s="7" t="s">
        <v>1822</v>
      </c>
    </row>
    <row r="76" spans="1:5" x14ac:dyDescent="0.25">
      <c r="A76" s="7" t="s">
        <v>1506</v>
      </c>
      <c r="B76" s="7">
        <v>100</v>
      </c>
      <c r="C76" s="7">
        <v>825</v>
      </c>
      <c r="D76" s="7">
        <v>650</v>
      </c>
      <c r="E76" s="7" t="s">
        <v>1737</v>
      </c>
    </row>
    <row r="77" spans="1:5" x14ac:dyDescent="0.25">
      <c r="A77" s="7" t="s">
        <v>368</v>
      </c>
      <c r="B77" s="7">
        <v>17</v>
      </c>
      <c r="C77" s="7">
        <v>758</v>
      </c>
      <c r="D77" s="7">
        <v>619</v>
      </c>
      <c r="E77" s="7" t="s">
        <v>1835</v>
      </c>
    </row>
    <row r="78" spans="1:5" x14ac:dyDescent="0.25">
      <c r="A78" s="7" t="s">
        <v>1347</v>
      </c>
      <c r="B78" s="7">
        <v>100</v>
      </c>
      <c r="C78" s="7">
        <v>899</v>
      </c>
      <c r="D78" s="7">
        <v>610</v>
      </c>
      <c r="E78" s="7" t="s">
        <v>1771</v>
      </c>
    </row>
    <row r="79" spans="1:5" x14ac:dyDescent="0.25">
      <c r="A79" s="7" t="s">
        <v>355</v>
      </c>
      <c r="B79" s="7">
        <v>20</v>
      </c>
      <c r="C79" s="7">
        <v>725</v>
      </c>
      <c r="D79" s="7">
        <v>584</v>
      </c>
      <c r="E79" s="7" t="s">
        <v>1835</v>
      </c>
    </row>
    <row r="80" spans="1:5" x14ac:dyDescent="0.25">
      <c r="A80" s="7" t="s">
        <v>762</v>
      </c>
      <c r="B80" s="7">
        <v>100</v>
      </c>
      <c r="C80" s="7">
        <v>640</v>
      </c>
      <c r="D80" s="7">
        <v>574</v>
      </c>
      <c r="E80" s="7" t="s">
        <v>1771</v>
      </c>
    </row>
    <row r="81" spans="1:5" x14ac:dyDescent="0.25">
      <c r="A81" s="7" t="s">
        <v>365</v>
      </c>
      <c r="B81" s="7">
        <v>2</v>
      </c>
      <c r="C81" s="7">
        <v>1055</v>
      </c>
      <c r="D81" s="7">
        <v>570</v>
      </c>
      <c r="E81" s="7" t="s">
        <v>1835</v>
      </c>
    </row>
    <row r="82" spans="1:5" x14ac:dyDescent="0.25">
      <c r="A82" s="7" t="s">
        <v>328</v>
      </c>
      <c r="B82" s="7">
        <v>35</v>
      </c>
      <c r="C82" s="7">
        <v>914</v>
      </c>
      <c r="D82" s="7">
        <v>570</v>
      </c>
      <c r="E82" s="7" t="s">
        <v>1836</v>
      </c>
    </row>
    <row r="83" spans="1:5" x14ac:dyDescent="0.25">
      <c r="A83" s="7" t="s">
        <v>1398</v>
      </c>
      <c r="B83" s="7">
        <v>34</v>
      </c>
      <c r="C83" s="7">
        <v>971</v>
      </c>
      <c r="D83" s="7">
        <v>556</v>
      </c>
      <c r="E83" s="7" t="s">
        <v>1771</v>
      </c>
    </row>
    <row r="84" spans="1:5" x14ac:dyDescent="0.25">
      <c r="A84" s="7" t="s">
        <v>230</v>
      </c>
      <c r="B84" s="7">
        <v>100</v>
      </c>
      <c r="C84" s="7">
        <v>654</v>
      </c>
      <c r="D84" s="7">
        <v>553</v>
      </c>
      <c r="E84" s="7" t="s">
        <v>1736</v>
      </c>
    </row>
    <row r="85" spans="1:5" x14ac:dyDescent="0.25">
      <c r="A85" s="7" t="s">
        <v>1043</v>
      </c>
      <c r="B85" s="7">
        <v>100</v>
      </c>
      <c r="C85" s="7">
        <v>958</v>
      </c>
      <c r="D85" s="7">
        <v>544</v>
      </c>
      <c r="E85" s="7" t="s">
        <v>1773</v>
      </c>
    </row>
    <row r="86" spans="1:5" x14ac:dyDescent="0.25">
      <c r="A86" s="7" t="s">
        <v>418</v>
      </c>
      <c r="B86" s="7">
        <v>82</v>
      </c>
      <c r="C86" s="7">
        <v>3050</v>
      </c>
      <c r="D86" s="7">
        <v>533</v>
      </c>
      <c r="E86" s="7" t="s">
        <v>1791</v>
      </c>
    </row>
    <row r="87" spans="1:5" x14ac:dyDescent="0.25">
      <c r="A87" s="7" t="s">
        <v>872</v>
      </c>
      <c r="B87" s="7">
        <v>100</v>
      </c>
      <c r="C87" s="7">
        <v>705</v>
      </c>
      <c r="D87" s="7">
        <v>533</v>
      </c>
      <c r="E87" s="7" t="s">
        <v>1781</v>
      </c>
    </row>
    <row r="88" spans="1:5" x14ac:dyDescent="0.25">
      <c r="A88" s="7" t="s">
        <v>343</v>
      </c>
      <c r="B88" s="7">
        <v>16</v>
      </c>
      <c r="C88" s="7">
        <v>1733</v>
      </c>
      <c r="D88" s="7">
        <v>526</v>
      </c>
      <c r="E88" s="7" t="s">
        <v>1835</v>
      </c>
    </row>
    <row r="89" spans="1:5" x14ac:dyDescent="0.25">
      <c r="A89" s="7" t="s">
        <v>350</v>
      </c>
      <c r="B89" s="7">
        <v>13</v>
      </c>
      <c r="C89" s="7">
        <v>672</v>
      </c>
      <c r="D89" s="7">
        <v>525</v>
      </c>
      <c r="E89" s="7" t="s">
        <v>1835</v>
      </c>
    </row>
    <row r="90" spans="1:5" x14ac:dyDescent="0.25">
      <c r="A90" s="7" t="s">
        <v>413</v>
      </c>
      <c r="B90" s="7">
        <v>100</v>
      </c>
      <c r="C90" s="7">
        <v>536</v>
      </c>
      <c r="D90" s="7">
        <v>524</v>
      </c>
      <c r="E90" s="7" t="s">
        <v>1809</v>
      </c>
    </row>
    <row r="91" spans="1:5" x14ac:dyDescent="0.25">
      <c r="A91" s="7" t="s">
        <v>1302</v>
      </c>
      <c r="B91" s="7">
        <v>100</v>
      </c>
      <c r="C91" s="7">
        <v>731</v>
      </c>
      <c r="D91" s="7">
        <v>524</v>
      </c>
      <c r="E91" s="7" t="s">
        <v>1800</v>
      </c>
    </row>
    <row r="92" spans="1:5" x14ac:dyDescent="0.25">
      <c r="A92" s="7" t="s">
        <v>129</v>
      </c>
      <c r="B92" s="7">
        <v>100</v>
      </c>
      <c r="C92" s="7">
        <v>769</v>
      </c>
      <c r="D92" s="7">
        <v>521</v>
      </c>
      <c r="E92" s="7" t="s">
        <v>1713</v>
      </c>
    </row>
    <row r="93" spans="1:5" x14ac:dyDescent="0.25">
      <c r="A93" s="7" t="s">
        <v>354</v>
      </c>
      <c r="B93" s="7">
        <v>66</v>
      </c>
      <c r="C93" s="7">
        <v>788</v>
      </c>
      <c r="D93" s="7">
        <v>520</v>
      </c>
      <c r="E93" s="7" t="s">
        <v>1831</v>
      </c>
    </row>
    <row r="94" spans="1:5" x14ac:dyDescent="0.25">
      <c r="A94" s="7" t="s">
        <v>1250</v>
      </c>
      <c r="B94" s="7">
        <v>100</v>
      </c>
      <c r="C94" s="7">
        <v>830</v>
      </c>
      <c r="D94" s="7">
        <v>485</v>
      </c>
      <c r="E94" s="7" t="s">
        <v>1725</v>
      </c>
    </row>
    <row r="95" spans="1:5" x14ac:dyDescent="0.25">
      <c r="A95" s="7" t="s">
        <v>1021</v>
      </c>
      <c r="B95" s="7">
        <v>100</v>
      </c>
      <c r="C95" s="7">
        <v>595</v>
      </c>
      <c r="D95" s="7">
        <v>484</v>
      </c>
      <c r="E95" s="7" t="s">
        <v>1784</v>
      </c>
    </row>
    <row r="96" spans="1:5" x14ac:dyDescent="0.25">
      <c r="A96" s="7" t="s">
        <v>380</v>
      </c>
      <c r="B96" s="7">
        <v>21</v>
      </c>
      <c r="C96" s="7">
        <v>976</v>
      </c>
      <c r="D96" s="7">
        <v>479</v>
      </c>
      <c r="E96" s="7" t="s">
        <v>1835</v>
      </c>
    </row>
    <row r="97" spans="1:5" x14ac:dyDescent="0.25">
      <c r="A97" s="7" t="s">
        <v>1016</v>
      </c>
      <c r="B97" s="7">
        <v>100</v>
      </c>
      <c r="C97" s="7">
        <v>694</v>
      </c>
      <c r="D97" s="7">
        <v>458</v>
      </c>
      <c r="E97" s="7" t="s">
        <v>1707</v>
      </c>
    </row>
    <row r="98" spans="1:5" x14ac:dyDescent="0.25">
      <c r="A98" s="7" t="s">
        <v>223</v>
      </c>
      <c r="B98" s="7">
        <v>100</v>
      </c>
      <c r="C98" s="7">
        <v>814</v>
      </c>
      <c r="D98" s="7">
        <v>456</v>
      </c>
      <c r="E98" s="7" t="s">
        <v>1794</v>
      </c>
    </row>
    <row r="99" spans="1:5" x14ac:dyDescent="0.25">
      <c r="A99" s="7" t="s">
        <v>1053</v>
      </c>
      <c r="B99" s="7">
        <v>100</v>
      </c>
      <c r="C99" s="7">
        <v>653</v>
      </c>
      <c r="D99" s="7">
        <v>455</v>
      </c>
      <c r="E99" s="7" t="s">
        <v>1724</v>
      </c>
    </row>
    <row r="100" spans="1:5" x14ac:dyDescent="0.25">
      <c r="A100" s="7" t="s">
        <v>1407</v>
      </c>
      <c r="B100" s="7">
        <v>100</v>
      </c>
      <c r="C100" s="7">
        <v>769</v>
      </c>
      <c r="D100" s="7">
        <v>454</v>
      </c>
      <c r="E100" s="7" t="s">
        <v>1774</v>
      </c>
    </row>
    <row r="101" spans="1:5" x14ac:dyDescent="0.25">
      <c r="A101" s="7" t="s">
        <v>1524</v>
      </c>
      <c r="B101" s="7">
        <v>100</v>
      </c>
      <c r="C101" s="7">
        <v>739</v>
      </c>
      <c r="D101" s="7">
        <v>447</v>
      </c>
      <c r="E101" s="7" t="s">
        <v>1788</v>
      </c>
    </row>
    <row r="102" spans="1:5" x14ac:dyDescent="0.25">
      <c r="A102" s="7" t="s">
        <v>1547</v>
      </c>
      <c r="B102" s="7">
        <v>100</v>
      </c>
      <c r="C102" s="7">
        <v>1123</v>
      </c>
      <c r="D102" s="7">
        <v>437</v>
      </c>
      <c r="E102" s="7" t="s">
        <v>1712</v>
      </c>
    </row>
    <row r="103" spans="1:5" x14ac:dyDescent="0.25">
      <c r="A103" s="7" t="s">
        <v>182</v>
      </c>
      <c r="B103" s="7">
        <v>96</v>
      </c>
      <c r="C103" s="7">
        <v>565</v>
      </c>
      <c r="D103" s="7">
        <v>430</v>
      </c>
      <c r="E103" s="7" t="s">
        <v>1837</v>
      </c>
    </row>
    <row r="104" spans="1:5" x14ac:dyDescent="0.25">
      <c r="A104" s="7" t="s">
        <v>1584</v>
      </c>
      <c r="B104" s="7">
        <v>100</v>
      </c>
      <c r="C104" s="7">
        <v>1432</v>
      </c>
      <c r="D104" s="7">
        <v>410</v>
      </c>
      <c r="E104" s="7" t="s">
        <v>1780</v>
      </c>
    </row>
    <row r="105" spans="1:5" x14ac:dyDescent="0.25">
      <c r="A105" s="7" t="s">
        <v>1066</v>
      </c>
      <c r="B105" s="7">
        <v>100</v>
      </c>
      <c r="C105" s="7">
        <v>644</v>
      </c>
      <c r="D105" s="7">
        <v>391</v>
      </c>
      <c r="E105" s="7" t="s">
        <v>1703</v>
      </c>
    </row>
    <row r="106" spans="1:5" x14ac:dyDescent="0.25">
      <c r="A106" s="7" t="s">
        <v>983</v>
      </c>
      <c r="B106" s="7">
        <v>100</v>
      </c>
      <c r="C106" s="7">
        <v>1432</v>
      </c>
      <c r="D106" s="7">
        <v>385</v>
      </c>
      <c r="E106" s="7" t="s">
        <v>1773</v>
      </c>
    </row>
    <row r="107" spans="1:5" x14ac:dyDescent="0.25">
      <c r="A107" s="7" t="s">
        <v>885</v>
      </c>
      <c r="B107" s="7">
        <v>100</v>
      </c>
      <c r="C107" s="7">
        <v>783</v>
      </c>
      <c r="D107" s="7">
        <v>381</v>
      </c>
      <c r="E107" s="7" t="s">
        <v>1798</v>
      </c>
    </row>
    <row r="108" spans="1:5" x14ac:dyDescent="0.25">
      <c r="A108" s="7" t="s">
        <v>1349</v>
      </c>
      <c r="B108" s="7">
        <v>100</v>
      </c>
      <c r="C108" s="7">
        <v>565</v>
      </c>
      <c r="D108" s="7">
        <v>380</v>
      </c>
      <c r="E108" s="7" t="s">
        <v>1794</v>
      </c>
    </row>
    <row r="109" spans="1:5" x14ac:dyDescent="0.25">
      <c r="A109" s="7" t="s">
        <v>814</v>
      </c>
      <c r="B109" s="7">
        <v>20</v>
      </c>
      <c r="C109" s="7">
        <v>8425</v>
      </c>
      <c r="D109" s="7">
        <v>375</v>
      </c>
      <c r="E109" s="7" t="s">
        <v>1836</v>
      </c>
    </row>
    <row r="110" spans="1:5" x14ac:dyDescent="0.25">
      <c r="A110" s="7" t="s">
        <v>1469</v>
      </c>
      <c r="B110" s="7">
        <v>100</v>
      </c>
      <c r="C110" s="7">
        <v>745</v>
      </c>
      <c r="D110" s="7">
        <v>365</v>
      </c>
      <c r="E110" s="7" t="s">
        <v>1792</v>
      </c>
    </row>
    <row r="111" spans="1:5" x14ac:dyDescent="0.25">
      <c r="A111" s="7" t="s">
        <v>960</v>
      </c>
      <c r="B111" s="7">
        <v>100</v>
      </c>
      <c r="C111" s="7">
        <v>1974</v>
      </c>
      <c r="D111" s="7">
        <v>364</v>
      </c>
      <c r="E111" s="7" t="s">
        <v>1749</v>
      </c>
    </row>
    <row r="112" spans="1:5" x14ac:dyDescent="0.25">
      <c r="A112" s="7" t="s">
        <v>1502</v>
      </c>
      <c r="B112" s="7">
        <v>100</v>
      </c>
      <c r="C112" s="7">
        <v>669</v>
      </c>
      <c r="D112" s="7">
        <v>361</v>
      </c>
      <c r="E112" s="7" t="s">
        <v>1708</v>
      </c>
    </row>
    <row r="113" spans="1:5" x14ac:dyDescent="0.25">
      <c r="A113" s="7" t="s">
        <v>561</v>
      </c>
      <c r="B113" s="7">
        <v>100</v>
      </c>
      <c r="C113" s="7">
        <v>427</v>
      </c>
      <c r="D113" s="7">
        <v>358</v>
      </c>
      <c r="E113" s="7" t="s">
        <v>1702</v>
      </c>
    </row>
    <row r="114" spans="1:5" x14ac:dyDescent="0.25">
      <c r="A114" s="7" t="s">
        <v>284</v>
      </c>
      <c r="B114" s="7">
        <v>96</v>
      </c>
      <c r="C114" s="7">
        <v>769</v>
      </c>
      <c r="D114" s="7">
        <v>358</v>
      </c>
      <c r="E114" s="7" t="s">
        <v>1751</v>
      </c>
    </row>
    <row r="115" spans="1:5" x14ac:dyDescent="0.25">
      <c r="A115" s="7" t="s">
        <v>1382</v>
      </c>
      <c r="B115" s="7">
        <v>100</v>
      </c>
      <c r="C115" s="7">
        <v>444</v>
      </c>
      <c r="D115" s="7">
        <v>350</v>
      </c>
      <c r="E115" s="7" t="s">
        <v>1779</v>
      </c>
    </row>
    <row r="116" spans="1:5" x14ac:dyDescent="0.25">
      <c r="A116" s="7" t="s">
        <v>371</v>
      </c>
      <c r="B116" s="7">
        <v>7</v>
      </c>
      <c r="C116" s="7">
        <v>446</v>
      </c>
      <c r="D116" s="7">
        <v>346</v>
      </c>
      <c r="E116" s="7" t="s">
        <v>1816</v>
      </c>
    </row>
    <row r="117" spans="1:5" x14ac:dyDescent="0.25">
      <c r="A117" s="7" t="s">
        <v>1243</v>
      </c>
      <c r="B117" s="7">
        <v>100</v>
      </c>
      <c r="C117" s="7">
        <v>680</v>
      </c>
      <c r="D117" s="7">
        <v>335</v>
      </c>
      <c r="E117" s="7" t="s">
        <v>1699</v>
      </c>
    </row>
    <row r="118" spans="1:5" x14ac:dyDescent="0.25">
      <c r="A118" s="7" t="s">
        <v>189</v>
      </c>
      <c r="B118" s="7">
        <v>83</v>
      </c>
      <c r="C118" s="7">
        <v>1175</v>
      </c>
      <c r="D118" s="7">
        <v>334</v>
      </c>
      <c r="E118" s="7" t="s">
        <v>1815</v>
      </c>
    </row>
    <row r="119" spans="1:5" x14ac:dyDescent="0.25">
      <c r="A119" s="7" t="s">
        <v>487</v>
      </c>
      <c r="B119" s="7">
        <v>100</v>
      </c>
      <c r="C119" s="7">
        <v>627</v>
      </c>
      <c r="D119" s="7">
        <v>330</v>
      </c>
      <c r="E119" s="7" t="s">
        <v>1706</v>
      </c>
    </row>
    <row r="120" spans="1:5" x14ac:dyDescent="0.25">
      <c r="A120" s="7" t="s">
        <v>259</v>
      </c>
      <c r="B120" s="7">
        <v>100</v>
      </c>
      <c r="C120" s="7">
        <v>447</v>
      </c>
      <c r="D120" s="7">
        <v>321</v>
      </c>
      <c r="E120" s="7" t="s">
        <v>1779</v>
      </c>
    </row>
    <row r="121" spans="1:5" x14ac:dyDescent="0.25">
      <c r="A121" s="7" t="s">
        <v>988</v>
      </c>
      <c r="B121" s="7">
        <v>100</v>
      </c>
      <c r="C121" s="7">
        <v>743</v>
      </c>
      <c r="D121" s="7">
        <v>319</v>
      </c>
      <c r="E121" s="7" t="s">
        <v>1773</v>
      </c>
    </row>
    <row r="122" spans="1:5" x14ac:dyDescent="0.25">
      <c r="A122" s="7" t="s">
        <v>1412</v>
      </c>
      <c r="B122" s="7">
        <v>100</v>
      </c>
      <c r="C122" s="7">
        <v>534</v>
      </c>
      <c r="D122" s="7">
        <v>319</v>
      </c>
      <c r="E122" s="7" t="s">
        <v>1708</v>
      </c>
    </row>
    <row r="123" spans="1:5" x14ac:dyDescent="0.25">
      <c r="A123" s="7" t="s">
        <v>1476</v>
      </c>
      <c r="B123" s="7">
        <v>100</v>
      </c>
      <c r="C123" s="7">
        <v>463</v>
      </c>
      <c r="D123" s="7">
        <v>315</v>
      </c>
      <c r="E123" s="7" t="s">
        <v>1771</v>
      </c>
    </row>
    <row r="124" spans="1:5" x14ac:dyDescent="0.25">
      <c r="A124" s="7" t="s">
        <v>346</v>
      </c>
      <c r="B124" s="7">
        <v>74</v>
      </c>
      <c r="C124" s="7">
        <v>580</v>
      </c>
      <c r="D124" s="7">
        <v>294</v>
      </c>
      <c r="E124" s="7" t="s">
        <v>1835</v>
      </c>
    </row>
    <row r="125" spans="1:5" x14ac:dyDescent="0.25">
      <c r="A125" s="7" t="s">
        <v>329</v>
      </c>
      <c r="B125" s="7">
        <v>59</v>
      </c>
      <c r="C125" s="7">
        <v>484</v>
      </c>
      <c r="D125" s="7">
        <v>291</v>
      </c>
      <c r="E125" s="7" t="s">
        <v>1821</v>
      </c>
    </row>
    <row r="126" spans="1:5" x14ac:dyDescent="0.25">
      <c r="A126" s="7" t="s">
        <v>871</v>
      </c>
      <c r="B126" s="7">
        <v>21</v>
      </c>
      <c r="C126" s="7">
        <v>940</v>
      </c>
      <c r="D126" s="7">
        <v>288</v>
      </c>
      <c r="E126" s="7" t="s">
        <v>1798</v>
      </c>
    </row>
    <row r="127" spans="1:5" x14ac:dyDescent="0.25">
      <c r="A127" s="7" t="s">
        <v>1082</v>
      </c>
      <c r="B127" s="7">
        <v>100</v>
      </c>
      <c r="C127" s="7">
        <v>483</v>
      </c>
      <c r="D127" s="7">
        <v>280</v>
      </c>
      <c r="E127" s="7" t="s">
        <v>1709</v>
      </c>
    </row>
    <row r="128" spans="1:5" x14ac:dyDescent="0.25">
      <c r="A128" s="7" t="s">
        <v>1308</v>
      </c>
      <c r="B128" s="7">
        <v>100</v>
      </c>
      <c r="C128" s="7">
        <v>445</v>
      </c>
      <c r="D128" s="7">
        <v>279</v>
      </c>
      <c r="E128" s="7" t="s">
        <v>1781</v>
      </c>
    </row>
    <row r="129" spans="1:5" x14ac:dyDescent="0.25">
      <c r="A129" s="7" t="s">
        <v>514</v>
      </c>
      <c r="B129" s="7">
        <v>100</v>
      </c>
      <c r="C129" s="7">
        <v>393</v>
      </c>
      <c r="D129" s="7">
        <v>269</v>
      </c>
      <c r="E129" s="7" t="s">
        <v>1770</v>
      </c>
    </row>
    <row r="130" spans="1:5" x14ac:dyDescent="0.25">
      <c r="A130" s="7" t="s">
        <v>1344</v>
      </c>
      <c r="B130" s="7">
        <v>98</v>
      </c>
      <c r="C130" s="7">
        <v>759</v>
      </c>
      <c r="D130" s="7">
        <v>265</v>
      </c>
      <c r="E130" s="7" t="s">
        <v>1749</v>
      </c>
    </row>
    <row r="131" spans="1:5" x14ac:dyDescent="0.25">
      <c r="A131" s="7" t="s">
        <v>1353</v>
      </c>
      <c r="B131" s="7">
        <v>100</v>
      </c>
      <c r="C131" s="7">
        <v>307</v>
      </c>
      <c r="D131" s="7">
        <v>265</v>
      </c>
      <c r="E131" s="7" t="s">
        <v>1736</v>
      </c>
    </row>
    <row r="132" spans="1:5" x14ac:dyDescent="0.25">
      <c r="A132" s="7" t="s">
        <v>675</v>
      </c>
      <c r="B132" s="7">
        <v>25</v>
      </c>
      <c r="C132" s="7">
        <v>724</v>
      </c>
      <c r="D132" s="7">
        <v>264</v>
      </c>
      <c r="E132" s="7" t="s">
        <v>1831</v>
      </c>
    </row>
    <row r="133" spans="1:5" x14ac:dyDescent="0.25">
      <c r="A133" s="7" t="s">
        <v>1253</v>
      </c>
      <c r="B133" s="7">
        <v>100</v>
      </c>
      <c r="C133" s="7">
        <v>365</v>
      </c>
      <c r="D133" s="7">
        <v>261</v>
      </c>
      <c r="E133" s="7" t="s">
        <v>1773</v>
      </c>
    </row>
    <row r="134" spans="1:5" x14ac:dyDescent="0.25">
      <c r="A134" s="7" t="s">
        <v>335</v>
      </c>
      <c r="B134" s="7">
        <v>100</v>
      </c>
      <c r="C134" s="7">
        <v>741</v>
      </c>
      <c r="D134" s="7">
        <v>258</v>
      </c>
      <c r="E134" s="7" t="s">
        <v>1814</v>
      </c>
    </row>
    <row r="135" spans="1:5" x14ac:dyDescent="0.25">
      <c r="A135" s="7" t="s">
        <v>140</v>
      </c>
      <c r="B135" s="7">
        <v>96</v>
      </c>
      <c r="C135" s="7">
        <v>445</v>
      </c>
      <c r="D135" s="7">
        <v>257</v>
      </c>
      <c r="E135" s="7" t="s">
        <v>1814</v>
      </c>
    </row>
    <row r="136" spans="1:5" x14ac:dyDescent="0.25">
      <c r="A136" s="7" t="s">
        <v>358</v>
      </c>
      <c r="B136" s="7">
        <v>32</v>
      </c>
      <c r="C136" s="7">
        <v>357</v>
      </c>
      <c r="D136" s="7">
        <v>255</v>
      </c>
      <c r="E136" s="7" t="s">
        <v>1835</v>
      </c>
    </row>
    <row r="137" spans="1:5" x14ac:dyDescent="0.25">
      <c r="A137" s="7" t="s">
        <v>1475</v>
      </c>
      <c r="B137" s="7">
        <v>100</v>
      </c>
      <c r="C137" s="7">
        <v>580</v>
      </c>
      <c r="D137" s="7">
        <v>254</v>
      </c>
      <c r="E137" s="7" t="s">
        <v>1701</v>
      </c>
    </row>
    <row r="138" spans="1:5" x14ac:dyDescent="0.25">
      <c r="A138" s="7" t="s">
        <v>860</v>
      </c>
      <c r="B138" s="7">
        <v>100</v>
      </c>
      <c r="C138" s="7">
        <v>401</v>
      </c>
      <c r="D138" s="7">
        <v>253</v>
      </c>
      <c r="E138" s="7" t="s">
        <v>1760</v>
      </c>
    </row>
    <row r="139" spans="1:5" x14ac:dyDescent="0.25">
      <c r="A139" s="7" t="s">
        <v>1402</v>
      </c>
      <c r="B139" s="7">
        <v>100</v>
      </c>
      <c r="C139" s="7">
        <v>281</v>
      </c>
      <c r="D139" s="7">
        <v>245</v>
      </c>
      <c r="E139" s="7" t="s">
        <v>1794</v>
      </c>
    </row>
    <row r="140" spans="1:5" x14ac:dyDescent="0.25">
      <c r="A140" s="7" t="s">
        <v>986</v>
      </c>
      <c r="B140" s="7">
        <v>100</v>
      </c>
      <c r="C140" s="7">
        <v>266</v>
      </c>
      <c r="D140" s="7">
        <v>240</v>
      </c>
      <c r="E140" s="7" t="s">
        <v>1784</v>
      </c>
    </row>
    <row r="141" spans="1:5" x14ac:dyDescent="0.25">
      <c r="A141" s="7" t="s">
        <v>1001</v>
      </c>
      <c r="B141" s="7">
        <v>100</v>
      </c>
      <c r="C141" s="7">
        <v>531</v>
      </c>
      <c r="D141" s="7">
        <v>239</v>
      </c>
      <c r="E141" s="7" t="s">
        <v>1704</v>
      </c>
    </row>
    <row r="142" spans="1:5" x14ac:dyDescent="0.25">
      <c r="A142" s="7" t="s">
        <v>1598</v>
      </c>
      <c r="B142" s="7">
        <v>100</v>
      </c>
      <c r="C142" s="7">
        <v>298</v>
      </c>
      <c r="D142" s="7">
        <v>234</v>
      </c>
      <c r="E142" s="7" t="s">
        <v>1784</v>
      </c>
    </row>
    <row r="143" spans="1:5" x14ac:dyDescent="0.25">
      <c r="A143" s="7" t="s">
        <v>265</v>
      </c>
      <c r="B143" s="7">
        <v>100</v>
      </c>
      <c r="C143" s="7">
        <v>272</v>
      </c>
      <c r="D143" s="7">
        <v>230</v>
      </c>
      <c r="E143" s="7" t="s">
        <v>1810</v>
      </c>
    </row>
    <row r="144" spans="1:5" x14ac:dyDescent="0.25">
      <c r="A144" s="7" t="s">
        <v>1307</v>
      </c>
      <c r="B144" s="7">
        <v>100</v>
      </c>
      <c r="C144" s="7">
        <v>263</v>
      </c>
      <c r="D144" s="7">
        <v>228</v>
      </c>
      <c r="E144" s="7" t="s">
        <v>1781</v>
      </c>
    </row>
    <row r="145" spans="1:5" x14ac:dyDescent="0.25">
      <c r="A145" s="7" t="s">
        <v>1287</v>
      </c>
      <c r="B145" s="7">
        <v>100</v>
      </c>
      <c r="C145" s="7">
        <v>567</v>
      </c>
      <c r="D145" s="7">
        <v>228</v>
      </c>
      <c r="E145" s="7" t="s">
        <v>1705</v>
      </c>
    </row>
    <row r="146" spans="1:5" x14ac:dyDescent="0.25">
      <c r="A146" s="7" t="s">
        <v>1247</v>
      </c>
      <c r="B146" s="7">
        <v>100</v>
      </c>
      <c r="C146" s="7">
        <v>332</v>
      </c>
      <c r="D146" s="7">
        <v>228</v>
      </c>
      <c r="E146" s="7" t="s">
        <v>1744</v>
      </c>
    </row>
    <row r="147" spans="1:5" x14ac:dyDescent="0.25">
      <c r="A147" s="7" t="s">
        <v>1335</v>
      </c>
      <c r="B147" s="7">
        <v>100</v>
      </c>
      <c r="C147" s="7">
        <v>299</v>
      </c>
      <c r="D147" s="7">
        <v>225</v>
      </c>
      <c r="E147" s="7" t="s">
        <v>1713</v>
      </c>
    </row>
    <row r="148" spans="1:5" x14ac:dyDescent="0.25">
      <c r="A148" s="7" t="s">
        <v>1275</v>
      </c>
      <c r="B148" s="7">
        <v>100</v>
      </c>
      <c r="C148" s="7">
        <v>551</v>
      </c>
      <c r="D148" s="7">
        <v>224</v>
      </c>
      <c r="E148" s="7" t="s">
        <v>1788</v>
      </c>
    </row>
    <row r="149" spans="1:5" x14ac:dyDescent="0.25">
      <c r="A149" s="7" t="s">
        <v>704</v>
      </c>
      <c r="B149" s="7">
        <v>100</v>
      </c>
      <c r="C149" s="7">
        <v>336</v>
      </c>
      <c r="D149" s="7">
        <v>219</v>
      </c>
      <c r="E149" s="7" t="s">
        <v>1811</v>
      </c>
    </row>
    <row r="150" spans="1:5" x14ac:dyDescent="0.25">
      <c r="A150" s="7" t="s">
        <v>1409</v>
      </c>
      <c r="B150" s="7">
        <v>100</v>
      </c>
      <c r="C150" s="7">
        <v>370</v>
      </c>
      <c r="D150" s="7">
        <v>216</v>
      </c>
      <c r="E150" s="7" t="s">
        <v>1792</v>
      </c>
    </row>
    <row r="151" spans="1:5" x14ac:dyDescent="0.25">
      <c r="A151" s="7" t="s">
        <v>450</v>
      </c>
      <c r="B151" s="7">
        <v>100</v>
      </c>
      <c r="C151" s="7">
        <v>345</v>
      </c>
      <c r="D151" s="7">
        <v>214</v>
      </c>
      <c r="E151" s="7" t="s">
        <v>1770</v>
      </c>
    </row>
    <row r="152" spans="1:5" x14ac:dyDescent="0.25">
      <c r="A152" s="7" t="s">
        <v>505</v>
      </c>
      <c r="B152" s="7">
        <v>100</v>
      </c>
      <c r="C152" s="7">
        <v>320</v>
      </c>
      <c r="D152" s="7">
        <v>212</v>
      </c>
      <c r="E152" s="7" t="s">
        <v>1708</v>
      </c>
    </row>
    <row r="153" spans="1:5" x14ac:dyDescent="0.25">
      <c r="A153" s="7" t="s">
        <v>1441</v>
      </c>
      <c r="B153" s="7">
        <v>100</v>
      </c>
      <c r="C153" s="7">
        <v>393</v>
      </c>
      <c r="D153" s="7">
        <v>207</v>
      </c>
      <c r="E153" s="7" t="s">
        <v>1771</v>
      </c>
    </row>
    <row r="154" spans="1:5" x14ac:dyDescent="0.25">
      <c r="A154" s="7" t="s">
        <v>954</v>
      </c>
      <c r="B154" s="7">
        <v>100</v>
      </c>
      <c r="C154" s="7">
        <v>356</v>
      </c>
      <c r="D154" s="7">
        <v>206</v>
      </c>
      <c r="E154" s="7" t="s">
        <v>1700</v>
      </c>
    </row>
    <row r="155" spans="1:5" x14ac:dyDescent="0.25">
      <c r="A155" s="7" t="s">
        <v>430</v>
      </c>
      <c r="B155" s="7">
        <v>100</v>
      </c>
      <c r="C155" s="7">
        <v>299</v>
      </c>
      <c r="D155" s="7">
        <v>205</v>
      </c>
      <c r="E155" s="7" t="s">
        <v>1777</v>
      </c>
    </row>
    <row r="156" spans="1:5" x14ac:dyDescent="0.25">
      <c r="A156" s="7" t="s">
        <v>1217</v>
      </c>
      <c r="B156" s="7">
        <v>100</v>
      </c>
      <c r="C156" s="7">
        <v>412</v>
      </c>
      <c r="D156" s="7">
        <v>204</v>
      </c>
      <c r="E156" s="7" t="s">
        <v>1780</v>
      </c>
    </row>
    <row r="157" spans="1:5" x14ac:dyDescent="0.25">
      <c r="A157" s="7" t="s">
        <v>689</v>
      </c>
      <c r="B157" s="7">
        <v>97</v>
      </c>
      <c r="C157" s="7">
        <v>464</v>
      </c>
      <c r="D157" s="7">
        <v>203</v>
      </c>
      <c r="E157" s="7" t="s">
        <v>1773</v>
      </c>
    </row>
    <row r="158" spans="1:5" x14ac:dyDescent="0.25">
      <c r="A158" s="7" t="s">
        <v>1025</v>
      </c>
      <c r="B158" s="7">
        <v>100</v>
      </c>
      <c r="C158" s="7">
        <v>250</v>
      </c>
      <c r="D158" s="7">
        <v>200</v>
      </c>
      <c r="E158" s="7" t="s">
        <v>1772</v>
      </c>
    </row>
    <row r="159" spans="1:5" x14ac:dyDescent="0.25">
      <c r="A159" s="7" t="s">
        <v>317</v>
      </c>
      <c r="B159" s="7">
        <v>100</v>
      </c>
      <c r="C159" s="7">
        <v>316</v>
      </c>
      <c r="D159" s="7">
        <v>200</v>
      </c>
      <c r="E159" s="7" t="s">
        <v>1729</v>
      </c>
    </row>
    <row r="160" spans="1:5" x14ac:dyDescent="0.25">
      <c r="A160" s="7" t="s">
        <v>869</v>
      </c>
      <c r="B160" s="7">
        <v>100</v>
      </c>
      <c r="C160" s="7">
        <v>473</v>
      </c>
      <c r="D160" s="7">
        <v>199</v>
      </c>
      <c r="E160" s="7" t="s">
        <v>1701</v>
      </c>
    </row>
    <row r="161" spans="1:5" x14ac:dyDescent="0.25">
      <c r="A161" s="7" t="s">
        <v>857</v>
      </c>
      <c r="B161" s="7">
        <v>100</v>
      </c>
      <c r="C161" s="7">
        <v>375</v>
      </c>
      <c r="D161" s="7">
        <v>198</v>
      </c>
      <c r="E161" s="7" t="s">
        <v>1792</v>
      </c>
    </row>
    <row r="162" spans="1:5" x14ac:dyDescent="0.25">
      <c r="A162" s="7" t="s">
        <v>151</v>
      </c>
      <c r="B162" s="7">
        <v>100</v>
      </c>
      <c r="C162" s="7">
        <v>424</v>
      </c>
      <c r="D162" s="7">
        <v>198</v>
      </c>
      <c r="E162" s="7" t="s">
        <v>1814</v>
      </c>
    </row>
    <row r="163" spans="1:5" x14ac:dyDescent="0.25">
      <c r="A163" s="7" t="s">
        <v>1363</v>
      </c>
      <c r="B163" s="7">
        <v>100</v>
      </c>
      <c r="C163" s="7">
        <v>499</v>
      </c>
      <c r="D163" s="7">
        <v>196</v>
      </c>
      <c r="E163" s="7" t="s">
        <v>1703</v>
      </c>
    </row>
    <row r="164" spans="1:5" x14ac:dyDescent="0.25">
      <c r="A164" s="7" t="s">
        <v>349</v>
      </c>
      <c r="B164" s="7">
        <v>38</v>
      </c>
      <c r="C164" s="7">
        <v>232</v>
      </c>
      <c r="D164" s="7">
        <v>195</v>
      </c>
      <c r="E164" s="7" t="s">
        <v>1770</v>
      </c>
    </row>
    <row r="165" spans="1:5" x14ac:dyDescent="0.25">
      <c r="A165" s="7" t="s">
        <v>805</v>
      </c>
      <c r="B165" s="7">
        <v>95</v>
      </c>
      <c r="C165" s="7">
        <v>1205</v>
      </c>
      <c r="D165" s="7">
        <v>195</v>
      </c>
      <c r="E165" s="7" t="s">
        <v>1814</v>
      </c>
    </row>
    <row r="166" spans="1:5" x14ac:dyDescent="0.25">
      <c r="A166" s="7" t="s">
        <v>1375</v>
      </c>
      <c r="B166" s="7">
        <v>100</v>
      </c>
      <c r="C166" s="7">
        <v>306</v>
      </c>
      <c r="D166" s="7">
        <v>195</v>
      </c>
      <c r="E166" s="7" t="s">
        <v>1802</v>
      </c>
    </row>
    <row r="167" spans="1:5" x14ac:dyDescent="0.25">
      <c r="A167" s="7" t="s">
        <v>1630</v>
      </c>
      <c r="B167" s="7">
        <v>100</v>
      </c>
      <c r="C167" s="7">
        <v>397</v>
      </c>
      <c r="D167" s="7">
        <v>195</v>
      </c>
      <c r="E167" s="7" t="s">
        <v>1699</v>
      </c>
    </row>
    <row r="168" spans="1:5" x14ac:dyDescent="0.25">
      <c r="A168" s="7" t="s">
        <v>1519</v>
      </c>
      <c r="B168" s="7">
        <v>87</v>
      </c>
      <c r="C168" s="7">
        <v>195</v>
      </c>
      <c r="D168" s="7">
        <v>195</v>
      </c>
      <c r="E168" s="7" t="s">
        <v>1771</v>
      </c>
    </row>
    <row r="169" spans="1:5" x14ac:dyDescent="0.25">
      <c r="A169" s="7" t="s">
        <v>420</v>
      </c>
      <c r="B169" s="7">
        <v>100</v>
      </c>
      <c r="C169" s="7">
        <v>317</v>
      </c>
      <c r="D169" s="7">
        <v>194</v>
      </c>
      <c r="E169" s="7" t="s">
        <v>1786</v>
      </c>
    </row>
    <row r="170" spans="1:5" x14ac:dyDescent="0.25">
      <c r="A170" s="7" t="s">
        <v>1027</v>
      </c>
      <c r="B170" s="7">
        <v>99</v>
      </c>
      <c r="C170" s="7">
        <v>207</v>
      </c>
      <c r="D170" s="7">
        <v>191</v>
      </c>
      <c r="E170" s="7" t="s">
        <v>1787</v>
      </c>
    </row>
    <row r="171" spans="1:5" x14ac:dyDescent="0.25">
      <c r="A171" s="7" t="s">
        <v>393</v>
      </c>
      <c r="B171" s="7">
        <v>100</v>
      </c>
      <c r="C171" s="7">
        <v>1035</v>
      </c>
      <c r="D171" s="7">
        <v>188</v>
      </c>
      <c r="E171" s="7" t="s">
        <v>1767</v>
      </c>
    </row>
    <row r="172" spans="1:5" x14ac:dyDescent="0.25">
      <c r="A172" s="7" t="s">
        <v>332</v>
      </c>
      <c r="B172" s="7">
        <v>23</v>
      </c>
      <c r="C172" s="7">
        <v>210</v>
      </c>
      <c r="D172" s="7">
        <v>187</v>
      </c>
      <c r="E172" s="7" t="s">
        <v>1821</v>
      </c>
    </row>
    <row r="173" spans="1:5" x14ac:dyDescent="0.25">
      <c r="A173" s="7" t="s">
        <v>337</v>
      </c>
      <c r="B173" s="7">
        <v>36</v>
      </c>
      <c r="C173" s="7">
        <v>244</v>
      </c>
      <c r="D173" s="7">
        <v>185</v>
      </c>
      <c r="E173" s="7" t="s">
        <v>1827</v>
      </c>
    </row>
    <row r="174" spans="1:5" x14ac:dyDescent="0.25">
      <c r="A174" s="7" t="s">
        <v>1391</v>
      </c>
      <c r="B174" s="7">
        <v>100</v>
      </c>
      <c r="C174" s="7">
        <v>280</v>
      </c>
      <c r="D174" s="7">
        <v>184</v>
      </c>
      <c r="E174" s="7" t="s">
        <v>1771</v>
      </c>
    </row>
    <row r="175" spans="1:5" x14ac:dyDescent="0.25">
      <c r="A175" s="7" t="s">
        <v>891</v>
      </c>
      <c r="B175" s="7">
        <v>100</v>
      </c>
      <c r="C175" s="7">
        <v>485</v>
      </c>
      <c r="D175" s="7">
        <v>182</v>
      </c>
      <c r="E175" s="7" t="s">
        <v>1700</v>
      </c>
    </row>
    <row r="176" spans="1:5" x14ac:dyDescent="0.25">
      <c r="A176" s="7" t="s">
        <v>1109</v>
      </c>
      <c r="B176" s="7">
        <v>100</v>
      </c>
      <c r="C176" s="7">
        <v>500</v>
      </c>
      <c r="D176" s="7">
        <v>182</v>
      </c>
      <c r="E176" s="7" t="s">
        <v>1773</v>
      </c>
    </row>
    <row r="177" spans="1:5" x14ac:dyDescent="0.25">
      <c r="A177" s="7" t="s">
        <v>398</v>
      </c>
      <c r="B177" s="7">
        <v>100</v>
      </c>
      <c r="C177" s="7">
        <v>255</v>
      </c>
      <c r="D177" s="7">
        <v>182</v>
      </c>
      <c r="E177" s="7" t="s">
        <v>1777</v>
      </c>
    </row>
    <row r="178" spans="1:5" x14ac:dyDescent="0.25">
      <c r="A178" s="7" t="s">
        <v>1564</v>
      </c>
      <c r="B178" s="7">
        <v>94</v>
      </c>
      <c r="C178" s="7">
        <v>220</v>
      </c>
      <c r="D178" s="7">
        <v>180</v>
      </c>
      <c r="E178" s="7" t="s">
        <v>1837</v>
      </c>
    </row>
    <row r="179" spans="1:5" x14ac:dyDescent="0.25">
      <c r="A179" s="7" t="s">
        <v>508</v>
      </c>
      <c r="B179" s="7">
        <v>100</v>
      </c>
      <c r="C179" s="7">
        <v>215</v>
      </c>
      <c r="D179" s="7">
        <v>180</v>
      </c>
      <c r="E179" s="7" t="s">
        <v>1737</v>
      </c>
    </row>
    <row r="180" spans="1:5" x14ac:dyDescent="0.25">
      <c r="A180" s="7" t="s">
        <v>1413</v>
      </c>
      <c r="B180" s="7">
        <v>100</v>
      </c>
      <c r="C180" s="7">
        <v>192</v>
      </c>
      <c r="D180" s="7">
        <v>179</v>
      </c>
      <c r="E180" s="7" t="s">
        <v>1737</v>
      </c>
    </row>
    <row r="181" spans="1:5" x14ac:dyDescent="0.25">
      <c r="A181" s="7" t="s">
        <v>1292</v>
      </c>
      <c r="B181" s="7">
        <v>100</v>
      </c>
      <c r="C181" s="7">
        <v>246</v>
      </c>
      <c r="D181" s="7">
        <v>177</v>
      </c>
      <c r="E181" s="7" t="s">
        <v>1785</v>
      </c>
    </row>
    <row r="182" spans="1:5" x14ac:dyDescent="0.25">
      <c r="A182" s="7" t="s">
        <v>1002</v>
      </c>
      <c r="B182" s="7">
        <v>100</v>
      </c>
      <c r="C182" s="7">
        <v>701</v>
      </c>
      <c r="D182" s="7">
        <v>175</v>
      </c>
      <c r="E182" s="7" t="s">
        <v>1704</v>
      </c>
    </row>
    <row r="183" spans="1:5" x14ac:dyDescent="0.25">
      <c r="A183" s="7" t="s">
        <v>1659</v>
      </c>
      <c r="B183" s="7">
        <v>100</v>
      </c>
      <c r="C183" s="7">
        <v>208</v>
      </c>
      <c r="D183" s="7">
        <v>175</v>
      </c>
      <c r="E183" s="7" t="s">
        <v>1771</v>
      </c>
    </row>
    <row r="184" spans="1:5" x14ac:dyDescent="0.25">
      <c r="A184" s="7" t="s">
        <v>1466</v>
      </c>
      <c r="B184" s="7">
        <v>100</v>
      </c>
      <c r="C184" s="7">
        <v>281</v>
      </c>
      <c r="D184" s="7">
        <v>175</v>
      </c>
      <c r="E184" s="7" t="s">
        <v>1771</v>
      </c>
    </row>
    <row r="185" spans="1:5" x14ac:dyDescent="0.25">
      <c r="A185" s="7" t="s">
        <v>1632</v>
      </c>
      <c r="B185" s="7">
        <v>100</v>
      </c>
      <c r="C185" s="7">
        <v>318</v>
      </c>
      <c r="D185" s="7">
        <v>172</v>
      </c>
      <c r="E185" s="7" t="s">
        <v>1708</v>
      </c>
    </row>
    <row r="186" spans="1:5" x14ac:dyDescent="0.25">
      <c r="A186" s="7" t="s">
        <v>342</v>
      </c>
      <c r="B186" s="7">
        <v>11</v>
      </c>
      <c r="C186" s="7">
        <v>264</v>
      </c>
      <c r="D186" s="7">
        <v>170</v>
      </c>
      <c r="E186" s="7" t="s">
        <v>1837</v>
      </c>
    </row>
    <row r="187" spans="1:5" x14ac:dyDescent="0.25">
      <c r="A187" s="7" t="s">
        <v>1209</v>
      </c>
      <c r="B187" s="7">
        <v>100</v>
      </c>
      <c r="C187" s="7">
        <v>218</v>
      </c>
      <c r="D187" s="7">
        <v>169</v>
      </c>
      <c r="E187" s="7" t="s">
        <v>1801</v>
      </c>
    </row>
    <row r="188" spans="1:5" x14ac:dyDescent="0.25">
      <c r="A188" s="7" t="s">
        <v>1337</v>
      </c>
      <c r="B188" s="7">
        <v>100</v>
      </c>
      <c r="C188" s="7">
        <v>242</v>
      </c>
      <c r="D188" s="7">
        <v>169</v>
      </c>
      <c r="E188" s="7" t="s">
        <v>1733</v>
      </c>
    </row>
    <row r="189" spans="1:5" x14ac:dyDescent="0.25">
      <c r="A189" s="7" t="s">
        <v>139</v>
      </c>
      <c r="B189" s="7">
        <v>100</v>
      </c>
      <c r="C189" s="7">
        <v>1395</v>
      </c>
      <c r="D189" s="7">
        <v>166</v>
      </c>
      <c r="E189" s="7" t="s">
        <v>1814</v>
      </c>
    </row>
    <row r="190" spans="1:5" x14ac:dyDescent="0.25">
      <c r="A190" s="7" t="s">
        <v>117</v>
      </c>
      <c r="B190" s="7">
        <v>100</v>
      </c>
      <c r="C190" s="7">
        <v>420</v>
      </c>
      <c r="D190" s="7">
        <v>165</v>
      </c>
      <c r="E190" s="7" t="s">
        <v>1773</v>
      </c>
    </row>
    <row r="191" spans="1:5" x14ac:dyDescent="0.25">
      <c r="A191" s="7" t="s">
        <v>461</v>
      </c>
      <c r="B191" s="7">
        <v>100</v>
      </c>
      <c r="C191" s="7">
        <v>166</v>
      </c>
      <c r="D191" s="7">
        <v>165</v>
      </c>
      <c r="E191" s="7" t="s">
        <v>1786</v>
      </c>
    </row>
    <row r="192" spans="1:5" x14ac:dyDescent="0.25">
      <c r="A192" s="7" t="s">
        <v>251</v>
      </c>
      <c r="B192" s="7">
        <v>100</v>
      </c>
      <c r="C192" s="7">
        <v>264</v>
      </c>
      <c r="D192" s="7">
        <v>161</v>
      </c>
      <c r="E192" s="7" t="s">
        <v>1704</v>
      </c>
    </row>
    <row r="193" spans="1:5" x14ac:dyDescent="0.25">
      <c r="A193" s="7" t="s">
        <v>966</v>
      </c>
      <c r="B193" s="7">
        <v>100</v>
      </c>
      <c r="C193" s="7">
        <v>280</v>
      </c>
      <c r="D193" s="7">
        <v>158</v>
      </c>
      <c r="E193" s="7" t="s">
        <v>1715</v>
      </c>
    </row>
    <row r="194" spans="1:5" x14ac:dyDescent="0.25">
      <c r="A194" s="7" t="s">
        <v>157</v>
      </c>
      <c r="B194" s="7">
        <v>100</v>
      </c>
      <c r="C194" s="7">
        <v>205</v>
      </c>
      <c r="D194" s="7">
        <v>156</v>
      </c>
      <c r="E194" s="7" t="s">
        <v>1805</v>
      </c>
    </row>
    <row r="195" spans="1:5" x14ac:dyDescent="0.25">
      <c r="A195" s="7" t="s">
        <v>867</v>
      </c>
      <c r="B195" s="7">
        <v>100</v>
      </c>
      <c r="C195" s="7">
        <v>304</v>
      </c>
      <c r="D195" s="7">
        <v>155</v>
      </c>
      <c r="E195" s="7" t="s">
        <v>1809</v>
      </c>
    </row>
    <row r="196" spans="1:5" x14ac:dyDescent="0.25">
      <c r="A196" s="7" t="s">
        <v>464</v>
      </c>
      <c r="B196" s="7">
        <v>43</v>
      </c>
      <c r="C196" s="7">
        <v>241</v>
      </c>
      <c r="D196" s="7">
        <v>155</v>
      </c>
      <c r="E196" s="7" t="s">
        <v>1770</v>
      </c>
    </row>
    <row r="197" spans="1:5" x14ac:dyDescent="0.25">
      <c r="A197" s="7" t="s">
        <v>1503</v>
      </c>
      <c r="B197" s="7">
        <v>100</v>
      </c>
      <c r="C197" s="7">
        <v>191</v>
      </c>
      <c r="D197" s="7">
        <v>154</v>
      </c>
      <c r="E197" s="7" t="s">
        <v>1744</v>
      </c>
    </row>
    <row r="198" spans="1:5" x14ac:dyDescent="0.25">
      <c r="A198" s="7" t="s">
        <v>452</v>
      </c>
      <c r="B198" s="7">
        <v>100</v>
      </c>
      <c r="C198" s="7">
        <v>320</v>
      </c>
      <c r="D198" s="7">
        <v>150</v>
      </c>
      <c r="E198" s="7" t="s">
        <v>1703</v>
      </c>
    </row>
    <row r="199" spans="1:5" x14ac:dyDescent="0.25">
      <c r="A199" s="7" t="s">
        <v>1518</v>
      </c>
      <c r="B199" s="7">
        <v>75</v>
      </c>
      <c r="C199" s="7">
        <v>260</v>
      </c>
      <c r="D199" s="7">
        <v>150</v>
      </c>
      <c r="E199" s="7" t="s">
        <v>1829</v>
      </c>
    </row>
    <row r="200" spans="1:5" x14ac:dyDescent="0.25">
      <c r="A200" s="7" t="s">
        <v>361</v>
      </c>
      <c r="B200" s="7">
        <v>60</v>
      </c>
      <c r="C200" s="7">
        <v>245</v>
      </c>
      <c r="D200" s="7">
        <v>146</v>
      </c>
      <c r="E200" s="7" t="s">
        <v>1827</v>
      </c>
    </row>
    <row r="201" spans="1:5" x14ac:dyDescent="0.25">
      <c r="A201" s="7" t="s">
        <v>1212</v>
      </c>
      <c r="B201" s="7">
        <v>100</v>
      </c>
      <c r="C201" s="7">
        <v>235</v>
      </c>
      <c r="D201" s="7">
        <v>146</v>
      </c>
      <c r="E201" s="7" t="s">
        <v>1712</v>
      </c>
    </row>
    <row r="202" spans="1:5" x14ac:dyDescent="0.25">
      <c r="A202" s="7" t="s">
        <v>423</v>
      </c>
      <c r="B202" s="7">
        <v>100</v>
      </c>
      <c r="C202" s="7">
        <v>217</v>
      </c>
      <c r="D202" s="7">
        <v>145</v>
      </c>
      <c r="E202" s="7" t="s">
        <v>1783</v>
      </c>
    </row>
    <row r="203" spans="1:5" x14ac:dyDescent="0.25">
      <c r="A203" s="7" t="s">
        <v>392</v>
      </c>
      <c r="B203" s="7">
        <v>100</v>
      </c>
      <c r="C203" s="7">
        <v>236</v>
      </c>
      <c r="D203" s="7">
        <v>145</v>
      </c>
      <c r="E203" s="7" t="s">
        <v>1776</v>
      </c>
    </row>
    <row r="204" spans="1:5" x14ac:dyDescent="0.25">
      <c r="A204" s="7" t="s">
        <v>526</v>
      </c>
      <c r="B204" s="7">
        <v>73</v>
      </c>
      <c r="C204" s="7">
        <v>291</v>
      </c>
      <c r="D204" s="7">
        <v>144</v>
      </c>
      <c r="E204" s="7" t="s">
        <v>1723</v>
      </c>
    </row>
    <row r="205" spans="1:5" x14ac:dyDescent="0.25">
      <c r="A205" s="7" t="s">
        <v>1527</v>
      </c>
      <c r="B205" s="7">
        <v>100</v>
      </c>
      <c r="C205" s="7">
        <v>371</v>
      </c>
      <c r="D205" s="7">
        <v>143</v>
      </c>
      <c r="E205" s="7" t="s">
        <v>1771</v>
      </c>
    </row>
    <row r="206" spans="1:5" x14ac:dyDescent="0.25">
      <c r="A206" s="7" t="s">
        <v>320</v>
      </c>
      <c r="B206" s="7">
        <v>100</v>
      </c>
      <c r="C206" s="7">
        <v>172</v>
      </c>
      <c r="D206" s="7">
        <v>142</v>
      </c>
      <c r="E206" s="7" t="s">
        <v>1729</v>
      </c>
    </row>
    <row r="207" spans="1:5" x14ac:dyDescent="0.25">
      <c r="A207" s="7" t="s">
        <v>643</v>
      </c>
      <c r="B207" s="7">
        <v>100</v>
      </c>
      <c r="C207" s="7">
        <v>315</v>
      </c>
      <c r="D207" s="7">
        <v>142</v>
      </c>
      <c r="E207" s="7" t="s">
        <v>1812</v>
      </c>
    </row>
    <row r="208" spans="1:5" x14ac:dyDescent="0.25">
      <c r="A208" s="7" t="s">
        <v>1512</v>
      </c>
      <c r="B208" s="7">
        <v>99</v>
      </c>
      <c r="C208" s="7">
        <v>213</v>
      </c>
      <c r="D208" s="7">
        <v>140</v>
      </c>
      <c r="E208" s="7" t="s">
        <v>1740</v>
      </c>
    </row>
    <row r="209" spans="1:5" x14ac:dyDescent="0.25">
      <c r="A209" s="7" t="s">
        <v>706</v>
      </c>
      <c r="B209" s="7">
        <v>100</v>
      </c>
      <c r="C209" s="7">
        <v>199</v>
      </c>
      <c r="D209" s="7">
        <v>140</v>
      </c>
      <c r="E209" s="7" t="s">
        <v>1757</v>
      </c>
    </row>
    <row r="210" spans="1:5" x14ac:dyDescent="0.25">
      <c r="A210" s="7" t="s">
        <v>1651</v>
      </c>
      <c r="B210" s="7">
        <v>86</v>
      </c>
      <c r="C210" s="7">
        <v>180</v>
      </c>
      <c r="D210" s="7">
        <v>139</v>
      </c>
      <c r="E210" s="7" t="s">
        <v>1771</v>
      </c>
    </row>
    <row r="211" spans="1:5" x14ac:dyDescent="0.25">
      <c r="A211" s="7" t="s">
        <v>240</v>
      </c>
      <c r="B211" s="7">
        <v>100</v>
      </c>
      <c r="C211" s="7">
        <v>281</v>
      </c>
      <c r="D211" s="7">
        <v>138</v>
      </c>
      <c r="E211" s="7" t="s">
        <v>1778</v>
      </c>
    </row>
    <row r="212" spans="1:5" x14ac:dyDescent="0.25">
      <c r="A212" s="7" t="s">
        <v>815</v>
      </c>
      <c r="B212" s="7">
        <v>19</v>
      </c>
      <c r="C212" s="7">
        <v>627</v>
      </c>
      <c r="D212" s="7">
        <v>136</v>
      </c>
      <c r="E212" s="7" t="s">
        <v>1730</v>
      </c>
    </row>
    <row r="213" spans="1:5" x14ac:dyDescent="0.25">
      <c r="A213" s="7" t="s">
        <v>1390</v>
      </c>
      <c r="B213" s="7">
        <v>100</v>
      </c>
      <c r="C213" s="7">
        <v>157</v>
      </c>
      <c r="D213" s="7">
        <v>135</v>
      </c>
      <c r="E213" s="7" t="s">
        <v>1737</v>
      </c>
    </row>
    <row r="214" spans="1:5" x14ac:dyDescent="0.25">
      <c r="A214" s="7" t="s">
        <v>428</v>
      </c>
      <c r="B214" s="7">
        <v>100</v>
      </c>
      <c r="C214" s="7">
        <v>215</v>
      </c>
      <c r="D214" s="7">
        <v>135</v>
      </c>
      <c r="E214" s="7" t="s">
        <v>1783</v>
      </c>
    </row>
    <row r="215" spans="1:5" x14ac:dyDescent="0.25">
      <c r="A215" s="7" t="s">
        <v>683</v>
      </c>
      <c r="B215" s="7">
        <v>98</v>
      </c>
      <c r="C215" s="7">
        <v>168</v>
      </c>
      <c r="D215" s="7">
        <v>134</v>
      </c>
      <c r="E215" s="7" t="s">
        <v>1830</v>
      </c>
    </row>
    <row r="216" spans="1:5" x14ac:dyDescent="0.25">
      <c r="A216" s="7" t="s">
        <v>594</v>
      </c>
      <c r="B216" s="7">
        <v>100</v>
      </c>
      <c r="C216" s="7">
        <v>191</v>
      </c>
      <c r="D216" s="7">
        <v>134</v>
      </c>
      <c r="E216" s="7" t="s">
        <v>1721</v>
      </c>
    </row>
    <row r="217" spans="1:5" x14ac:dyDescent="0.25">
      <c r="A217" s="7" t="s">
        <v>1554</v>
      </c>
      <c r="B217" s="7">
        <v>97</v>
      </c>
      <c r="C217" s="7">
        <v>190</v>
      </c>
      <c r="D217" s="7">
        <v>134</v>
      </c>
      <c r="E217" s="7" t="s">
        <v>1832</v>
      </c>
    </row>
    <row r="218" spans="1:5" x14ac:dyDescent="0.25">
      <c r="A218" s="7" t="s">
        <v>965</v>
      </c>
      <c r="B218" s="7">
        <v>100</v>
      </c>
      <c r="C218" s="7">
        <v>297</v>
      </c>
      <c r="D218" s="7">
        <v>133</v>
      </c>
      <c r="E218" s="7" t="s">
        <v>1773</v>
      </c>
    </row>
    <row r="219" spans="1:5" x14ac:dyDescent="0.25">
      <c r="A219" s="7" t="s">
        <v>858</v>
      </c>
      <c r="B219" s="7">
        <v>100</v>
      </c>
      <c r="C219" s="7">
        <v>208</v>
      </c>
      <c r="D219" s="7">
        <v>132</v>
      </c>
      <c r="E219" s="7" t="s">
        <v>1802</v>
      </c>
    </row>
    <row r="220" spans="1:5" x14ac:dyDescent="0.25">
      <c r="A220" s="7" t="s">
        <v>1334</v>
      </c>
      <c r="B220" s="7">
        <v>100</v>
      </c>
      <c r="C220" s="7">
        <v>214</v>
      </c>
      <c r="D220" s="7">
        <v>131</v>
      </c>
      <c r="E220" s="7" t="s">
        <v>1743</v>
      </c>
    </row>
    <row r="221" spans="1:5" x14ac:dyDescent="0.25">
      <c r="A221" s="7" t="s">
        <v>1515</v>
      </c>
      <c r="B221" s="7">
        <v>100</v>
      </c>
      <c r="C221" s="7">
        <v>376</v>
      </c>
      <c r="D221" s="7">
        <v>128</v>
      </c>
      <c r="E221" s="7" t="s">
        <v>1789</v>
      </c>
    </row>
    <row r="222" spans="1:5" x14ac:dyDescent="0.25">
      <c r="A222" s="7" t="s">
        <v>1232</v>
      </c>
      <c r="B222" s="7">
        <v>77</v>
      </c>
      <c r="C222" s="7">
        <v>286</v>
      </c>
      <c r="D222" s="7">
        <v>127</v>
      </c>
      <c r="E222" s="7" t="s">
        <v>1812</v>
      </c>
    </row>
    <row r="223" spans="1:5" x14ac:dyDescent="0.25">
      <c r="A223" s="7" t="s">
        <v>896</v>
      </c>
      <c r="B223" s="7">
        <v>99</v>
      </c>
      <c r="C223" s="7">
        <v>312</v>
      </c>
      <c r="D223" s="7">
        <v>126</v>
      </c>
      <c r="E223" s="7" t="s">
        <v>1751</v>
      </c>
    </row>
    <row r="224" spans="1:5" x14ac:dyDescent="0.25">
      <c r="A224" s="7" t="s">
        <v>831</v>
      </c>
      <c r="B224" s="7">
        <v>100</v>
      </c>
      <c r="C224" s="7">
        <v>297</v>
      </c>
      <c r="D224" s="7">
        <v>125</v>
      </c>
      <c r="E224" s="7" t="s">
        <v>1804</v>
      </c>
    </row>
    <row r="225" spans="1:5" x14ac:dyDescent="0.25">
      <c r="A225" s="7" t="s">
        <v>1386</v>
      </c>
      <c r="B225" s="7">
        <v>100</v>
      </c>
      <c r="C225" s="7">
        <v>180</v>
      </c>
      <c r="D225" s="7">
        <v>125</v>
      </c>
      <c r="E225" s="7" t="s">
        <v>1771</v>
      </c>
    </row>
    <row r="226" spans="1:5" x14ac:dyDescent="0.25">
      <c r="A226" s="7" t="s">
        <v>1601</v>
      </c>
      <c r="B226" s="7">
        <v>97</v>
      </c>
      <c r="C226" s="7">
        <v>296</v>
      </c>
      <c r="D226" s="7">
        <v>124</v>
      </c>
      <c r="E226" s="7" t="s">
        <v>1773</v>
      </c>
    </row>
    <row r="227" spans="1:5" x14ac:dyDescent="0.25">
      <c r="A227" s="7" t="s">
        <v>1499</v>
      </c>
      <c r="B227" s="7">
        <v>100</v>
      </c>
      <c r="C227" s="7">
        <v>178</v>
      </c>
      <c r="D227" s="7">
        <v>122</v>
      </c>
      <c r="E227" s="7" t="s">
        <v>1771</v>
      </c>
    </row>
    <row r="228" spans="1:5" x14ac:dyDescent="0.25">
      <c r="A228" s="7" t="s">
        <v>445</v>
      </c>
      <c r="B228" s="7">
        <v>100</v>
      </c>
      <c r="C228" s="7">
        <v>265</v>
      </c>
      <c r="D228" s="7">
        <v>122</v>
      </c>
      <c r="E228" s="7" t="s">
        <v>1770</v>
      </c>
    </row>
    <row r="229" spans="1:5" x14ac:dyDescent="0.25">
      <c r="A229" s="7" t="s">
        <v>864</v>
      </c>
      <c r="B229" s="7">
        <v>98</v>
      </c>
      <c r="C229" s="7">
        <v>169</v>
      </c>
      <c r="D229" s="7">
        <v>121</v>
      </c>
      <c r="E229" s="7" t="s">
        <v>1745</v>
      </c>
    </row>
    <row r="230" spans="1:5" x14ac:dyDescent="0.25">
      <c r="A230" s="7" t="s">
        <v>244</v>
      </c>
      <c r="B230" s="7">
        <v>100</v>
      </c>
      <c r="C230" s="7">
        <v>323</v>
      </c>
      <c r="D230" s="7">
        <v>121</v>
      </c>
      <c r="E230" s="7" t="s">
        <v>1814</v>
      </c>
    </row>
    <row r="231" spans="1:5" x14ac:dyDescent="0.25">
      <c r="A231" s="7" t="s">
        <v>1013</v>
      </c>
      <c r="B231" s="7">
        <v>100</v>
      </c>
      <c r="C231" s="7">
        <v>259</v>
      </c>
      <c r="D231" s="7">
        <v>120</v>
      </c>
      <c r="E231" s="7" t="s">
        <v>1703</v>
      </c>
    </row>
    <row r="232" spans="1:5" x14ac:dyDescent="0.25">
      <c r="A232" s="7" t="s">
        <v>787</v>
      </c>
      <c r="B232" s="7">
        <v>100</v>
      </c>
      <c r="C232" s="7">
        <v>207</v>
      </c>
      <c r="D232" s="7">
        <v>120</v>
      </c>
      <c r="E232" s="7" t="s">
        <v>1773</v>
      </c>
    </row>
    <row r="233" spans="1:5" x14ac:dyDescent="0.25">
      <c r="A233" s="7" t="s">
        <v>1513</v>
      </c>
      <c r="B233" s="7">
        <v>100</v>
      </c>
      <c r="C233" s="7">
        <v>186</v>
      </c>
      <c r="D233" s="7">
        <v>119</v>
      </c>
      <c r="E233" s="7" t="s">
        <v>1774</v>
      </c>
    </row>
    <row r="234" spans="1:5" x14ac:dyDescent="0.25">
      <c r="A234" s="7" t="s">
        <v>1031</v>
      </c>
      <c r="B234" s="7">
        <v>100</v>
      </c>
      <c r="C234" s="7">
        <v>246</v>
      </c>
      <c r="D234" s="7">
        <v>119</v>
      </c>
      <c r="E234" s="7" t="s">
        <v>1773</v>
      </c>
    </row>
    <row r="235" spans="1:5" x14ac:dyDescent="0.25">
      <c r="A235" s="7" t="s">
        <v>1261</v>
      </c>
      <c r="B235" s="7">
        <v>100</v>
      </c>
      <c r="C235" s="7">
        <v>244</v>
      </c>
      <c r="D235" s="7">
        <v>119</v>
      </c>
      <c r="E235" s="7" t="s">
        <v>1775</v>
      </c>
    </row>
    <row r="236" spans="1:5" x14ac:dyDescent="0.25">
      <c r="A236" s="7" t="s">
        <v>1484</v>
      </c>
      <c r="B236" s="7">
        <v>100</v>
      </c>
      <c r="C236" s="7">
        <v>667</v>
      </c>
      <c r="D236" s="7">
        <v>118</v>
      </c>
      <c r="E236" s="7" t="s">
        <v>1771</v>
      </c>
    </row>
    <row r="237" spans="1:5" x14ac:dyDescent="0.25">
      <c r="A237" s="7" t="s">
        <v>225</v>
      </c>
      <c r="B237" s="7">
        <v>100</v>
      </c>
      <c r="C237" s="7">
        <v>172</v>
      </c>
      <c r="D237" s="7">
        <v>118</v>
      </c>
      <c r="E237" s="7" t="s">
        <v>1794</v>
      </c>
    </row>
    <row r="238" spans="1:5" x14ac:dyDescent="0.25">
      <c r="A238" s="7" t="s">
        <v>1528</v>
      </c>
      <c r="B238" s="7">
        <v>100</v>
      </c>
      <c r="C238" s="7">
        <v>233</v>
      </c>
      <c r="D238" s="7">
        <v>118</v>
      </c>
      <c r="E238" s="7" t="s">
        <v>1771</v>
      </c>
    </row>
    <row r="239" spans="1:5" x14ac:dyDescent="0.25">
      <c r="A239" s="7" t="s">
        <v>681</v>
      </c>
      <c r="B239" s="7">
        <v>98</v>
      </c>
      <c r="C239" s="7">
        <v>225</v>
      </c>
      <c r="D239" s="7">
        <v>117</v>
      </c>
      <c r="E239" s="7" t="s">
        <v>1830</v>
      </c>
    </row>
    <row r="240" spans="1:5" x14ac:dyDescent="0.25">
      <c r="A240" s="7" t="s">
        <v>1523</v>
      </c>
      <c r="B240" s="7">
        <v>72</v>
      </c>
      <c r="C240" s="7">
        <v>154</v>
      </c>
      <c r="D240" s="7">
        <v>116</v>
      </c>
      <c r="E240" s="7" t="s">
        <v>1771</v>
      </c>
    </row>
    <row r="241" spans="1:5" x14ac:dyDescent="0.25">
      <c r="A241" s="7" t="s">
        <v>200</v>
      </c>
      <c r="B241" s="7">
        <v>68</v>
      </c>
      <c r="C241" s="7">
        <v>324</v>
      </c>
      <c r="D241" s="7">
        <v>115</v>
      </c>
      <c r="E241" s="7" t="s">
        <v>1773</v>
      </c>
    </row>
    <row r="242" spans="1:5" x14ac:dyDescent="0.25">
      <c r="A242" s="7" t="s">
        <v>1380</v>
      </c>
      <c r="B242" s="7">
        <v>100</v>
      </c>
      <c r="C242" s="7">
        <v>137</v>
      </c>
      <c r="D242" s="7">
        <v>115</v>
      </c>
      <c r="E242" s="7" t="s">
        <v>1779</v>
      </c>
    </row>
    <row r="243" spans="1:5" x14ac:dyDescent="0.25">
      <c r="A243" s="7" t="s">
        <v>359</v>
      </c>
      <c r="B243" s="7">
        <v>65</v>
      </c>
      <c r="C243" s="7">
        <v>139</v>
      </c>
      <c r="D243" s="7">
        <v>115</v>
      </c>
      <c r="E243" s="7" t="s">
        <v>1837</v>
      </c>
    </row>
    <row r="244" spans="1:5" x14ac:dyDescent="0.25">
      <c r="A244" s="7" t="s">
        <v>449</v>
      </c>
      <c r="B244" s="7">
        <v>100</v>
      </c>
      <c r="C244" s="7">
        <v>144</v>
      </c>
      <c r="D244" s="7">
        <v>115</v>
      </c>
      <c r="E244" s="7" t="s">
        <v>1738</v>
      </c>
    </row>
    <row r="245" spans="1:5" x14ac:dyDescent="0.25">
      <c r="A245" s="7" t="s">
        <v>940</v>
      </c>
      <c r="B245" s="7">
        <v>100</v>
      </c>
      <c r="C245" s="7">
        <v>472</v>
      </c>
      <c r="D245" s="7">
        <v>115</v>
      </c>
      <c r="E245" s="7" t="s">
        <v>1773</v>
      </c>
    </row>
    <row r="246" spans="1:5" x14ac:dyDescent="0.25">
      <c r="A246" s="7" t="s">
        <v>1371</v>
      </c>
      <c r="B246" s="7">
        <v>100</v>
      </c>
      <c r="C246" s="7">
        <v>140</v>
      </c>
      <c r="D246" s="7">
        <v>113</v>
      </c>
      <c r="E246" s="7" t="s">
        <v>1794</v>
      </c>
    </row>
    <row r="247" spans="1:5" x14ac:dyDescent="0.25">
      <c r="A247" s="7" t="s">
        <v>229</v>
      </c>
      <c r="B247" s="7">
        <v>100</v>
      </c>
      <c r="C247" s="7">
        <v>141</v>
      </c>
      <c r="D247" s="7">
        <v>112</v>
      </c>
      <c r="E247" s="7" t="s">
        <v>1736</v>
      </c>
    </row>
    <row r="248" spans="1:5" x14ac:dyDescent="0.25">
      <c r="A248" s="7" t="s">
        <v>142</v>
      </c>
      <c r="B248" s="7">
        <v>19</v>
      </c>
      <c r="C248" s="7">
        <v>289</v>
      </c>
      <c r="D248" s="7">
        <v>111</v>
      </c>
      <c r="E248" s="7" t="s">
        <v>1814</v>
      </c>
    </row>
    <row r="249" spans="1:5" x14ac:dyDescent="0.25">
      <c r="A249" s="7" t="s">
        <v>124</v>
      </c>
      <c r="B249" s="7">
        <v>100</v>
      </c>
      <c r="C249" s="7">
        <v>185</v>
      </c>
      <c r="D249" s="7">
        <v>110</v>
      </c>
      <c r="E249" s="7" t="s">
        <v>1727</v>
      </c>
    </row>
    <row r="250" spans="1:5" x14ac:dyDescent="0.25">
      <c r="A250" s="7" t="s">
        <v>1395</v>
      </c>
      <c r="B250" s="7">
        <v>100</v>
      </c>
      <c r="C250" s="7">
        <v>139</v>
      </c>
      <c r="D250" s="7">
        <v>109</v>
      </c>
      <c r="E250" s="7" t="s">
        <v>1771</v>
      </c>
    </row>
    <row r="251" spans="1:5" x14ac:dyDescent="0.25">
      <c r="A251" s="7" t="s">
        <v>1626</v>
      </c>
      <c r="B251" s="7">
        <v>100</v>
      </c>
      <c r="C251" s="7">
        <v>192</v>
      </c>
      <c r="D251" s="7">
        <v>108</v>
      </c>
      <c r="E251" s="7" t="s">
        <v>1784</v>
      </c>
    </row>
    <row r="252" spans="1:5" x14ac:dyDescent="0.25">
      <c r="A252" s="7" t="s">
        <v>1534</v>
      </c>
      <c r="B252" s="7">
        <v>100</v>
      </c>
      <c r="C252" s="7">
        <v>193</v>
      </c>
      <c r="D252" s="7">
        <v>107</v>
      </c>
      <c r="E252" s="7" t="s">
        <v>1798</v>
      </c>
    </row>
    <row r="253" spans="1:5" x14ac:dyDescent="0.25">
      <c r="A253" s="7" t="s">
        <v>218</v>
      </c>
      <c r="B253" s="7">
        <v>100</v>
      </c>
      <c r="C253" s="7">
        <v>217</v>
      </c>
      <c r="D253" s="7">
        <v>107</v>
      </c>
      <c r="E253" s="7" t="s">
        <v>1728</v>
      </c>
    </row>
    <row r="254" spans="1:5" x14ac:dyDescent="0.25">
      <c r="A254" s="7" t="s">
        <v>1590</v>
      </c>
      <c r="B254" s="7">
        <v>100</v>
      </c>
      <c r="C254" s="7">
        <v>181</v>
      </c>
      <c r="D254" s="7">
        <v>107</v>
      </c>
      <c r="E254" s="7" t="s">
        <v>1780</v>
      </c>
    </row>
    <row r="255" spans="1:5" x14ac:dyDescent="0.25">
      <c r="A255" s="7" t="s">
        <v>1132</v>
      </c>
      <c r="B255" s="7">
        <v>100</v>
      </c>
      <c r="C255" s="7">
        <v>293</v>
      </c>
      <c r="D255" s="7">
        <v>106</v>
      </c>
      <c r="E255" s="7" t="s">
        <v>1717</v>
      </c>
    </row>
    <row r="256" spans="1:5" x14ac:dyDescent="0.25">
      <c r="A256" s="7" t="s">
        <v>687</v>
      </c>
      <c r="B256" s="7">
        <v>100</v>
      </c>
      <c r="C256" s="7">
        <v>255</v>
      </c>
      <c r="D256" s="7">
        <v>105</v>
      </c>
      <c r="E256" s="7" t="s">
        <v>1814</v>
      </c>
    </row>
    <row r="257" spans="1:5" x14ac:dyDescent="0.25">
      <c r="A257" s="7" t="s">
        <v>127</v>
      </c>
      <c r="B257" s="7">
        <v>100</v>
      </c>
      <c r="C257" s="7">
        <v>174</v>
      </c>
      <c r="D257" s="7">
        <v>105</v>
      </c>
      <c r="E257" s="7" t="s">
        <v>1713</v>
      </c>
    </row>
    <row r="258" spans="1:5" x14ac:dyDescent="0.25">
      <c r="A258" s="7" t="s">
        <v>935</v>
      </c>
      <c r="B258" s="7">
        <v>91</v>
      </c>
      <c r="C258" s="7">
        <v>105</v>
      </c>
      <c r="D258" s="7">
        <v>105</v>
      </c>
      <c r="E258" s="7" t="s">
        <v>1773</v>
      </c>
    </row>
    <row r="259" spans="1:5" x14ac:dyDescent="0.25">
      <c r="A259" s="7" t="s">
        <v>685</v>
      </c>
      <c r="B259" s="7">
        <v>100</v>
      </c>
      <c r="C259" s="7">
        <v>300</v>
      </c>
      <c r="D259" s="7">
        <v>104</v>
      </c>
      <c r="E259" s="7" t="s">
        <v>1809</v>
      </c>
    </row>
    <row r="260" spans="1:5" x14ac:dyDescent="0.25">
      <c r="A260" s="7" t="s">
        <v>649</v>
      </c>
      <c r="B260" s="7">
        <v>100</v>
      </c>
      <c r="C260" s="7">
        <v>173</v>
      </c>
      <c r="D260" s="7">
        <v>104</v>
      </c>
      <c r="E260" s="7" t="s">
        <v>1725</v>
      </c>
    </row>
    <row r="261" spans="1:5" x14ac:dyDescent="0.25">
      <c r="A261" s="7" t="s">
        <v>174</v>
      </c>
      <c r="B261" s="7">
        <v>100</v>
      </c>
      <c r="C261" s="7">
        <v>139</v>
      </c>
      <c r="D261" s="7">
        <v>104</v>
      </c>
      <c r="E261" s="7" t="s">
        <v>1809</v>
      </c>
    </row>
    <row r="262" spans="1:5" x14ac:dyDescent="0.25">
      <c r="A262" s="7" t="s">
        <v>341</v>
      </c>
      <c r="B262" s="7">
        <v>35</v>
      </c>
      <c r="C262" s="7">
        <v>154</v>
      </c>
      <c r="D262" s="7">
        <v>104</v>
      </c>
      <c r="E262" s="7" t="s">
        <v>1823</v>
      </c>
    </row>
    <row r="263" spans="1:5" x14ac:dyDescent="0.25">
      <c r="A263" s="7" t="s">
        <v>376</v>
      </c>
      <c r="B263" s="7">
        <v>12</v>
      </c>
      <c r="C263" s="7">
        <v>139</v>
      </c>
      <c r="D263" s="7">
        <v>104</v>
      </c>
      <c r="E263" s="7" t="s">
        <v>1823</v>
      </c>
    </row>
    <row r="264" spans="1:5" x14ac:dyDescent="0.25">
      <c r="A264" s="7" t="s">
        <v>233</v>
      </c>
      <c r="B264" s="7">
        <v>25</v>
      </c>
      <c r="C264" s="7">
        <v>195</v>
      </c>
      <c r="D264" s="7">
        <v>103</v>
      </c>
      <c r="E264" s="7" t="s">
        <v>1738</v>
      </c>
    </row>
    <row r="265" spans="1:5" x14ac:dyDescent="0.25">
      <c r="A265" s="7" t="s">
        <v>519</v>
      </c>
      <c r="B265" s="7">
        <v>100</v>
      </c>
      <c r="C265" s="7">
        <v>165</v>
      </c>
      <c r="D265" s="7">
        <v>102</v>
      </c>
      <c r="E265" s="7" t="s">
        <v>1788</v>
      </c>
    </row>
    <row r="266" spans="1:5" x14ac:dyDescent="0.25">
      <c r="A266" s="7" t="s">
        <v>1444</v>
      </c>
      <c r="B266" s="7">
        <v>100</v>
      </c>
      <c r="C266" s="7">
        <v>160</v>
      </c>
      <c r="D266" s="7">
        <v>101</v>
      </c>
      <c r="E266" s="7" t="s">
        <v>1771</v>
      </c>
    </row>
    <row r="267" spans="1:5" x14ac:dyDescent="0.25">
      <c r="A267" s="7" t="s">
        <v>1533</v>
      </c>
      <c r="B267" s="7">
        <v>100</v>
      </c>
      <c r="C267" s="7">
        <v>350</v>
      </c>
      <c r="D267" s="7">
        <v>100</v>
      </c>
      <c r="E267" s="7" t="s">
        <v>1798</v>
      </c>
    </row>
    <row r="268" spans="1:5" x14ac:dyDescent="0.25">
      <c r="A268" s="7" t="s">
        <v>137</v>
      </c>
      <c r="B268" s="7">
        <v>99</v>
      </c>
      <c r="C268" s="7">
        <v>1035</v>
      </c>
      <c r="D268" s="7">
        <v>100</v>
      </c>
      <c r="E268" s="7" t="s">
        <v>1696</v>
      </c>
    </row>
    <row r="269" spans="1:5" x14ac:dyDescent="0.25">
      <c r="A269" s="7" t="s">
        <v>159</v>
      </c>
      <c r="B269" s="7">
        <v>100</v>
      </c>
      <c r="C269" s="7">
        <v>168</v>
      </c>
      <c r="D269" s="7">
        <v>100</v>
      </c>
      <c r="E269" s="7" t="s">
        <v>1805</v>
      </c>
    </row>
    <row r="270" spans="1:5" x14ac:dyDescent="0.25">
      <c r="A270" s="7" t="s">
        <v>1600</v>
      </c>
      <c r="B270" s="7">
        <v>100</v>
      </c>
      <c r="C270" s="7">
        <v>100</v>
      </c>
      <c r="D270" s="7">
        <v>100</v>
      </c>
      <c r="E270" s="7" t="s">
        <v>1712</v>
      </c>
    </row>
    <row r="271" spans="1:5" x14ac:dyDescent="0.25">
      <c r="A271" s="7" t="s">
        <v>1373</v>
      </c>
      <c r="B271" s="7">
        <v>100</v>
      </c>
      <c r="C271" s="7">
        <v>225</v>
      </c>
      <c r="D271" s="7">
        <v>100</v>
      </c>
      <c r="E271" s="7" t="s">
        <v>1774</v>
      </c>
    </row>
    <row r="272" spans="1:5" x14ac:dyDescent="0.25">
      <c r="A272" s="7" t="s">
        <v>674</v>
      </c>
      <c r="B272" s="7">
        <v>89</v>
      </c>
      <c r="C272" s="7">
        <v>131</v>
      </c>
      <c r="D272" s="7">
        <v>99</v>
      </c>
      <c r="E272" s="7" t="s">
        <v>1831</v>
      </c>
    </row>
    <row r="273" spans="1:5" x14ac:dyDescent="0.25">
      <c r="A273" s="7" t="s">
        <v>1531</v>
      </c>
      <c r="B273" s="7">
        <v>100</v>
      </c>
      <c r="C273" s="7">
        <v>462</v>
      </c>
      <c r="D273" s="7">
        <v>99</v>
      </c>
      <c r="E273" s="7" t="s">
        <v>1798</v>
      </c>
    </row>
    <row r="274" spans="1:5" x14ac:dyDescent="0.25">
      <c r="A274" s="7" t="s">
        <v>1265</v>
      </c>
      <c r="B274" s="7">
        <v>100</v>
      </c>
      <c r="C274" s="7">
        <v>113</v>
      </c>
      <c r="D274" s="7">
        <v>99</v>
      </c>
      <c r="E274" s="7" t="s">
        <v>1719</v>
      </c>
    </row>
    <row r="275" spans="1:5" x14ac:dyDescent="0.25">
      <c r="A275" s="7" t="s">
        <v>1009</v>
      </c>
      <c r="B275" s="7">
        <v>100</v>
      </c>
      <c r="C275" s="7">
        <v>122</v>
      </c>
      <c r="D275" s="7">
        <v>98</v>
      </c>
      <c r="E275" s="7" t="s">
        <v>1715</v>
      </c>
    </row>
    <row r="276" spans="1:5" x14ac:dyDescent="0.25">
      <c r="A276" s="7" t="s">
        <v>1434</v>
      </c>
      <c r="B276" s="7">
        <v>99</v>
      </c>
      <c r="C276" s="7">
        <v>181</v>
      </c>
      <c r="D276" s="7">
        <v>98</v>
      </c>
      <c r="E276" s="7" t="s">
        <v>1771</v>
      </c>
    </row>
    <row r="277" spans="1:5" x14ac:dyDescent="0.25">
      <c r="A277" s="7" t="s">
        <v>1631</v>
      </c>
      <c r="B277" s="7">
        <v>100</v>
      </c>
      <c r="C277" s="7">
        <v>155</v>
      </c>
      <c r="D277" s="7">
        <v>96</v>
      </c>
      <c r="E277" s="7" t="s">
        <v>1708</v>
      </c>
    </row>
    <row r="278" spans="1:5" x14ac:dyDescent="0.25">
      <c r="A278" s="7" t="s">
        <v>892</v>
      </c>
      <c r="B278" s="7">
        <v>100</v>
      </c>
      <c r="C278" s="7">
        <v>285</v>
      </c>
      <c r="D278" s="7">
        <v>96</v>
      </c>
      <c r="E278" s="7" t="s">
        <v>1749</v>
      </c>
    </row>
    <row r="279" spans="1:5" x14ac:dyDescent="0.25">
      <c r="A279" s="7" t="s">
        <v>924</v>
      </c>
      <c r="B279" s="7">
        <v>100</v>
      </c>
      <c r="C279" s="7">
        <v>160</v>
      </c>
      <c r="D279" s="7">
        <v>95</v>
      </c>
      <c r="E279" s="7" t="s">
        <v>1734</v>
      </c>
    </row>
    <row r="280" spans="1:5" x14ac:dyDescent="0.25">
      <c r="A280" s="7" t="s">
        <v>1317</v>
      </c>
      <c r="B280" s="7">
        <v>100</v>
      </c>
      <c r="C280" s="7">
        <v>136</v>
      </c>
      <c r="D280" s="7">
        <v>95</v>
      </c>
      <c r="E280" s="7" t="s">
        <v>1741</v>
      </c>
    </row>
    <row r="281" spans="1:5" x14ac:dyDescent="0.25">
      <c r="A281" s="7" t="s">
        <v>1365</v>
      </c>
      <c r="B281" s="7">
        <v>100</v>
      </c>
      <c r="C281" s="7">
        <v>206</v>
      </c>
      <c r="D281" s="7">
        <v>94</v>
      </c>
      <c r="E281" s="7" t="s">
        <v>1759</v>
      </c>
    </row>
    <row r="282" spans="1:5" x14ac:dyDescent="0.25">
      <c r="A282" s="7" t="s">
        <v>255</v>
      </c>
      <c r="B282" s="7">
        <v>100</v>
      </c>
      <c r="C282" s="7">
        <v>236</v>
      </c>
      <c r="D282" s="7">
        <v>94</v>
      </c>
      <c r="E282" s="7" t="s">
        <v>1772</v>
      </c>
    </row>
    <row r="283" spans="1:5" x14ac:dyDescent="0.25">
      <c r="A283" s="7" t="s">
        <v>1167</v>
      </c>
      <c r="B283" s="7">
        <v>100</v>
      </c>
      <c r="C283" s="7">
        <v>171</v>
      </c>
      <c r="D283" s="7">
        <v>94</v>
      </c>
      <c r="E283" s="7" t="s">
        <v>1773</v>
      </c>
    </row>
    <row r="284" spans="1:5" x14ac:dyDescent="0.25">
      <c r="A284" s="7" t="s">
        <v>1648</v>
      </c>
      <c r="B284" s="7">
        <v>98</v>
      </c>
      <c r="C284" s="7">
        <v>170</v>
      </c>
      <c r="D284" s="7">
        <v>93</v>
      </c>
      <c r="E284" s="7" t="s">
        <v>1787</v>
      </c>
    </row>
    <row r="285" spans="1:5" x14ac:dyDescent="0.25">
      <c r="A285" s="7" t="s">
        <v>969</v>
      </c>
      <c r="B285" s="7">
        <v>100</v>
      </c>
      <c r="C285" s="7">
        <v>116</v>
      </c>
      <c r="D285" s="7">
        <v>93</v>
      </c>
      <c r="E285" s="7" t="s">
        <v>1773</v>
      </c>
    </row>
    <row r="286" spans="1:5" x14ac:dyDescent="0.25">
      <c r="A286" s="7" t="s">
        <v>656</v>
      </c>
      <c r="B286" s="7">
        <v>100</v>
      </c>
      <c r="C286" s="7">
        <v>153</v>
      </c>
      <c r="D286" s="7">
        <v>93</v>
      </c>
      <c r="E286" s="7" t="s">
        <v>1768</v>
      </c>
    </row>
    <row r="287" spans="1:5" x14ac:dyDescent="0.25">
      <c r="A287" s="7" t="s">
        <v>839</v>
      </c>
      <c r="B287" s="7">
        <v>100</v>
      </c>
      <c r="C287" s="7">
        <v>184</v>
      </c>
      <c r="D287" s="7">
        <v>92</v>
      </c>
      <c r="E287" s="7" t="s">
        <v>1773</v>
      </c>
    </row>
    <row r="288" spans="1:5" x14ac:dyDescent="0.25">
      <c r="A288" s="7" t="s">
        <v>352</v>
      </c>
      <c r="B288" s="7">
        <v>58</v>
      </c>
      <c r="C288" s="7">
        <v>144</v>
      </c>
      <c r="D288" s="7">
        <v>91</v>
      </c>
      <c r="E288" s="7" t="s">
        <v>1827</v>
      </c>
    </row>
    <row r="289" spans="1:5" x14ac:dyDescent="0.25">
      <c r="A289" s="7" t="s">
        <v>982</v>
      </c>
      <c r="B289" s="7">
        <v>100</v>
      </c>
      <c r="C289" s="7">
        <v>419</v>
      </c>
      <c r="D289" s="7">
        <v>90</v>
      </c>
      <c r="E289" s="7" t="s">
        <v>1773</v>
      </c>
    </row>
    <row r="290" spans="1:5" x14ac:dyDescent="0.25">
      <c r="A290" s="7" t="s">
        <v>646</v>
      </c>
      <c r="B290" s="7">
        <v>100</v>
      </c>
      <c r="C290" s="7">
        <v>186</v>
      </c>
      <c r="D290" s="7">
        <v>90</v>
      </c>
      <c r="E290" s="7" t="s">
        <v>1768</v>
      </c>
    </row>
    <row r="291" spans="1:5" x14ac:dyDescent="0.25">
      <c r="A291" s="7" t="s">
        <v>1356</v>
      </c>
      <c r="B291" s="7">
        <v>100</v>
      </c>
      <c r="C291" s="7">
        <v>110</v>
      </c>
      <c r="D291" s="7">
        <v>90</v>
      </c>
      <c r="E291" s="7" t="s">
        <v>1797</v>
      </c>
    </row>
    <row r="292" spans="1:5" x14ac:dyDescent="0.25">
      <c r="A292" s="7" t="s">
        <v>850</v>
      </c>
      <c r="B292" s="7">
        <v>100</v>
      </c>
      <c r="C292" s="7">
        <v>304</v>
      </c>
      <c r="D292" s="7">
        <v>90</v>
      </c>
      <c r="E292" s="7" t="s">
        <v>1795</v>
      </c>
    </row>
    <row r="293" spans="1:5" x14ac:dyDescent="0.25">
      <c r="A293" s="7" t="s">
        <v>286</v>
      </c>
      <c r="B293" s="7">
        <v>100</v>
      </c>
      <c r="C293" s="7">
        <v>180</v>
      </c>
      <c r="D293" s="7">
        <v>90</v>
      </c>
      <c r="E293" s="7" t="s">
        <v>1773</v>
      </c>
    </row>
    <row r="294" spans="1:5" x14ac:dyDescent="0.25">
      <c r="A294" s="7" t="s">
        <v>446</v>
      </c>
      <c r="B294" s="7">
        <v>100</v>
      </c>
      <c r="C294" s="7">
        <v>127</v>
      </c>
      <c r="D294" s="7">
        <v>90</v>
      </c>
      <c r="E294" s="7" t="s">
        <v>1728</v>
      </c>
    </row>
    <row r="295" spans="1:5" x14ac:dyDescent="0.25">
      <c r="A295" s="7" t="s">
        <v>951</v>
      </c>
      <c r="B295" s="7">
        <v>100</v>
      </c>
      <c r="C295" s="7">
        <v>154</v>
      </c>
      <c r="D295" s="7">
        <v>89</v>
      </c>
      <c r="E295" s="7" t="s">
        <v>1727</v>
      </c>
    </row>
    <row r="296" spans="1:5" x14ac:dyDescent="0.25">
      <c r="A296" s="7" t="s">
        <v>367</v>
      </c>
      <c r="B296" s="7">
        <v>2</v>
      </c>
      <c r="C296" s="7">
        <v>355</v>
      </c>
      <c r="D296" s="7">
        <v>89</v>
      </c>
      <c r="E296" s="7" t="s">
        <v>1835</v>
      </c>
    </row>
    <row r="297" spans="1:5" x14ac:dyDescent="0.25">
      <c r="A297" s="7" t="s">
        <v>987</v>
      </c>
      <c r="B297" s="7">
        <v>100</v>
      </c>
      <c r="C297" s="7">
        <v>166</v>
      </c>
      <c r="D297" s="7">
        <v>88</v>
      </c>
      <c r="E297" s="7" t="s">
        <v>1773</v>
      </c>
    </row>
    <row r="298" spans="1:5" x14ac:dyDescent="0.25">
      <c r="A298" s="7" t="s">
        <v>235</v>
      </c>
      <c r="B298" s="7">
        <v>100</v>
      </c>
      <c r="C298" s="7">
        <v>112</v>
      </c>
      <c r="D298" s="7">
        <v>88</v>
      </c>
      <c r="E298" s="7" t="s">
        <v>1797</v>
      </c>
    </row>
    <row r="299" spans="1:5" x14ac:dyDescent="0.25">
      <c r="A299" s="7" t="s">
        <v>1602</v>
      </c>
      <c r="B299" s="7">
        <v>100</v>
      </c>
      <c r="C299" s="7">
        <v>134</v>
      </c>
      <c r="D299" s="7">
        <v>88</v>
      </c>
      <c r="E299" s="7" t="s">
        <v>1809</v>
      </c>
    </row>
    <row r="300" spans="1:5" x14ac:dyDescent="0.25">
      <c r="A300" s="7" t="s">
        <v>419</v>
      </c>
      <c r="B300" s="7">
        <v>100</v>
      </c>
      <c r="C300" s="7">
        <v>149</v>
      </c>
      <c r="D300" s="7">
        <v>88</v>
      </c>
      <c r="E300" s="7" t="s">
        <v>1791</v>
      </c>
    </row>
    <row r="301" spans="1:5" x14ac:dyDescent="0.25">
      <c r="A301" s="7" t="s">
        <v>662</v>
      </c>
      <c r="B301" s="7">
        <v>99</v>
      </c>
      <c r="C301" s="7">
        <v>370</v>
      </c>
      <c r="D301" s="7">
        <v>87</v>
      </c>
      <c r="E301" s="7" t="s">
        <v>1768</v>
      </c>
    </row>
    <row r="302" spans="1:5" x14ac:dyDescent="0.25">
      <c r="A302" s="7" t="s">
        <v>619</v>
      </c>
      <c r="B302" s="7">
        <v>100</v>
      </c>
      <c r="C302" s="7">
        <v>270</v>
      </c>
      <c r="D302" s="7">
        <v>87</v>
      </c>
      <c r="E302" s="7" t="s">
        <v>1775</v>
      </c>
    </row>
    <row r="303" spans="1:5" x14ac:dyDescent="0.25">
      <c r="A303" s="7" t="s">
        <v>1424</v>
      </c>
      <c r="B303" s="7">
        <v>100</v>
      </c>
      <c r="C303" s="7">
        <v>114</v>
      </c>
      <c r="D303" s="7">
        <v>86</v>
      </c>
      <c r="E303" s="7" t="s">
        <v>1756</v>
      </c>
    </row>
    <row r="304" spans="1:5" x14ac:dyDescent="0.25">
      <c r="A304" s="7" t="s">
        <v>897</v>
      </c>
      <c r="B304" s="7">
        <v>24</v>
      </c>
      <c r="C304" s="7">
        <v>153</v>
      </c>
      <c r="D304" s="7">
        <v>86</v>
      </c>
      <c r="E304" s="7" t="s">
        <v>1816</v>
      </c>
    </row>
    <row r="305" spans="1:5" x14ac:dyDescent="0.25">
      <c r="A305" s="7" t="s">
        <v>1364</v>
      </c>
      <c r="B305" s="7">
        <v>100</v>
      </c>
      <c r="C305" s="7">
        <v>121</v>
      </c>
      <c r="D305" s="7">
        <v>85</v>
      </c>
      <c r="E305" s="7" t="s">
        <v>1721</v>
      </c>
    </row>
    <row r="306" spans="1:5" x14ac:dyDescent="0.25">
      <c r="A306" s="7" t="s">
        <v>1299</v>
      </c>
      <c r="B306" s="7">
        <v>100</v>
      </c>
      <c r="C306" s="7">
        <v>117</v>
      </c>
      <c r="D306" s="7">
        <v>85</v>
      </c>
      <c r="E306" s="7" t="s">
        <v>1804</v>
      </c>
    </row>
    <row r="307" spans="1:5" x14ac:dyDescent="0.25">
      <c r="A307" s="7" t="s">
        <v>1206</v>
      </c>
      <c r="B307" s="7">
        <v>100</v>
      </c>
      <c r="C307" s="7">
        <v>570</v>
      </c>
      <c r="D307" s="7">
        <v>85</v>
      </c>
      <c r="E307" s="7" t="s">
        <v>1795</v>
      </c>
    </row>
    <row r="308" spans="1:5" x14ac:dyDescent="0.25">
      <c r="A308" s="7" t="s">
        <v>316</v>
      </c>
      <c r="B308" s="7">
        <v>100</v>
      </c>
      <c r="C308" s="7">
        <v>104</v>
      </c>
      <c r="D308" s="7">
        <v>85</v>
      </c>
      <c r="E308" s="7" t="s">
        <v>1729</v>
      </c>
    </row>
    <row r="309" spans="1:5" x14ac:dyDescent="0.25">
      <c r="A309" s="7" t="s">
        <v>1419</v>
      </c>
      <c r="B309" s="7">
        <v>100</v>
      </c>
      <c r="C309" s="7">
        <v>141</v>
      </c>
      <c r="D309" s="7">
        <v>85</v>
      </c>
      <c r="E309" s="7" t="s">
        <v>1771</v>
      </c>
    </row>
    <row r="310" spans="1:5" x14ac:dyDescent="0.25">
      <c r="A310" s="7" t="s">
        <v>1290</v>
      </c>
      <c r="B310" s="7">
        <v>100</v>
      </c>
      <c r="C310" s="7">
        <v>144</v>
      </c>
      <c r="D310" s="7">
        <v>84</v>
      </c>
      <c r="E310" s="7" t="s">
        <v>1705</v>
      </c>
    </row>
    <row r="311" spans="1:5" x14ac:dyDescent="0.25">
      <c r="A311" s="7" t="s">
        <v>277</v>
      </c>
      <c r="B311" s="7">
        <v>100</v>
      </c>
      <c r="C311" s="7">
        <v>2333</v>
      </c>
      <c r="D311" s="7">
        <v>83</v>
      </c>
      <c r="E311" s="7" t="s">
        <v>1814</v>
      </c>
    </row>
    <row r="312" spans="1:5" x14ac:dyDescent="0.25">
      <c r="A312" s="7" t="s">
        <v>1131</v>
      </c>
      <c r="B312" s="7">
        <v>100</v>
      </c>
      <c r="C312" s="7">
        <v>184</v>
      </c>
      <c r="D312" s="7">
        <v>83</v>
      </c>
      <c r="E312" s="7" t="s">
        <v>1773</v>
      </c>
    </row>
    <row r="313" spans="1:5" x14ac:dyDescent="0.25">
      <c r="A313" s="7" t="s">
        <v>1416</v>
      </c>
      <c r="B313" s="7">
        <v>100</v>
      </c>
      <c r="C313" s="7">
        <v>193</v>
      </c>
      <c r="D313" s="7">
        <v>82</v>
      </c>
      <c r="E313" s="7" t="s">
        <v>1769</v>
      </c>
    </row>
    <row r="314" spans="1:5" x14ac:dyDescent="0.25">
      <c r="A314" s="7" t="s">
        <v>1079</v>
      </c>
      <c r="B314" s="7">
        <v>100</v>
      </c>
      <c r="C314" s="7">
        <v>221</v>
      </c>
      <c r="D314" s="7">
        <v>82</v>
      </c>
      <c r="E314" s="7" t="s">
        <v>1801</v>
      </c>
    </row>
    <row r="315" spans="1:5" x14ac:dyDescent="0.25">
      <c r="A315" s="7" t="s">
        <v>647</v>
      </c>
      <c r="B315" s="7">
        <v>100</v>
      </c>
      <c r="C315" s="7">
        <v>158</v>
      </c>
      <c r="D315" s="7">
        <v>81</v>
      </c>
      <c r="E315" s="7" t="s">
        <v>1699</v>
      </c>
    </row>
    <row r="316" spans="1:5" x14ac:dyDescent="0.25">
      <c r="A316" s="7" t="s">
        <v>1403</v>
      </c>
      <c r="B316" s="7">
        <v>48</v>
      </c>
      <c r="C316" s="7">
        <v>98</v>
      </c>
      <c r="D316" s="7">
        <v>81</v>
      </c>
      <c r="E316" s="7" t="s">
        <v>1769</v>
      </c>
    </row>
    <row r="317" spans="1:5" x14ac:dyDescent="0.25">
      <c r="A317" s="7" t="s">
        <v>1003</v>
      </c>
      <c r="B317" s="7">
        <v>100</v>
      </c>
      <c r="C317" s="7">
        <v>281</v>
      </c>
      <c r="D317" s="7">
        <v>80</v>
      </c>
      <c r="E317" s="7" t="s">
        <v>1759</v>
      </c>
    </row>
    <row r="318" spans="1:5" x14ac:dyDescent="0.25">
      <c r="A318" s="7" t="s">
        <v>1443</v>
      </c>
      <c r="B318" s="7">
        <v>100</v>
      </c>
      <c r="C318" s="7">
        <v>94</v>
      </c>
      <c r="D318" s="7">
        <v>80</v>
      </c>
      <c r="E318" s="7" t="s">
        <v>1771</v>
      </c>
    </row>
    <row r="319" spans="1:5" x14ac:dyDescent="0.25">
      <c r="A319" s="7" t="s">
        <v>321</v>
      </c>
      <c r="B319" s="7">
        <v>100</v>
      </c>
      <c r="C319" s="7">
        <v>97</v>
      </c>
      <c r="D319" s="7">
        <v>80</v>
      </c>
      <c r="E319" s="7" t="s">
        <v>1729</v>
      </c>
    </row>
    <row r="320" spans="1:5" x14ac:dyDescent="0.25">
      <c r="A320" s="7" t="s">
        <v>344</v>
      </c>
      <c r="B320" s="7">
        <v>39</v>
      </c>
      <c r="C320" s="7">
        <v>144</v>
      </c>
      <c r="D320" s="7">
        <v>79</v>
      </c>
      <c r="E320" s="7" t="s">
        <v>1835</v>
      </c>
    </row>
    <row r="321" spans="1:5" x14ac:dyDescent="0.25">
      <c r="A321" s="7" t="s">
        <v>570</v>
      </c>
      <c r="B321" s="7">
        <v>100</v>
      </c>
      <c r="C321" s="7">
        <v>157</v>
      </c>
      <c r="D321" s="7">
        <v>79</v>
      </c>
      <c r="E321" s="7" t="s">
        <v>1768</v>
      </c>
    </row>
    <row r="322" spans="1:5" x14ac:dyDescent="0.25">
      <c r="A322" s="7" t="s">
        <v>1406</v>
      </c>
      <c r="B322" s="7">
        <v>100</v>
      </c>
      <c r="C322" s="7">
        <v>112</v>
      </c>
      <c r="D322" s="7">
        <v>79</v>
      </c>
      <c r="E322" s="7" t="s">
        <v>1769</v>
      </c>
    </row>
    <row r="323" spans="1:5" x14ac:dyDescent="0.25">
      <c r="A323" s="7" t="s">
        <v>1324</v>
      </c>
      <c r="B323" s="7">
        <v>100</v>
      </c>
      <c r="C323" s="7">
        <v>101</v>
      </c>
      <c r="D323" s="7">
        <v>78</v>
      </c>
      <c r="E323" s="7" t="s">
        <v>1771</v>
      </c>
    </row>
    <row r="324" spans="1:5" x14ac:dyDescent="0.25">
      <c r="A324" s="7" t="s">
        <v>451</v>
      </c>
      <c r="B324" s="7">
        <v>100</v>
      </c>
      <c r="C324" s="7">
        <v>119</v>
      </c>
      <c r="D324" s="7">
        <v>78</v>
      </c>
      <c r="E324" s="7" t="s">
        <v>1770</v>
      </c>
    </row>
    <row r="325" spans="1:5" x14ac:dyDescent="0.25">
      <c r="A325" s="7" t="s">
        <v>1438</v>
      </c>
      <c r="B325" s="7">
        <v>100</v>
      </c>
      <c r="C325" s="7">
        <v>172</v>
      </c>
      <c r="D325" s="7">
        <v>78</v>
      </c>
      <c r="E325" s="7" t="s">
        <v>1759</v>
      </c>
    </row>
    <row r="326" spans="1:5" x14ac:dyDescent="0.25">
      <c r="A326" s="7" t="s">
        <v>1329</v>
      </c>
      <c r="B326" s="7">
        <v>100</v>
      </c>
      <c r="C326" s="7">
        <v>105</v>
      </c>
      <c r="D326" s="7">
        <v>78</v>
      </c>
      <c r="E326" s="7" t="s">
        <v>1771</v>
      </c>
    </row>
    <row r="327" spans="1:5" x14ac:dyDescent="0.25">
      <c r="A327" s="7" t="s">
        <v>287</v>
      </c>
      <c r="B327" s="7">
        <v>100</v>
      </c>
      <c r="C327" s="7">
        <v>164</v>
      </c>
      <c r="D327" s="7">
        <v>77</v>
      </c>
      <c r="E327" s="7" t="s">
        <v>1762</v>
      </c>
    </row>
    <row r="328" spans="1:5" x14ac:dyDescent="0.25">
      <c r="A328" s="7" t="s">
        <v>530</v>
      </c>
      <c r="B328" s="7">
        <v>100</v>
      </c>
      <c r="C328" s="7">
        <v>130</v>
      </c>
      <c r="D328" s="7">
        <v>76</v>
      </c>
      <c r="E328" s="7" t="s">
        <v>1791</v>
      </c>
    </row>
    <row r="329" spans="1:5" x14ac:dyDescent="0.25">
      <c r="A329" s="7" t="s">
        <v>1609</v>
      </c>
      <c r="B329" s="7">
        <v>90</v>
      </c>
      <c r="C329" s="7">
        <v>175</v>
      </c>
      <c r="D329" s="7">
        <v>76</v>
      </c>
      <c r="E329" s="7" t="s">
        <v>1709</v>
      </c>
    </row>
    <row r="330" spans="1:5" x14ac:dyDescent="0.25">
      <c r="A330" s="7" t="s">
        <v>1481</v>
      </c>
      <c r="B330" s="7">
        <v>100</v>
      </c>
      <c r="C330" s="7">
        <v>111</v>
      </c>
      <c r="D330" s="7">
        <v>76</v>
      </c>
      <c r="E330" s="7" t="s">
        <v>1755</v>
      </c>
    </row>
    <row r="331" spans="1:5" x14ac:dyDescent="0.25">
      <c r="A331" s="7" t="s">
        <v>1087</v>
      </c>
      <c r="B331" s="7">
        <v>100</v>
      </c>
      <c r="C331" s="7">
        <v>111</v>
      </c>
      <c r="D331" s="7">
        <v>76</v>
      </c>
      <c r="E331" s="7" t="s">
        <v>1784</v>
      </c>
    </row>
    <row r="332" spans="1:5" x14ac:dyDescent="0.25">
      <c r="A332" s="7" t="s">
        <v>1357</v>
      </c>
      <c r="B332" s="7">
        <v>100</v>
      </c>
      <c r="C332" s="7">
        <v>100</v>
      </c>
      <c r="D332" s="7">
        <v>76</v>
      </c>
      <c r="E332" s="7" t="s">
        <v>1797</v>
      </c>
    </row>
    <row r="333" spans="1:5" x14ac:dyDescent="0.25">
      <c r="A333" s="7" t="s">
        <v>1331</v>
      </c>
      <c r="B333" s="7">
        <v>100</v>
      </c>
      <c r="C333" s="7">
        <v>207</v>
      </c>
      <c r="D333" s="7">
        <v>75</v>
      </c>
      <c r="E333" s="7" t="s">
        <v>1771</v>
      </c>
    </row>
    <row r="334" spans="1:5" x14ac:dyDescent="0.25">
      <c r="A334" s="7" t="s">
        <v>972</v>
      </c>
      <c r="B334" s="7">
        <v>100</v>
      </c>
      <c r="C334" s="7">
        <v>117</v>
      </c>
      <c r="D334" s="7">
        <v>75</v>
      </c>
      <c r="E334" s="7" t="s">
        <v>1772</v>
      </c>
    </row>
    <row r="335" spans="1:5" x14ac:dyDescent="0.25">
      <c r="A335" s="7" t="s">
        <v>816</v>
      </c>
      <c r="B335" s="7">
        <v>99</v>
      </c>
      <c r="C335" s="7">
        <v>146</v>
      </c>
      <c r="D335" s="7">
        <v>75</v>
      </c>
      <c r="E335" s="7" t="s">
        <v>1832</v>
      </c>
    </row>
    <row r="336" spans="1:5" x14ac:dyDescent="0.25">
      <c r="A336" s="7" t="s">
        <v>1612</v>
      </c>
      <c r="B336" s="7">
        <v>100</v>
      </c>
      <c r="C336" s="7">
        <v>219</v>
      </c>
      <c r="D336" s="7">
        <v>75</v>
      </c>
      <c r="E336" s="7" t="s">
        <v>1771</v>
      </c>
    </row>
    <row r="337" spans="1:5" x14ac:dyDescent="0.25">
      <c r="A337" s="7" t="s">
        <v>340</v>
      </c>
      <c r="B337" s="7">
        <v>14</v>
      </c>
      <c r="C337" s="7">
        <v>137</v>
      </c>
      <c r="D337" s="7">
        <v>74</v>
      </c>
      <c r="E337" s="7" t="s">
        <v>1835</v>
      </c>
    </row>
    <row r="338" spans="1:5" x14ac:dyDescent="0.25">
      <c r="A338" s="7" t="s">
        <v>268</v>
      </c>
      <c r="B338" s="7">
        <v>100</v>
      </c>
      <c r="C338" s="7">
        <v>110</v>
      </c>
      <c r="D338" s="7">
        <v>74</v>
      </c>
      <c r="E338" s="7" t="s">
        <v>1810</v>
      </c>
    </row>
    <row r="339" spans="1:5" x14ac:dyDescent="0.25">
      <c r="A339" s="7" t="s">
        <v>1208</v>
      </c>
      <c r="B339" s="7">
        <v>100</v>
      </c>
      <c r="C339" s="7">
        <v>151</v>
      </c>
      <c r="D339" s="7">
        <v>74</v>
      </c>
      <c r="E339" s="7" t="s">
        <v>1796</v>
      </c>
    </row>
    <row r="340" spans="1:5" x14ac:dyDescent="0.25">
      <c r="A340" s="7" t="s">
        <v>1310</v>
      </c>
      <c r="B340" s="7">
        <v>100</v>
      </c>
      <c r="C340" s="7">
        <v>224</v>
      </c>
      <c r="D340" s="7">
        <v>74</v>
      </c>
      <c r="E340" s="7" t="s">
        <v>1781</v>
      </c>
    </row>
    <row r="341" spans="1:5" x14ac:dyDescent="0.25">
      <c r="A341" s="7" t="s">
        <v>1639</v>
      </c>
      <c r="B341" s="7">
        <v>96</v>
      </c>
      <c r="C341" s="7">
        <v>85</v>
      </c>
      <c r="D341" s="7">
        <v>74</v>
      </c>
      <c r="E341" s="7" t="s">
        <v>1770</v>
      </c>
    </row>
    <row r="342" spans="1:5" x14ac:dyDescent="0.25">
      <c r="A342" s="7" t="s">
        <v>809</v>
      </c>
      <c r="B342" s="7">
        <v>100</v>
      </c>
      <c r="C342" s="7">
        <v>365</v>
      </c>
      <c r="D342" s="7">
        <v>74</v>
      </c>
      <c r="E342" s="7" t="s">
        <v>1765</v>
      </c>
    </row>
    <row r="343" spans="1:5" x14ac:dyDescent="0.25">
      <c r="A343" s="7" t="s">
        <v>1478</v>
      </c>
      <c r="B343" s="7">
        <v>100</v>
      </c>
      <c r="C343" s="7">
        <v>151</v>
      </c>
      <c r="D343" s="7">
        <v>73</v>
      </c>
      <c r="E343" s="7" t="s">
        <v>1771</v>
      </c>
    </row>
    <row r="344" spans="1:5" x14ac:dyDescent="0.25">
      <c r="A344" s="7" t="s">
        <v>1248</v>
      </c>
      <c r="B344" s="7">
        <v>100</v>
      </c>
      <c r="C344" s="7">
        <v>105</v>
      </c>
      <c r="D344" s="7">
        <v>73</v>
      </c>
      <c r="E344" s="7" t="s">
        <v>1773</v>
      </c>
    </row>
    <row r="345" spans="1:5" x14ac:dyDescent="0.25">
      <c r="A345" s="7" t="s">
        <v>692</v>
      </c>
      <c r="B345" s="7">
        <v>100</v>
      </c>
      <c r="C345" s="7">
        <v>115</v>
      </c>
      <c r="D345" s="7">
        <v>73</v>
      </c>
      <c r="E345" s="7" t="s">
        <v>1773</v>
      </c>
    </row>
    <row r="346" spans="1:5" x14ac:dyDescent="0.25">
      <c r="A346" s="7" t="s">
        <v>1473</v>
      </c>
      <c r="B346" s="7">
        <v>100</v>
      </c>
      <c r="C346" s="7">
        <v>113</v>
      </c>
      <c r="D346" s="7">
        <v>73</v>
      </c>
      <c r="E346" s="7" t="s">
        <v>1771</v>
      </c>
    </row>
    <row r="347" spans="1:5" x14ac:dyDescent="0.25">
      <c r="A347" s="7" t="s">
        <v>401</v>
      </c>
      <c r="B347" s="7">
        <v>100</v>
      </c>
      <c r="C347" s="7">
        <v>119</v>
      </c>
      <c r="D347" s="7">
        <v>72</v>
      </c>
      <c r="E347" s="7" t="s">
        <v>1774</v>
      </c>
    </row>
    <row r="348" spans="1:5" x14ac:dyDescent="0.25">
      <c r="A348" s="7" t="s">
        <v>351</v>
      </c>
      <c r="B348" s="7">
        <v>12</v>
      </c>
      <c r="C348" s="7">
        <v>88</v>
      </c>
      <c r="D348" s="7">
        <v>72</v>
      </c>
      <c r="E348" s="7" t="s">
        <v>1835</v>
      </c>
    </row>
    <row r="349" spans="1:5" x14ac:dyDescent="0.25">
      <c r="A349" s="7" t="s">
        <v>1541</v>
      </c>
      <c r="B349" s="7">
        <v>34</v>
      </c>
      <c r="C349" s="7">
        <v>124</v>
      </c>
      <c r="D349" s="7">
        <v>71</v>
      </c>
      <c r="E349" s="7" t="s">
        <v>1823</v>
      </c>
    </row>
    <row r="350" spans="1:5" x14ac:dyDescent="0.25">
      <c r="A350" s="7" t="s">
        <v>378</v>
      </c>
      <c r="B350" s="7">
        <v>78</v>
      </c>
      <c r="C350" s="7">
        <v>89</v>
      </c>
      <c r="D350" s="7">
        <v>70</v>
      </c>
      <c r="E350" s="7" t="s">
        <v>1832</v>
      </c>
    </row>
    <row r="351" spans="1:5" x14ac:dyDescent="0.25">
      <c r="A351" s="7" t="s">
        <v>1510</v>
      </c>
      <c r="B351" s="7">
        <v>100</v>
      </c>
      <c r="C351" s="7">
        <v>133</v>
      </c>
      <c r="D351" s="7">
        <v>70</v>
      </c>
      <c r="E351" s="7" t="s">
        <v>1771</v>
      </c>
    </row>
    <row r="352" spans="1:5" x14ac:dyDescent="0.25">
      <c r="A352" s="7" t="s">
        <v>1497</v>
      </c>
      <c r="B352" s="7">
        <v>100</v>
      </c>
      <c r="C352" s="7">
        <v>80</v>
      </c>
      <c r="D352" s="7">
        <v>70</v>
      </c>
      <c r="E352" s="7" t="s">
        <v>1771</v>
      </c>
    </row>
    <row r="353" spans="1:5" x14ac:dyDescent="0.25">
      <c r="A353" s="7" t="s">
        <v>1470</v>
      </c>
      <c r="B353" s="7">
        <v>100</v>
      </c>
      <c r="C353" s="7">
        <v>88</v>
      </c>
      <c r="D353" s="7">
        <v>70</v>
      </c>
      <c r="E353" s="7" t="s">
        <v>1792</v>
      </c>
    </row>
    <row r="354" spans="1:5" x14ac:dyDescent="0.25">
      <c r="A354" s="7" t="s">
        <v>883</v>
      </c>
      <c r="B354" s="7">
        <v>100</v>
      </c>
      <c r="C354" s="7">
        <v>125</v>
      </c>
      <c r="D354" s="7">
        <v>70</v>
      </c>
      <c r="E354" s="7" t="s">
        <v>1771</v>
      </c>
    </row>
    <row r="355" spans="1:5" x14ac:dyDescent="0.25">
      <c r="A355" s="7" t="s">
        <v>224</v>
      </c>
      <c r="B355" s="7">
        <v>100</v>
      </c>
      <c r="C355" s="7">
        <v>144</v>
      </c>
      <c r="D355" s="7">
        <v>69</v>
      </c>
      <c r="E355" s="7" t="s">
        <v>1794</v>
      </c>
    </row>
    <row r="356" spans="1:5" x14ac:dyDescent="0.25">
      <c r="A356" s="7" t="s">
        <v>1277</v>
      </c>
      <c r="B356" s="7">
        <v>100</v>
      </c>
      <c r="C356" s="7">
        <v>265</v>
      </c>
      <c r="D356" s="7">
        <v>69</v>
      </c>
      <c r="E356" s="7" t="s">
        <v>1773</v>
      </c>
    </row>
    <row r="357" spans="1:5" x14ac:dyDescent="0.25">
      <c r="A357" s="7" t="s">
        <v>1562</v>
      </c>
      <c r="B357" s="7">
        <v>100</v>
      </c>
      <c r="C357" s="7">
        <v>190</v>
      </c>
      <c r="D357" s="7">
        <v>69</v>
      </c>
      <c r="E357" s="7" t="s">
        <v>1820</v>
      </c>
    </row>
    <row r="358" spans="1:5" x14ac:dyDescent="0.25">
      <c r="A358" s="7" t="s">
        <v>1642</v>
      </c>
      <c r="B358" s="7">
        <v>100</v>
      </c>
      <c r="C358" s="7">
        <v>161</v>
      </c>
      <c r="D358" s="7">
        <v>69</v>
      </c>
      <c r="E358" s="7" t="s">
        <v>1720</v>
      </c>
    </row>
    <row r="359" spans="1:5" x14ac:dyDescent="0.25">
      <c r="A359" s="7" t="s">
        <v>1649</v>
      </c>
      <c r="B359" s="7">
        <v>100</v>
      </c>
      <c r="C359" s="7">
        <v>98</v>
      </c>
      <c r="D359" s="7">
        <v>69</v>
      </c>
      <c r="E359" s="7" t="s">
        <v>1787</v>
      </c>
    </row>
    <row r="360" spans="1:5" x14ac:dyDescent="0.25">
      <c r="A360" s="7" t="s">
        <v>1617</v>
      </c>
      <c r="B360" s="7">
        <v>100</v>
      </c>
      <c r="C360" s="7">
        <v>95</v>
      </c>
      <c r="D360" s="7">
        <v>68</v>
      </c>
      <c r="E360" s="7" t="s">
        <v>1773</v>
      </c>
    </row>
    <row r="361" spans="1:5" x14ac:dyDescent="0.25">
      <c r="A361" s="7" t="s">
        <v>155</v>
      </c>
      <c r="B361" s="7">
        <v>100</v>
      </c>
      <c r="C361" s="7">
        <v>115</v>
      </c>
      <c r="D361" s="7">
        <v>68</v>
      </c>
      <c r="E361" s="7" t="s">
        <v>1814</v>
      </c>
    </row>
    <row r="362" spans="1:5" x14ac:dyDescent="0.25">
      <c r="A362" s="7" t="s">
        <v>300</v>
      </c>
      <c r="B362" s="7">
        <v>100</v>
      </c>
      <c r="C362" s="7">
        <v>200</v>
      </c>
      <c r="D362" s="7">
        <v>67</v>
      </c>
      <c r="E362" s="7" t="s">
        <v>1748</v>
      </c>
    </row>
    <row r="363" spans="1:5" x14ac:dyDescent="0.25">
      <c r="A363" s="7" t="s">
        <v>1061</v>
      </c>
      <c r="B363" s="7">
        <v>100</v>
      </c>
      <c r="C363" s="7">
        <v>87</v>
      </c>
      <c r="D363" s="7">
        <v>67</v>
      </c>
      <c r="E363" s="7" t="s">
        <v>1715</v>
      </c>
    </row>
    <row r="364" spans="1:5" x14ac:dyDescent="0.25">
      <c r="A364" s="7" t="s">
        <v>228</v>
      </c>
      <c r="B364" s="7">
        <v>100</v>
      </c>
      <c r="C364" s="7">
        <v>90</v>
      </c>
      <c r="D364" s="7">
        <v>67</v>
      </c>
      <c r="E364" s="7" t="s">
        <v>1773</v>
      </c>
    </row>
    <row r="365" spans="1:5" x14ac:dyDescent="0.25">
      <c r="A365" s="7" t="s">
        <v>1205</v>
      </c>
      <c r="B365" s="7">
        <v>100</v>
      </c>
      <c r="C365" s="7">
        <v>159</v>
      </c>
      <c r="D365" s="7">
        <v>67</v>
      </c>
      <c r="E365" s="7" t="s">
        <v>1773</v>
      </c>
    </row>
    <row r="366" spans="1:5" x14ac:dyDescent="0.25">
      <c r="A366" s="7" t="s">
        <v>1278</v>
      </c>
      <c r="B366" s="7">
        <v>100</v>
      </c>
      <c r="C366" s="7">
        <v>156</v>
      </c>
      <c r="D366" s="7">
        <v>67</v>
      </c>
      <c r="E366" s="7" t="s">
        <v>1773</v>
      </c>
    </row>
    <row r="367" spans="1:5" x14ac:dyDescent="0.25">
      <c r="A367" s="7" t="s">
        <v>725</v>
      </c>
      <c r="B367" s="7">
        <v>98</v>
      </c>
      <c r="C367" s="7">
        <v>87</v>
      </c>
      <c r="D367" s="7">
        <v>66</v>
      </c>
      <c r="E367" s="7" t="s">
        <v>1814</v>
      </c>
    </row>
    <row r="368" spans="1:5" x14ac:dyDescent="0.25">
      <c r="A368" s="7" t="s">
        <v>721</v>
      </c>
      <c r="B368" s="7">
        <v>100</v>
      </c>
      <c r="C368" s="7">
        <v>160</v>
      </c>
      <c r="D368" s="7">
        <v>66</v>
      </c>
      <c r="E368" s="7" t="s">
        <v>1771</v>
      </c>
    </row>
    <row r="369" spans="1:5" x14ac:dyDescent="0.25">
      <c r="A369" s="7" t="s">
        <v>158</v>
      </c>
      <c r="B369" s="7">
        <v>100</v>
      </c>
      <c r="C369" s="7">
        <v>105</v>
      </c>
      <c r="D369" s="7">
        <v>66</v>
      </c>
      <c r="E369" s="7" t="s">
        <v>1805</v>
      </c>
    </row>
    <row r="370" spans="1:5" x14ac:dyDescent="0.25">
      <c r="A370" s="7" t="s">
        <v>506</v>
      </c>
      <c r="B370" s="7">
        <v>100</v>
      </c>
      <c r="C370" s="7">
        <v>110</v>
      </c>
      <c r="D370" s="7">
        <v>66</v>
      </c>
      <c r="E370" s="7" t="s">
        <v>1725</v>
      </c>
    </row>
    <row r="371" spans="1:5" x14ac:dyDescent="0.25">
      <c r="A371" s="7" t="s">
        <v>992</v>
      </c>
      <c r="B371" s="7">
        <v>100</v>
      </c>
      <c r="C371" s="7">
        <v>310</v>
      </c>
      <c r="D371" s="7">
        <v>65</v>
      </c>
      <c r="E371" s="7" t="s">
        <v>1773</v>
      </c>
    </row>
    <row r="372" spans="1:5" x14ac:dyDescent="0.25">
      <c r="A372" s="7" t="s">
        <v>1494</v>
      </c>
      <c r="B372" s="7">
        <v>100</v>
      </c>
      <c r="C372" s="7">
        <v>130</v>
      </c>
      <c r="D372" s="7">
        <v>65</v>
      </c>
      <c r="E372" s="7" t="s">
        <v>1739</v>
      </c>
    </row>
    <row r="373" spans="1:5" x14ac:dyDescent="0.25">
      <c r="A373" s="7" t="s">
        <v>520</v>
      </c>
      <c r="B373" s="7">
        <v>100</v>
      </c>
      <c r="C373" s="7">
        <v>143</v>
      </c>
      <c r="D373" s="7">
        <v>64</v>
      </c>
      <c r="E373" s="7" t="s">
        <v>1770</v>
      </c>
    </row>
    <row r="374" spans="1:5" x14ac:dyDescent="0.25">
      <c r="A374" s="7" t="s">
        <v>448</v>
      </c>
      <c r="B374" s="7">
        <v>100</v>
      </c>
      <c r="C374" s="7">
        <v>77</v>
      </c>
      <c r="D374" s="7">
        <v>64</v>
      </c>
      <c r="E374" s="7" t="s">
        <v>1736</v>
      </c>
    </row>
    <row r="375" spans="1:5" x14ac:dyDescent="0.25">
      <c r="A375" s="7" t="s">
        <v>702</v>
      </c>
      <c r="B375" s="7">
        <v>100</v>
      </c>
      <c r="C375" s="7">
        <v>130</v>
      </c>
      <c r="D375" s="7">
        <v>63</v>
      </c>
      <c r="E375" s="7" t="s">
        <v>1806</v>
      </c>
    </row>
    <row r="376" spans="1:5" x14ac:dyDescent="0.25">
      <c r="A376" s="7" t="s">
        <v>900</v>
      </c>
      <c r="B376" s="7">
        <v>62</v>
      </c>
      <c r="C376" s="7">
        <v>83</v>
      </c>
      <c r="D376" s="7">
        <v>63</v>
      </c>
      <c r="E376" s="7" t="s">
        <v>1816</v>
      </c>
    </row>
    <row r="377" spans="1:5" x14ac:dyDescent="0.25">
      <c r="A377" s="7" t="s">
        <v>1654</v>
      </c>
      <c r="B377" s="7">
        <v>100</v>
      </c>
      <c r="C377" s="7">
        <v>93</v>
      </c>
      <c r="D377" s="7">
        <v>63</v>
      </c>
      <c r="E377" s="7" t="s">
        <v>1771</v>
      </c>
    </row>
    <row r="378" spans="1:5" x14ac:dyDescent="0.25">
      <c r="A378" s="7" t="s">
        <v>1509</v>
      </c>
      <c r="B378" s="7">
        <v>100</v>
      </c>
      <c r="C378" s="7">
        <v>95</v>
      </c>
      <c r="D378" s="7">
        <v>63</v>
      </c>
      <c r="E378" s="7" t="s">
        <v>1754</v>
      </c>
    </row>
    <row r="379" spans="1:5" x14ac:dyDescent="0.25">
      <c r="A379" s="7" t="s">
        <v>949</v>
      </c>
      <c r="B379" s="7">
        <v>100</v>
      </c>
      <c r="C379" s="7">
        <v>121</v>
      </c>
      <c r="D379" s="7">
        <v>62</v>
      </c>
      <c r="E379" s="7" t="s">
        <v>1743</v>
      </c>
    </row>
    <row r="380" spans="1:5" x14ac:dyDescent="0.25">
      <c r="A380" s="7" t="s">
        <v>1075</v>
      </c>
      <c r="B380" s="7">
        <v>100</v>
      </c>
      <c r="C380" s="7">
        <v>327</v>
      </c>
      <c r="D380" s="7">
        <v>61</v>
      </c>
      <c r="E380" s="7" t="s">
        <v>1793</v>
      </c>
    </row>
    <row r="381" spans="1:5" x14ac:dyDescent="0.25">
      <c r="A381" s="7" t="s">
        <v>415</v>
      </c>
      <c r="B381" s="7">
        <v>90</v>
      </c>
      <c r="C381" s="7">
        <v>175</v>
      </c>
      <c r="D381" s="7">
        <v>60</v>
      </c>
      <c r="E381" s="7" t="s">
        <v>1814</v>
      </c>
    </row>
    <row r="382" spans="1:5" x14ac:dyDescent="0.25">
      <c r="A382" s="7" t="s">
        <v>422</v>
      </c>
      <c r="B382" s="7">
        <v>8</v>
      </c>
      <c r="C382" s="7">
        <v>131</v>
      </c>
      <c r="D382" s="7">
        <v>60</v>
      </c>
      <c r="E382" s="7" t="s">
        <v>1791</v>
      </c>
    </row>
    <row r="383" spans="1:5" x14ac:dyDescent="0.25">
      <c r="A383" s="7" t="s">
        <v>829</v>
      </c>
      <c r="B383" s="7">
        <v>100</v>
      </c>
      <c r="C383" s="7">
        <v>125</v>
      </c>
      <c r="D383" s="7">
        <v>60</v>
      </c>
      <c r="E383" s="7" t="s">
        <v>1804</v>
      </c>
    </row>
    <row r="384" spans="1:5" x14ac:dyDescent="0.25">
      <c r="A384" s="7" t="s">
        <v>907</v>
      </c>
      <c r="B384" s="7">
        <v>100</v>
      </c>
      <c r="C384" s="7">
        <v>167</v>
      </c>
      <c r="D384" s="7">
        <v>60</v>
      </c>
      <c r="E384" s="7" t="s">
        <v>1703</v>
      </c>
    </row>
    <row r="385" spans="1:5" x14ac:dyDescent="0.25">
      <c r="A385" s="7" t="s">
        <v>1426</v>
      </c>
      <c r="B385" s="7">
        <v>100</v>
      </c>
      <c r="C385" s="7">
        <v>124</v>
      </c>
      <c r="D385" s="7">
        <v>60</v>
      </c>
      <c r="E385" s="7" t="s">
        <v>1771</v>
      </c>
    </row>
    <row r="386" spans="1:5" x14ac:dyDescent="0.25">
      <c r="A386" s="7" t="s">
        <v>1067</v>
      </c>
      <c r="B386" s="7">
        <v>83</v>
      </c>
      <c r="C386" s="7">
        <v>77</v>
      </c>
      <c r="D386" s="7">
        <v>60</v>
      </c>
      <c r="E386" s="7" t="s">
        <v>1816</v>
      </c>
    </row>
    <row r="387" spans="1:5" x14ac:dyDescent="0.25">
      <c r="A387" s="7" t="s">
        <v>458</v>
      </c>
      <c r="B387" s="7">
        <v>100</v>
      </c>
      <c r="C387" s="7">
        <v>85</v>
      </c>
      <c r="D387" s="7">
        <v>60</v>
      </c>
      <c r="E387" s="7" t="s">
        <v>1706</v>
      </c>
    </row>
    <row r="388" spans="1:5" x14ac:dyDescent="0.25">
      <c r="A388" s="7" t="s">
        <v>213</v>
      </c>
      <c r="B388" s="7">
        <v>100</v>
      </c>
      <c r="C388" s="7">
        <v>95</v>
      </c>
      <c r="D388" s="7">
        <v>60</v>
      </c>
      <c r="E388" s="7" t="s">
        <v>1715</v>
      </c>
    </row>
    <row r="389" spans="1:5" x14ac:dyDescent="0.25">
      <c r="A389" s="7" t="s">
        <v>973</v>
      </c>
      <c r="B389" s="7">
        <v>100</v>
      </c>
      <c r="C389" s="7">
        <v>115</v>
      </c>
      <c r="D389" s="7">
        <v>59</v>
      </c>
      <c r="E389" s="7" t="s">
        <v>1767</v>
      </c>
    </row>
    <row r="390" spans="1:5" x14ac:dyDescent="0.25">
      <c r="A390" s="7" t="s">
        <v>490</v>
      </c>
      <c r="B390" s="7">
        <v>100</v>
      </c>
      <c r="C390" s="7">
        <v>188</v>
      </c>
      <c r="D390" s="7">
        <v>59</v>
      </c>
      <c r="E390" s="7" t="s">
        <v>1792</v>
      </c>
    </row>
    <row r="391" spans="1:5" x14ac:dyDescent="0.25">
      <c r="A391" s="7" t="s">
        <v>1532</v>
      </c>
      <c r="B391" s="7">
        <v>100</v>
      </c>
      <c r="C391" s="7">
        <v>140</v>
      </c>
      <c r="D391" s="7">
        <v>59</v>
      </c>
      <c r="E391" s="7" t="s">
        <v>1798</v>
      </c>
    </row>
    <row r="392" spans="1:5" x14ac:dyDescent="0.25">
      <c r="A392" s="7" t="s">
        <v>782</v>
      </c>
      <c r="B392" s="7">
        <v>100</v>
      </c>
      <c r="C392" s="7">
        <v>153</v>
      </c>
      <c r="D392" s="7">
        <v>59</v>
      </c>
      <c r="E392" s="7" t="s">
        <v>1773</v>
      </c>
    </row>
    <row r="393" spans="1:5" x14ac:dyDescent="0.25">
      <c r="A393" s="7" t="s">
        <v>804</v>
      </c>
      <c r="B393" s="7">
        <v>100</v>
      </c>
      <c r="C393" s="7">
        <v>135</v>
      </c>
      <c r="D393" s="7">
        <v>58</v>
      </c>
      <c r="E393" s="7" t="s">
        <v>1771</v>
      </c>
    </row>
    <row r="394" spans="1:5" x14ac:dyDescent="0.25">
      <c r="A394" s="7" t="s">
        <v>199</v>
      </c>
      <c r="B394" s="7">
        <v>94</v>
      </c>
      <c r="C394" s="7">
        <v>97</v>
      </c>
      <c r="D394" s="7">
        <v>58</v>
      </c>
      <c r="E394" s="7" t="s">
        <v>1773</v>
      </c>
    </row>
    <row r="395" spans="1:5" x14ac:dyDescent="0.25">
      <c r="A395" s="7" t="s">
        <v>170</v>
      </c>
      <c r="B395" s="7">
        <v>100</v>
      </c>
      <c r="C395" s="7">
        <v>90</v>
      </c>
      <c r="D395" s="7">
        <v>58</v>
      </c>
      <c r="E395" s="7" t="s">
        <v>1733</v>
      </c>
    </row>
    <row r="396" spans="1:5" x14ac:dyDescent="0.25">
      <c r="A396" s="7" t="s">
        <v>1176</v>
      </c>
      <c r="B396" s="7">
        <v>100</v>
      </c>
      <c r="C396" s="7">
        <v>147</v>
      </c>
      <c r="D396" s="7">
        <v>58</v>
      </c>
      <c r="E396" s="7" t="s">
        <v>1709</v>
      </c>
    </row>
    <row r="397" spans="1:5" x14ac:dyDescent="0.25">
      <c r="A397" s="7" t="s">
        <v>841</v>
      </c>
      <c r="B397" s="7">
        <v>100</v>
      </c>
      <c r="C397" s="7">
        <v>75</v>
      </c>
      <c r="D397" s="7">
        <v>57</v>
      </c>
      <c r="E397" s="7" t="s">
        <v>1822</v>
      </c>
    </row>
    <row r="398" spans="1:5" x14ac:dyDescent="0.25">
      <c r="A398" s="7" t="s">
        <v>494</v>
      </c>
      <c r="B398" s="7">
        <v>100</v>
      </c>
      <c r="C398" s="7">
        <v>108</v>
      </c>
      <c r="D398" s="7">
        <v>56</v>
      </c>
      <c r="E398" s="7" t="s">
        <v>1823</v>
      </c>
    </row>
    <row r="399" spans="1:5" x14ac:dyDescent="0.25">
      <c r="A399" s="7" t="s">
        <v>1283</v>
      </c>
      <c r="B399" s="7">
        <v>100</v>
      </c>
      <c r="C399" s="7">
        <v>139</v>
      </c>
      <c r="D399" s="7">
        <v>56</v>
      </c>
      <c r="E399" s="7" t="s">
        <v>1785</v>
      </c>
    </row>
    <row r="400" spans="1:5" x14ac:dyDescent="0.25">
      <c r="A400" s="7" t="s">
        <v>1459</v>
      </c>
      <c r="B400" s="7">
        <v>100</v>
      </c>
      <c r="C400" s="7">
        <v>205</v>
      </c>
      <c r="D400" s="7">
        <v>56</v>
      </c>
      <c r="E400" s="7" t="s">
        <v>1771</v>
      </c>
    </row>
    <row r="401" spans="1:5" x14ac:dyDescent="0.25">
      <c r="A401" s="7" t="s">
        <v>1482</v>
      </c>
      <c r="B401" s="7">
        <v>100</v>
      </c>
      <c r="C401" s="7">
        <v>74</v>
      </c>
      <c r="D401" s="7">
        <v>55</v>
      </c>
      <c r="E401" s="7" t="s">
        <v>1771</v>
      </c>
    </row>
    <row r="402" spans="1:5" x14ac:dyDescent="0.25">
      <c r="A402" s="7" t="s">
        <v>588</v>
      </c>
      <c r="B402" s="7">
        <v>90</v>
      </c>
      <c r="C402" s="7">
        <v>235</v>
      </c>
      <c r="D402" s="7">
        <v>55</v>
      </c>
      <c r="E402" s="7" t="s">
        <v>1768</v>
      </c>
    </row>
    <row r="403" spans="1:5" x14ac:dyDescent="0.25">
      <c r="A403" s="7" t="s">
        <v>295</v>
      </c>
      <c r="B403" s="7">
        <v>77</v>
      </c>
      <c r="C403" s="7">
        <v>181</v>
      </c>
      <c r="D403" s="7">
        <v>55</v>
      </c>
      <c r="E403" s="7" t="s">
        <v>1836</v>
      </c>
    </row>
    <row r="404" spans="1:5" x14ac:dyDescent="0.25">
      <c r="A404" s="7" t="s">
        <v>1062</v>
      </c>
      <c r="B404" s="7">
        <v>100</v>
      </c>
      <c r="C404" s="7">
        <v>56</v>
      </c>
      <c r="D404" s="7">
        <v>55</v>
      </c>
      <c r="E404" s="7" t="s">
        <v>1767</v>
      </c>
    </row>
    <row r="405" spans="1:5" x14ac:dyDescent="0.25">
      <c r="A405" s="7" t="s">
        <v>1301</v>
      </c>
      <c r="B405" s="7">
        <v>100</v>
      </c>
      <c r="C405" s="7">
        <v>168</v>
      </c>
      <c r="D405" s="7">
        <v>55</v>
      </c>
      <c r="E405" s="7" t="s">
        <v>1798</v>
      </c>
    </row>
    <row r="406" spans="1:5" x14ac:dyDescent="0.25">
      <c r="A406" s="7" t="s">
        <v>283</v>
      </c>
      <c r="B406" s="7">
        <v>100</v>
      </c>
      <c r="C406" s="7">
        <v>132</v>
      </c>
      <c r="D406" s="7">
        <v>55</v>
      </c>
      <c r="E406" s="7" t="s">
        <v>1751</v>
      </c>
    </row>
    <row r="407" spans="1:5" x14ac:dyDescent="0.25">
      <c r="A407" s="7" t="s">
        <v>1071</v>
      </c>
      <c r="B407" s="7">
        <v>100</v>
      </c>
      <c r="C407" s="7">
        <v>170</v>
      </c>
      <c r="D407" s="7">
        <v>55</v>
      </c>
      <c r="E407" s="7" t="s">
        <v>1767</v>
      </c>
    </row>
    <row r="408" spans="1:5" x14ac:dyDescent="0.25">
      <c r="A408" s="7" t="s">
        <v>898</v>
      </c>
      <c r="B408" s="7">
        <v>100</v>
      </c>
      <c r="C408" s="7">
        <v>122</v>
      </c>
      <c r="D408" s="7">
        <v>55</v>
      </c>
      <c r="E408" s="7" t="s">
        <v>1767</v>
      </c>
    </row>
    <row r="409" spans="1:5" x14ac:dyDescent="0.25">
      <c r="A409" s="7" t="s">
        <v>374</v>
      </c>
      <c r="B409" s="7">
        <v>76</v>
      </c>
      <c r="C409" s="7">
        <v>70</v>
      </c>
      <c r="D409" s="7">
        <v>55</v>
      </c>
      <c r="E409" s="7" t="s">
        <v>1816</v>
      </c>
    </row>
    <row r="410" spans="1:5" x14ac:dyDescent="0.25">
      <c r="A410" s="7" t="s">
        <v>1614</v>
      </c>
      <c r="B410" s="7">
        <v>60</v>
      </c>
      <c r="C410" s="7">
        <v>64</v>
      </c>
      <c r="D410" s="7">
        <v>54</v>
      </c>
      <c r="E410" s="7" t="s">
        <v>1837</v>
      </c>
    </row>
    <row r="411" spans="1:5" x14ac:dyDescent="0.25">
      <c r="A411" s="7" t="s">
        <v>1445</v>
      </c>
      <c r="B411" s="7">
        <v>99</v>
      </c>
      <c r="C411" s="7">
        <v>175</v>
      </c>
      <c r="D411" s="7">
        <v>54</v>
      </c>
      <c r="E411" s="7" t="s">
        <v>1739</v>
      </c>
    </row>
    <row r="412" spans="1:5" x14ac:dyDescent="0.25">
      <c r="A412" s="7" t="s">
        <v>212</v>
      </c>
      <c r="B412" s="7">
        <v>100</v>
      </c>
      <c r="C412" s="7">
        <v>160</v>
      </c>
      <c r="D412" s="7">
        <v>54</v>
      </c>
      <c r="E412" s="7" t="s">
        <v>1715</v>
      </c>
    </row>
    <row r="413" spans="1:5" x14ac:dyDescent="0.25">
      <c r="A413" s="7" t="s">
        <v>1556</v>
      </c>
      <c r="B413" s="7">
        <v>100</v>
      </c>
      <c r="C413" s="7">
        <v>73</v>
      </c>
      <c r="D413" s="7">
        <v>54</v>
      </c>
      <c r="E413" s="7" t="s">
        <v>1814</v>
      </c>
    </row>
    <row r="414" spans="1:5" x14ac:dyDescent="0.25">
      <c r="A414" s="7" t="s">
        <v>184</v>
      </c>
      <c r="B414" s="7">
        <v>100</v>
      </c>
      <c r="C414" s="7">
        <v>100</v>
      </c>
      <c r="D414" s="7">
        <v>53</v>
      </c>
      <c r="E414" s="7" t="s">
        <v>1761</v>
      </c>
    </row>
    <row r="415" spans="1:5" x14ac:dyDescent="0.25">
      <c r="A415" s="7" t="s">
        <v>698</v>
      </c>
      <c r="B415" s="7">
        <v>99</v>
      </c>
      <c r="C415" s="7">
        <v>105</v>
      </c>
      <c r="D415" s="7">
        <v>53</v>
      </c>
      <c r="E415" s="7" t="s">
        <v>1805</v>
      </c>
    </row>
    <row r="416" spans="1:5" x14ac:dyDescent="0.25">
      <c r="A416" s="7" t="s">
        <v>1640</v>
      </c>
      <c r="B416" s="7">
        <v>84</v>
      </c>
      <c r="C416" s="7">
        <v>66</v>
      </c>
      <c r="D416" s="7">
        <v>52</v>
      </c>
      <c r="E416" s="7" t="s">
        <v>1720</v>
      </c>
    </row>
    <row r="417" spans="1:5" x14ac:dyDescent="0.25">
      <c r="A417" s="7" t="s">
        <v>1507</v>
      </c>
      <c r="B417" s="7">
        <v>100</v>
      </c>
      <c r="C417" s="7">
        <v>85</v>
      </c>
      <c r="D417" s="7">
        <v>52</v>
      </c>
      <c r="E417" s="7" t="s">
        <v>1771</v>
      </c>
    </row>
    <row r="418" spans="1:5" x14ac:dyDescent="0.25">
      <c r="A418" s="7" t="s">
        <v>1404</v>
      </c>
      <c r="B418" s="7">
        <v>100</v>
      </c>
      <c r="C418" s="7">
        <v>52</v>
      </c>
      <c r="D418" s="7">
        <v>52</v>
      </c>
      <c r="E418" s="7" t="s">
        <v>1769</v>
      </c>
    </row>
    <row r="419" spans="1:5" x14ac:dyDescent="0.25">
      <c r="A419" s="7" t="s">
        <v>1436</v>
      </c>
      <c r="B419" s="7">
        <v>100</v>
      </c>
      <c r="C419" s="7">
        <v>235</v>
      </c>
      <c r="D419" s="7">
        <v>52</v>
      </c>
      <c r="E419" s="7" t="s">
        <v>1771</v>
      </c>
    </row>
    <row r="420" spans="1:5" x14ac:dyDescent="0.25">
      <c r="A420" s="7" t="s">
        <v>1211</v>
      </c>
      <c r="B420" s="7">
        <v>100</v>
      </c>
      <c r="C420" s="7">
        <v>226</v>
      </c>
      <c r="D420" s="7">
        <v>52</v>
      </c>
      <c r="E420" s="7" t="s">
        <v>1701</v>
      </c>
    </row>
    <row r="421" spans="1:5" x14ac:dyDescent="0.25">
      <c r="A421" s="7" t="s">
        <v>493</v>
      </c>
      <c r="B421" s="7">
        <v>100</v>
      </c>
      <c r="C421" s="7">
        <v>106</v>
      </c>
      <c r="D421" s="7">
        <v>51</v>
      </c>
      <c r="E421" s="7" t="s">
        <v>1701</v>
      </c>
    </row>
    <row r="422" spans="1:5" x14ac:dyDescent="0.25">
      <c r="A422" s="7" t="s">
        <v>991</v>
      </c>
      <c r="B422" s="7">
        <v>99</v>
      </c>
      <c r="C422" s="7">
        <v>101</v>
      </c>
      <c r="D422" s="7">
        <v>51</v>
      </c>
      <c r="E422" s="7" t="s">
        <v>1773</v>
      </c>
    </row>
    <row r="423" spans="1:5" x14ac:dyDescent="0.25">
      <c r="A423" s="7" t="s">
        <v>440</v>
      </c>
      <c r="B423" s="7">
        <v>100</v>
      </c>
      <c r="C423" s="7">
        <v>65</v>
      </c>
      <c r="D423" s="7">
        <v>50</v>
      </c>
      <c r="E423" s="7" t="s">
        <v>1713</v>
      </c>
    </row>
    <row r="424" spans="1:5" x14ac:dyDescent="0.25">
      <c r="A424" s="7" t="s">
        <v>523</v>
      </c>
      <c r="B424" s="7">
        <v>100</v>
      </c>
      <c r="C424" s="7">
        <v>50</v>
      </c>
      <c r="D424" s="7">
        <v>50</v>
      </c>
      <c r="E424" s="7" t="s">
        <v>1738</v>
      </c>
    </row>
    <row r="425" spans="1:5" x14ac:dyDescent="0.25">
      <c r="A425" s="7" t="s">
        <v>1456</v>
      </c>
      <c r="B425" s="7">
        <v>100</v>
      </c>
      <c r="C425" s="7">
        <v>115</v>
      </c>
      <c r="D425" s="7">
        <v>50</v>
      </c>
      <c r="E425" s="7" t="s">
        <v>1771</v>
      </c>
    </row>
    <row r="426" spans="1:5" x14ac:dyDescent="0.25">
      <c r="A426" s="7" t="s">
        <v>826</v>
      </c>
      <c r="B426" s="7">
        <v>100</v>
      </c>
      <c r="C426" s="7">
        <v>105</v>
      </c>
      <c r="D426" s="7">
        <v>50</v>
      </c>
      <c r="E426" s="7" t="s">
        <v>1764</v>
      </c>
    </row>
    <row r="427" spans="1:5" x14ac:dyDescent="0.25">
      <c r="A427" s="7" t="s">
        <v>717</v>
      </c>
      <c r="B427" s="7">
        <v>100</v>
      </c>
      <c r="C427" s="7">
        <v>66</v>
      </c>
      <c r="D427" s="7">
        <v>50</v>
      </c>
      <c r="E427" s="7" t="s">
        <v>1732</v>
      </c>
    </row>
    <row r="428" spans="1:5" x14ac:dyDescent="0.25">
      <c r="A428" s="7" t="s">
        <v>201</v>
      </c>
      <c r="B428" s="7">
        <v>68</v>
      </c>
      <c r="C428" s="7">
        <v>82</v>
      </c>
      <c r="D428" s="7">
        <v>50</v>
      </c>
      <c r="E428" s="7" t="s">
        <v>1835</v>
      </c>
    </row>
    <row r="429" spans="1:5" x14ac:dyDescent="0.25">
      <c r="A429" s="7" t="s">
        <v>1566</v>
      </c>
      <c r="B429" s="7">
        <v>100</v>
      </c>
      <c r="C429" s="7">
        <v>119</v>
      </c>
      <c r="D429" s="7">
        <v>49</v>
      </c>
      <c r="E429" s="7" t="s">
        <v>1817</v>
      </c>
    </row>
    <row r="430" spans="1:5" x14ac:dyDescent="0.25">
      <c r="A430" s="7" t="s">
        <v>326</v>
      </c>
      <c r="B430" s="7">
        <v>1</v>
      </c>
      <c r="C430" s="7">
        <v>85</v>
      </c>
      <c r="D430" s="7">
        <v>49</v>
      </c>
      <c r="E430" s="7" t="s">
        <v>1836</v>
      </c>
    </row>
    <row r="431" spans="1:5" x14ac:dyDescent="0.25">
      <c r="A431" s="7" t="s">
        <v>1508</v>
      </c>
      <c r="B431" s="7">
        <v>100</v>
      </c>
      <c r="C431" s="7">
        <v>78</v>
      </c>
      <c r="D431" s="7">
        <v>49</v>
      </c>
      <c r="E431" s="7" t="s">
        <v>1771</v>
      </c>
    </row>
    <row r="432" spans="1:5" x14ac:dyDescent="0.25">
      <c r="A432" s="7" t="s">
        <v>1576</v>
      </c>
      <c r="B432" s="7">
        <v>100</v>
      </c>
      <c r="C432" s="7">
        <v>280</v>
      </c>
      <c r="D432" s="7">
        <v>49</v>
      </c>
      <c r="E432" s="7" t="s">
        <v>1711</v>
      </c>
    </row>
    <row r="433" spans="1:5" x14ac:dyDescent="0.25">
      <c r="A433" s="7" t="s">
        <v>431</v>
      </c>
      <c r="B433" s="7">
        <v>100</v>
      </c>
      <c r="C433" s="7">
        <v>164</v>
      </c>
      <c r="D433" s="7">
        <v>49</v>
      </c>
      <c r="E433" s="7" t="s">
        <v>1791</v>
      </c>
    </row>
    <row r="434" spans="1:5" x14ac:dyDescent="0.25">
      <c r="A434" s="7" t="s">
        <v>1030</v>
      </c>
      <c r="B434" s="7">
        <v>100</v>
      </c>
      <c r="C434" s="7">
        <v>172</v>
      </c>
      <c r="D434" s="7">
        <v>48</v>
      </c>
      <c r="E434" s="7" t="s">
        <v>1773</v>
      </c>
    </row>
    <row r="435" spans="1:5" x14ac:dyDescent="0.25">
      <c r="A435" s="7" t="s">
        <v>383</v>
      </c>
      <c r="B435" s="7">
        <v>97</v>
      </c>
      <c r="C435" s="7">
        <v>92</v>
      </c>
      <c r="D435" s="7">
        <v>47</v>
      </c>
      <c r="E435" s="7" t="s">
        <v>1724</v>
      </c>
    </row>
    <row r="436" spans="1:5" x14ac:dyDescent="0.25">
      <c r="A436" s="7" t="s">
        <v>1522</v>
      </c>
      <c r="B436" s="7">
        <v>100</v>
      </c>
      <c r="C436" s="7">
        <v>65</v>
      </c>
      <c r="D436" s="7">
        <v>47</v>
      </c>
      <c r="E436" s="7" t="s">
        <v>1771</v>
      </c>
    </row>
    <row r="437" spans="1:5" x14ac:dyDescent="0.25">
      <c r="A437" s="7" t="s">
        <v>263</v>
      </c>
      <c r="B437" s="7">
        <v>99</v>
      </c>
      <c r="C437" s="7">
        <v>78</v>
      </c>
      <c r="D437" s="7">
        <v>47</v>
      </c>
      <c r="E437" s="7" t="s">
        <v>1773</v>
      </c>
    </row>
    <row r="438" spans="1:5" x14ac:dyDescent="0.25">
      <c r="A438" s="7" t="s">
        <v>1587</v>
      </c>
      <c r="B438" s="7">
        <v>100</v>
      </c>
      <c r="C438" s="7">
        <v>167</v>
      </c>
      <c r="D438" s="7">
        <v>47</v>
      </c>
      <c r="E438" s="7" t="s">
        <v>1780</v>
      </c>
    </row>
    <row r="439" spans="1:5" x14ac:dyDescent="0.25">
      <c r="A439" s="7" t="s">
        <v>1257</v>
      </c>
      <c r="B439" s="7">
        <v>100</v>
      </c>
      <c r="C439" s="7">
        <v>70</v>
      </c>
      <c r="D439" s="7">
        <v>46</v>
      </c>
      <c r="E439" s="7" t="s">
        <v>1773</v>
      </c>
    </row>
    <row r="440" spans="1:5" x14ac:dyDescent="0.25">
      <c r="A440" s="7" t="s">
        <v>1048</v>
      </c>
      <c r="B440" s="7">
        <v>100</v>
      </c>
      <c r="C440" s="7">
        <v>61</v>
      </c>
      <c r="D440" s="7">
        <v>46</v>
      </c>
      <c r="E440" s="7" t="s">
        <v>1773</v>
      </c>
    </row>
    <row r="441" spans="1:5" x14ac:dyDescent="0.25">
      <c r="A441" s="7" t="s">
        <v>1263</v>
      </c>
      <c r="B441" s="7">
        <v>100</v>
      </c>
      <c r="C441" s="7">
        <v>260</v>
      </c>
      <c r="D441" s="7">
        <v>46</v>
      </c>
      <c r="E441" s="7" t="s">
        <v>1789</v>
      </c>
    </row>
    <row r="442" spans="1:5" x14ac:dyDescent="0.25">
      <c r="A442" s="7" t="s">
        <v>1514</v>
      </c>
      <c r="B442" s="7">
        <v>100</v>
      </c>
      <c r="C442" s="7">
        <v>70</v>
      </c>
      <c r="D442" s="7">
        <v>46</v>
      </c>
      <c r="E442" s="7" t="s">
        <v>1771</v>
      </c>
    </row>
    <row r="443" spans="1:5" x14ac:dyDescent="0.25">
      <c r="A443" s="7" t="s">
        <v>736</v>
      </c>
      <c r="B443" s="7">
        <v>96</v>
      </c>
      <c r="C443" s="7">
        <v>60</v>
      </c>
      <c r="D443" s="7">
        <v>45</v>
      </c>
      <c r="E443" s="7" t="s">
        <v>1772</v>
      </c>
    </row>
    <row r="444" spans="1:5" x14ac:dyDescent="0.25">
      <c r="A444" s="7" t="s">
        <v>314</v>
      </c>
      <c r="B444" s="7">
        <v>100</v>
      </c>
      <c r="C444" s="7">
        <v>63</v>
      </c>
      <c r="D444" s="7">
        <v>45</v>
      </c>
      <c r="E444" s="7" t="s">
        <v>1814</v>
      </c>
    </row>
    <row r="445" spans="1:5" x14ac:dyDescent="0.25">
      <c r="A445" s="7" t="s">
        <v>855</v>
      </c>
      <c r="B445" s="7">
        <v>100</v>
      </c>
      <c r="C445" s="7">
        <v>84</v>
      </c>
      <c r="D445" s="7">
        <v>45</v>
      </c>
      <c r="E445" s="7" t="s">
        <v>1792</v>
      </c>
    </row>
    <row r="446" spans="1:5" x14ac:dyDescent="0.25">
      <c r="A446" s="7" t="s">
        <v>444</v>
      </c>
      <c r="B446" s="7">
        <v>100</v>
      </c>
      <c r="C446" s="7">
        <v>130</v>
      </c>
      <c r="D446" s="7">
        <v>45</v>
      </c>
      <c r="E446" s="7" t="s">
        <v>1749</v>
      </c>
    </row>
    <row r="447" spans="1:5" x14ac:dyDescent="0.25">
      <c r="A447" s="7" t="s">
        <v>865</v>
      </c>
      <c r="B447" s="7">
        <v>100</v>
      </c>
      <c r="C447" s="7">
        <v>70</v>
      </c>
      <c r="D447" s="7">
        <v>45</v>
      </c>
      <c r="E447" s="7" t="s">
        <v>1745</v>
      </c>
    </row>
    <row r="448" spans="1:5" x14ac:dyDescent="0.25">
      <c r="A448" s="7" t="s">
        <v>237</v>
      </c>
      <c r="B448" s="7">
        <v>37</v>
      </c>
      <c r="C448" s="7">
        <v>73</v>
      </c>
      <c r="D448" s="7">
        <v>45</v>
      </c>
      <c r="E448" s="7" t="s">
        <v>1723</v>
      </c>
    </row>
    <row r="449" spans="1:5" x14ac:dyDescent="0.25">
      <c r="A449" s="7" t="s">
        <v>1558</v>
      </c>
      <c r="B449" s="7">
        <v>99</v>
      </c>
      <c r="C449" s="7">
        <v>105</v>
      </c>
      <c r="D449" s="7">
        <v>45</v>
      </c>
      <c r="E449" s="7" t="s">
        <v>1836</v>
      </c>
    </row>
    <row r="450" spans="1:5" x14ac:dyDescent="0.25">
      <c r="A450" s="7" t="s">
        <v>294</v>
      </c>
      <c r="B450" s="7">
        <v>100</v>
      </c>
      <c r="C450" s="7">
        <v>298</v>
      </c>
      <c r="D450" s="7">
        <v>45</v>
      </c>
      <c r="E450" s="7" t="s">
        <v>1773</v>
      </c>
    </row>
    <row r="451" spans="1:5" x14ac:dyDescent="0.25">
      <c r="A451" s="7" t="s">
        <v>1471</v>
      </c>
      <c r="B451" s="7">
        <v>100</v>
      </c>
      <c r="C451" s="7">
        <v>160</v>
      </c>
      <c r="D451" s="7">
        <v>45</v>
      </c>
      <c r="E451" s="7" t="s">
        <v>1802</v>
      </c>
    </row>
    <row r="452" spans="1:5" x14ac:dyDescent="0.25">
      <c r="A452" s="7" t="s">
        <v>893</v>
      </c>
      <c r="B452" s="7">
        <v>95</v>
      </c>
      <c r="C452" s="7">
        <v>95</v>
      </c>
      <c r="D452" s="7">
        <v>44</v>
      </c>
      <c r="E452" s="7" t="s">
        <v>1785</v>
      </c>
    </row>
    <row r="453" spans="1:5" x14ac:dyDescent="0.25">
      <c r="A453" s="7" t="s">
        <v>1487</v>
      </c>
      <c r="B453" s="7">
        <v>100</v>
      </c>
      <c r="C453" s="7">
        <v>67</v>
      </c>
      <c r="D453" s="7">
        <v>44</v>
      </c>
      <c r="E453" s="7" t="s">
        <v>1752</v>
      </c>
    </row>
    <row r="454" spans="1:5" x14ac:dyDescent="0.25">
      <c r="A454" s="7" t="s">
        <v>177</v>
      </c>
      <c r="B454" s="7">
        <v>100</v>
      </c>
      <c r="C454" s="7">
        <v>83</v>
      </c>
      <c r="D454" s="7">
        <v>44</v>
      </c>
      <c r="E454" s="7" t="s">
        <v>1814</v>
      </c>
    </row>
    <row r="455" spans="1:5" x14ac:dyDescent="0.25">
      <c r="A455" s="7" t="s">
        <v>1233</v>
      </c>
      <c r="B455" s="7">
        <v>96</v>
      </c>
      <c r="C455" s="7">
        <v>80</v>
      </c>
      <c r="D455" s="7">
        <v>44</v>
      </c>
      <c r="E455" s="7" t="s">
        <v>1812</v>
      </c>
    </row>
    <row r="456" spans="1:5" x14ac:dyDescent="0.25">
      <c r="A456" s="7" t="s">
        <v>539</v>
      </c>
      <c r="B456" s="7">
        <v>99</v>
      </c>
      <c r="C456" s="7">
        <v>191</v>
      </c>
      <c r="D456" s="7">
        <v>44</v>
      </c>
      <c r="E456" s="7" t="s">
        <v>1751</v>
      </c>
    </row>
    <row r="457" spans="1:5" x14ac:dyDescent="0.25">
      <c r="A457" s="7" t="s">
        <v>1163</v>
      </c>
      <c r="B457" s="7">
        <v>100</v>
      </c>
      <c r="C457" s="7">
        <v>57</v>
      </c>
      <c r="D457" s="7">
        <v>43</v>
      </c>
      <c r="E457" s="7" t="s">
        <v>1773</v>
      </c>
    </row>
    <row r="458" spans="1:5" x14ac:dyDescent="0.25">
      <c r="A458" s="7" t="s">
        <v>1300</v>
      </c>
      <c r="B458" s="7">
        <v>100</v>
      </c>
      <c r="C458" s="7">
        <v>86</v>
      </c>
      <c r="D458" s="7">
        <v>43</v>
      </c>
      <c r="E458" s="7" t="s">
        <v>1798</v>
      </c>
    </row>
    <row r="459" spans="1:5" x14ac:dyDescent="0.25">
      <c r="A459" s="7" t="s">
        <v>457</v>
      </c>
      <c r="B459" s="7">
        <v>100</v>
      </c>
      <c r="C459" s="7">
        <v>54</v>
      </c>
      <c r="D459" s="7">
        <v>43</v>
      </c>
      <c r="E459" s="7" t="s">
        <v>1728</v>
      </c>
    </row>
    <row r="460" spans="1:5" x14ac:dyDescent="0.25">
      <c r="A460" s="7" t="s">
        <v>1543</v>
      </c>
      <c r="B460" s="7">
        <v>100</v>
      </c>
      <c r="C460" s="7">
        <v>93</v>
      </c>
      <c r="D460" s="7">
        <v>43</v>
      </c>
      <c r="E460" s="7" t="s">
        <v>1760</v>
      </c>
    </row>
    <row r="461" spans="1:5" x14ac:dyDescent="0.25">
      <c r="A461" s="7" t="s">
        <v>569</v>
      </c>
      <c r="B461" s="7">
        <v>100</v>
      </c>
      <c r="C461" s="7">
        <v>495</v>
      </c>
      <c r="D461" s="7">
        <v>42</v>
      </c>
      <c r="E461" s="7" t="s">
        <v>1703</v>
      </c>
    </row>
    <row r="462" spans="1:5" x14ac:dyDescent="0.25">
      <c r="A462" s="7" t="s">
        <v>1350</v>
      </c>
      <c r="B462" s="7">
        <v>99</v>
      </c>
      <c r="C462" s="7">
        <v>97</v>
      </c>
      <c r="D462" s="7">
        <v>42</v>
      </c>
      <c r="E462" s="7" t="s">
        <v>1794</v>
      </c>
    </row>
    <row r="463" spans="1:5" x14ac:dyDescent="0.25">
      <c r="A463" s="7" t="s">
        <v>1140</v>
      </c>
      <c r="B463" s="7">
        <v>100</v>
      </c>
      <c r="C463" s="7">
        <v>331</v>
      </c>
      <c r="D463" s="7">
        <v>42</v>
      </c>
      <c r="E463" s="7" t="s">
        <v>1759</v>
      </c>
    </row>
    <row r="464" spans="1:5" x14ac:dyDescent="0.25">
      <c r="A464" s="7" t="s">
        <v>658</v>
      </c>
      <c r="B464" s="7">
        <v>100</v>
      </c>
      <c r="C464" s="7">
        <v>85</v>
      </c>
      <c r="D464" s="7">
        <v>42</v>
      </c>
      <c r="E464" s="7" t="s">
        <v>1720</v>
      </c>
    </row>
    <row r="465" spans="1:5" x14ac:dyDescent="0.25">
      <c r="A465" s="7" t="s">
        <v>1488</v>
      </c>
      <c r="B465" s="7">
        <v>100</v>
      </c>
      <c r="C465" s="7">
        <v>65</v>
      </c>
      <c r="D465" s="7">
        <v>42</v>
      </c>
      <c r="E465" s="7" t="s">
        <v>1771</v>
      </c>
    </row>
    <row r="466" spans="1:5" x14ac:dyDescent="0.25">
      <c r="A466" s="7" t="s">
        <v>908</v>
      </c>
      <c r="B466" s="7">
        <v>100</v>
      </c>
      <c r="C466" s="7">
        <v>112</v>
      </c>
      <c r="D466" s="7">
        <v>41</v>
      </c>
      <c r="E466" s="7" t="s">
        <v>1704</v>
      </c>
    </row>
    <row r="467" spans="1:5" x14ac:dyDescent="0.25">
      <c r="A467" s="7" t="s">
        <v>669</v>
      </c>
      <c r="B467" s="7">
        <v>100</v>
      </c>
      <c r="C467" s="7">
        <v>160</v>
      </c>
      <c r="D467" s="7">
        <v>41</v>
      </c>
      <c r="E467" s="7" t="s">
        <v>1808</v>
      </c>
    </row>
    <row r="468" spans="1:5" x14ac:dyDescent="0.25">
      <c r="A468" s="7" t="s">
        <v>1492</v>
      </c>
      <c r="B468" s="7">
        <v>100</v>
      </c>
      <c r="C468" s="7">
        <v>90</v>
      </c>
      <c r="D468" s="7">
        <v>41</v>
      </c>
      <c r="E468" s="7" t="s">
        <v>1756</v>
      </c>
    </row>
    <row r="469" spans="1:5" x14ac:dyDescent="0.25">
      <c r="A469" s="7" t="s">
        <v>923</v>
      </c>
      <c r="B469" s="7">
        <v>100</v>
      </c>
      <c r="C469" s="7">
        <v>60</v>
      </c>
      <c r="D469" s="7">
        <v>40</v>
      </c>
      <c r="E469" s="7" t="s">
        <v>1773</v>
      </c>
    </row>
    <row r="470" spans="1:5" x14ac:dyDescent="0.25">
      <c r="A470" s="7" t="s">
        <v>1295</v>
      </c>
      <c r="B470" s="7">
        <v>100</v>
      </c>
      <c r="C470" s="7">
        <v>122</v>
      </c>
      <c r="D470" s="7">
        <v>40</v>
      </c>
      <c r="E470" s="7" t="s">
        <v>1785</v>
      </c>
    </row>
    <row r="471" spans="1:5" x14ac:dyDescent="0.25">
      <c r="A471" s="7" t="s">
        <v>1387</v>
      </c>
      <c r="B471" s="7">
        <v>100</v>
      </c>
      <c r="C471" s="7">
        <v>59</v>
      </c>
      <c r="D471" s="7">
        <v>40</v>
      </c>
      <c r="E471" s="7" t="s">
        <v>1771</v>
      </c>
    </row>
    <row r="472" spans="1:5" x14ac:dyDescent="0.25">
      <c r="A472" s="7" t="s">
        <v>503</v>
      </c>
      <c r="B472" s="7">
        <v>100</v>
      </c>
      <c r="C472" s="7">
        <v>63</v>
      </c>
      <c r="D472" s="7">
        <v>40</v>
      </c>
      <c r="E472" s="7" t="s">
        <v>1770</v>
      </c>
    </row>
    <row r="473" spans="1:5" x14ac:dyDescent="0.25">
      <c r="A473" s="7" t="s">
        <v>1169</v>
      </c>
      <c r="B473" s="7">
        <v>100</v>
      </c>
      <c r="C473" s="7">
        <v>96</v>
      </c>
      <c r="D473" s="7">
        <v>39</v>
      </c>
      <c r="E473" s="7" t="s">
        <v>1773</v>
      </c>
    </row>
    <row r="474" spans="1:5" x14ac:dyDescent="0.25">
      <c r="A474" s="7" t="s">
        <v>910</v>
      </c>
      <c r="B474" s="7">
        <v>98</v>
      </c>
      <c r="C474" s="7">
        <v>74</v>
      </c>
      <c r="D474" s="7">
        <v>39</v>
      </c>
      <c r="E474" s="7" t="s">
        <v>1813</v>
      </c>
    </row>
    <row r="475" spans="1:5" x14ac:dyDescent="0.25">
      <c r="A475" s="7" t="s">
        <v>1571</v>
      </c>
      <c r="B475" s="7">
        <v>100</v>
      </c>
      <c r="C475" s="7">
        <v>66</v>
      </c>
      <c r="D475" s="7">
        <v>39</v>
      </c>
      <c r="E475" s="7" t="s">
        <v>1771</v>
      </c>
    </row>
    <row r="476" spans="1:5" x14ac:dyDescent="0.25">
      <c r="A476" s="7" t="s">
        <v>1493</v>
      </c>
      <c r="B476" s="7">
        <v>100</v>
      </c>
      <c r="C476" s="7">
        <v>79</v>
      </c>
      <c r="D476" s="7">
        <v>39</v>
      </c>
      <c r="E476" s="7" t="s">
        <v>1771</v>
      </c>
    </row>
    <row r="477" spans="1:5" x14ac:dyDescent="0.25">
      <c r="A477" s="7" t="s">
        <v>147</v>
      </c>
      <c r="B477" s="7">
        <v>100</v>
      </c>
      <c r="C477" s="7">
        <v>66</v>
      </c>
      <c r="D477" s="7">
        <v>39</v>
      </c>
      <c r="E477" s="7" t="s">
        <v>1814</v>
      </c>
    </row>
    <row r="478" spans="1:5" x14ac:dyDescent="0.25">
      <c r="A478" s="7" t="s">
        <v>267</v>
      </c>
      <c r="B478" s="7">
        <v>100</v>
      </c>
      <c r="C478" s="7">
        <v>54</v>
      </c>
      <c r="D478" s="7">
        <v>39</v>
      </c>
      <c r="E478" s="7" t="s">
        <v>1810</v>
      </c>
    </row>
    <row r="479" spans="1:5" x14ac:dyDescent="0.25">
      <c r="A479" s="7" t="s">
        <v>808</v>
      </c>
      <c r="B479" s="7">
        <v>100</v>
      </c>
      <c r="C479" s="7">
        <v>85</v>
      </c>
      <c r="D479" s="7">
        <v>39</v>
      </c>
      <c r="E479" s="7" t="s">
        <v>1768</v>
      </c>
    </row>
    <row r="480" spans="1:5" x14ac:dyDescent="0.25">
      <c r="A480" s="7" t="s">
        <v>1090</v>
      </c>
      <c r="B480" s="7">
        <v>90</v>
      </c>
      <c r="C480" s="7">
        <v>50</v>
      </c>
      <c r="D480" s="7">
        <v>39</v>
      </c>
      <c r="E480" s="7" t="s">
        <v>1737</v>
      </c>
    </row>
    <row r="481" spans="1:5" x14ac:dyDescent="0.25">
      <c r="A481" s="7" t="s">
        <v>1636</v>
      </c>
      <c r="B481" s="7">
        <v>100</v>
      </c>
      <c r="C481" s="7">
        <v>61</v>
      </c>
      <c r="D481" s="7">
        <v>39</v>
      </c>
      <c r="E481" s="7" t="s">
        <v>1771</v>
      </c>
    </row>
    <row r="482" spans="1:5" x14ac:dyDescent="0.25">
      <c r="A482" s="7" t="s">
        <v>532</v>
      </c>
      <c r="B482" s="7">
        <v>100</v>
      </c>
      <c r="C482" s="7">
        <v>82</v>
      </c>
      <c r="D482" s="7">
        <v>39</v>
      </c>
      <c r="E482" s="7" t="s">
        <v>1738</v>
      </c>
    </row>
    <row r="483" spans="1:5" x14ac:dyDescent="0.25">
      <c r="A483" s="7" t="s">
        <v>518</v>
      </c>
      <c r="B483" s="7">
        <v>93</v>
      </c>
      <c r="C483" s="7">
        <v>55</v>
      </c>
      <c r="D483" s="7">
        <v>39</v>
      </c>
      <c r="E483" s="7" t="s">
        <v>1770</v>
      </c>
    </row>
    <row r="484" spans="1:5" x14ac:dyDescent="0.25">
      <c r="A484" s="7" t="s">
        <v>873</v>
      </c>
      <c r="B484" s="7">
        <v>99</v>
      </c>
      <c r="C484" s="7">
        <v>55</v>
      </c>
      <c r="D484" s="7">
        <v>38</v>
      </c>
      <c r="E484" s="7" t="s">
        <v>1769</v>
      </c>
    </row>
    <row r="485" spans="1:5" x14ac:dyDescent="0.25">
      <c r="A485" s="7" t="s">
        <v>1282</v>
      </c>
      <c r="B485" s="7">
        <v>100</v>
      </c>
      <c r="C485" s="7">
        <v>150</v>
      </c>
      <c r="D485" s="7">
        <v>38</v>
      </c>
      <c r="E485" s="7" t="s">
        <v>1773</v>
      </c>
    </row>
    <row r="486" spans="1:5" x14ac:dyDescent="0.25">
      <c r="A486" s="7" t="s">
        <v>1392</v>
      </c>
      <c r="B486" s="7">
        <v>100</v>
      </c>
      <c r="C486" s="7">
        <v>280</v>
      </c>
      <c r="D486" s="7">
        <v>38</v>
      </c>
      <c r="E486" s="7" t="s">
        <v>1751</v>
      </c>
    </row>
    <row r="487" spans="1:5" x14ac:dyDescent="0.25">
      <c r="A487" s="7" t="s">
        <v>1101</v>
      </c>
      <c r="B487" s="7">
        <v>100</v>
      </c>
      <c r="C487" s="7">
        <v>59</v>
      </c>
      <c r="D487" s="7">
        <v>37</v>
      </c>
      <c r="E487" s="7" t="s">
        <v>1813</v>
      </c>
    </row>
    <row r="488" spans="1:5" x14ac:dyDescent="0.25">
      <c r="A488" s="7" t="s">
        <v>1091</v>
      </c>
      <c r="B488" s="7">
        <v>100</v>
      </c>
      <c r="C488" s="7">
        <v>50</v>
      </c>
      <c r="D488" s="7">
        <v>37</v>
      </c>
      <c r="E488" s="7" t="s">
        <v>1793</v>
      </c>
    </row>
    <row r="489" spans="1:5" x14ac:dyDescent="0.25">
      <c r="A489" s="7" t="s">
        <v>1323</v>
      </c>
      <c r="B489" s="7">
        <v>100</v>
      </c>
      <c r="C489" s="7">
        <v>53</v>
      </c>
      <c r="D489" s="7">
        <v>37</v>
      </c>
      <c r="E489" s="7" t="s">
        <v>1771</v>
      </c>
    </row>
    <row r="490" spans="1:5" x14ac:dyDescent="0.25">
      <c r="A490" s="7" t="s">
        <v>1625</v>
      </c>
      <c r="B490" s="7">
        <v>100</v>
      </c>
      <c r="C490" s="7">
        <v>72</v>
      </c>
      <c r="D490" s="7">
        <v>36</v>
      </c>
      <c r="E490" s="7" t="s">
        <v>1807</v>
      </c>
    </row>
    <row r="491" spans="1:5" x14ac:dyDescent="0.25">
      <c r="A491" s="7" t="s">
        <v>806</v>
      </c>
      <c r="B491" s="7">
        <v>92</v>
      </c>
      <c r="C491" s="7">
        <v>72</v>
      </c>
      <c r="D491" s="7">
        <v>36</v>
      </c>
      <c r="E491" s="7" t="s">
        <v>1773</v>
      </c>
    </row>
    <row r="492" spans="1:5" x14ac:dyDescent="0.25">
      <c r="A492" s="7" t="s">
        <v>214</v>
      </c>
      <c r="B492" s="7">
        <v>100</v>
      </c>
      <c r="C492" s="7">
        <v>36</v>
      </c>
      <c r="D492" s="7">
        <v>36</v>
      </c>
      <c r="E492" s="7" t="s">
        <v>1715</v>
      </c>
    </row>
    <row r="493" spans="1:5" x14ac:dyDescent="0.25">
      <c r="A493" s="7" t="s">
        <v>513</v>
      </c>
      <c r="B493" s="7">
        <v>100</v>
      </c>
      <c r="C493" s="7">
        <v>92</v>
      </c>
      <c r="D493" s="7">
        <v>36</v>
      </c>
      <c r="E493" s="7" t="s">
        <v>1789</v>
      </c>
    </row>
    <row r="494" spans="1:5" x14ac:dyDescent="0.25">
      <c r="A494" s="7" t="s">
        <v>604</v>
      </c>
      <c r="B494" s="7">
        <v>87</v>
      </c>
      <c r="C494" s="7">
        <v>78</v>
      </c>
      <c r="D494" s="7">
        <v>36</v>
      </c>
      <c r="E494" s="7" t="s">
        <v>1768</v>
      </c>
    </row>
    <row r="495" spans="1:5" x14ac:dyDescent="0.25">
      <c r="A495" s="7" t="s">
        <v>1485</v>
      </c>
      <c r="B495" s="7">
        <v>100</v>
      </c>
      <c r="C495" s="7">
        <v>55</v>
      </c>
      <c r="D495" s="7">
        <v>35</v>
      </c>
      <c r="E495" s="7" t="s">
        <v>1771</v>
      </c>
    </row>
    <row r="496" spans="1:5" x14ac:dyDescent="0.25">
      <c r="A496" s="7" t="s">
        <v>313</v>
      </c>
      <c r="B496" s="7">
        <v>100</v>
      </c>
      <c r="C496" s="7">
        <v>48</v>
      </c>
      <c r="D496" s="7">
        <v>35</v>
      </c>
      <c r="E496" s="7" t="s">
        <v>1729</v>
      </c>
    </row>
    <row r="497" spans="1:5" x14ac:dyDescent="0.25">
      <c r="A497" s="7" t="s">
        <v>322</v>
      </c>
      <c r="B497" s="7">
        <v>100</v>
      </c>
      <c r="C497" s="7">
        <v>45</v>
      </c>
      <c r="D497" s="7">
        <v>35</v>
      </c>
      <c r="E497" s="7" t="s">
        <v>1771</v>
      </c>
    </row>
    <row r="498" spans="1:5" x14ac:dyDescent="0.25">
      <c r="A498" s="7" t="s">
        <v>315</v>
      </c>
      <c r="B498" s="7">
        <v>100</v>
      </c>
      <c r="C498" s="7">
        <v>65</v>
      </c>
      <c r="D498" s="7">
        <v>35</v>
      </c>
      <c r="E498" s="7" t="s">
        <v>1814</v>
      </c>
    </row>
    <row r="499" spans="1:5" x14ac:dyDescent="0.25">
      <c r="A499" s="7" t="s">
        <v>134</v>
      </c>
      <c r="B499" s="7">
        <v>100</v>
      </c>
      <c r="C499" s="7">
        <v>68</v>
      </c>
      <c r="D499" s="7">
        <v>35</v>
      </c>
      <c r="E499" s="7" t="s">
        <v>1696</v>
      </c>
    </row>
    <row r="500" spans="1:5" x14ac:dyDescent="0.25">
      <c r="A500" s="7" t="s">
        <v>566</v>
      </c>
      <c r="B500" s="7">
        <v>100</v>
      </c>
      <c r="C500" s="7">
        <v>105</v>
      </c>
      <c r="D500" s="7">
        <v>35</v>
      </c>
      <c r="E500" s="7" t="s">
        <v>1768</v>
      </c>
    </row>
    <row r="501" spans="1:5" x14ac:dyDescent="0.25">
      <c r="A501" s="7" t="s">
        <v>989</v>
      </c>
      <c r="B501" s="7">
        <v>100</v>
      </c>
      <c r="C501" s="7">
        <v>67</v>
      </c>
      <c r="D501" s="7">
        <v>35</v>
      </c>
      <c r="E501" s="7" t="s">
        <v>1773</v>
      </c>
    </row>
    <row r="502" spans="1:5" x14ac:dyDescent="0.25">
      <c r="A502" s="7" t="s">
        <v>138</v>
      </c>
      <c r="B502" s="7">
        <v>92</v>
      </c>
      <c r="C502" s="7">
        <v>358</v>
      </c>
      <c r="D502" s="7">
        <v>35</v>
      </c>
      <c r="E502" s="7" t="s">
        <v>1814</v>
      </c>
    </row>
    <row r="503" spans="1:5" x14ac:dyDescent="0.25">
      <c r="A503" s="7" t="s">
        <v>984</v>
      </c>
      <c r="B503" s="7">
        <v>53</v>
      </c>
      <c r="C503" s="7">
        <v>85</v>
      </c>
      <c r="D503" s="7">
        <v>35</v>
      </c>
      <c r="E503" s="7" t="s">
        <v>1821</v>
      </c>
    </row>
    <row r="504" spans="1:5" x14ac:dyDescent="0.25">
      <c r="A504" s="7" t="s">
        <v>208</v>
      </c>
      <c r="B504" s="7">
        <v>100</v>
      </c>
      <c r="C504" s="7">
        <v>44</v>
      </c>
      <c r="D504" s="7">
        <v>35</v>
      </c>
      <c r="E504" s="7" t="s">
        <v>1757</v>
      </c>
    </row>
    <row r="505" spans="1:5" x14ac:dyDescent="0.25">
      <c r="A505" s="7" t="s">
        <v>794</v>
      </c>
      <c r="B505" s="7">
        <v>91</v>
      </c>
      <c r="C505" s="7">
        <v>101</v>
      </c>
      <c r="D505" s="7">
        <v>35</v>
      </c>
      <c r="E505" s="7" t="s">
        <v>1773</v>
      </c>
    </row>
    <row r="506" spans="1:5" x14ac:dyDescent="0.25">
      <c r="A506" s="7" t="s">
        <v>442</v>
      </c>
      <c r="B506" s="7">
        <v>100</v>
      </c>
      <c r="C506" s="7">
        <v>35</v>
      </c>
      <c r="D506" s="7">
        <v>35</v>
      </c>
      <c r="E506" s="7" t="s">
        <v>1770</v>
      </c>
    </row>
    <row r="507" spans="1:5" x14ac:dyDescent="0.25">
      <c r="A507" s="7" t="s">
        <v>1168</v>
      </c>
      <c r="B507" s="7">
        <v>100</v>
      </c>
      <c r="C507" s="7">
        <v>70</v>
      </c>
      <c r="D507" s="7">
        <v>34</v>
      </c>
      <c r="E507" s="7" t="s">
        <v>1773</v>
      </c>
    </row>
    <row r="508" spans="1:5" x14ac:dyDescent="0.25">
      <c r="A508" s="7" t="s">
        <v>1465</v>
      </c>
      <c r="B508" s="7">
        <v>100</v>
      </c>
      <c r="C508" s="7">
        <v>144</v>
      </c>
      <c r="D508" s="7">
        <v>34</v>
      </c>
      <c r="E508" s="7" t="s">
        <v>1771</v>
      </c>
    </row>
    <row r="509" spans="1:5" x14ac:dyDescent="0.25">
      <c r="A509" s="7" t="s">
        <v>1496</v>
      </c>
      <c r="B509" s="7">
        <v>100</v>
      </c>
      <c r="C509" s="7">
        <v>45</v>
      </c>
      <c r="D509" s="7">
        <v>34</v>
      </c>
      <c r="E509" s="7" t="s">
        <v>1771</v>
      </c>
    </row>
    <row r="510" spans="1:5" x14ac:dyDescent="0.25">
      <c r="A510" s="7" t="s">
        <v>1633</v>
      </c>
      <c r="B510" s="7">
        <v>100</v>
      </c>
      <c r="C510" s="7">
        <v>84</v>
      </c>
      <c r="D510" s="7">
        <v>34</v>
      </c>
      <c r="E510" s="7" t="s">
        <v>1773</v>
      </c>
    </row>
    <row r="511" spans="1:5" x14ac:dyDescent="0.25">
      <c r="A511" s="7" t="s">
        <v>198</v>
      </c>
      <c r="B511" s="7">
        <v>100</v>
      </c>
      <c r="C511" s="7">
        <v>89</v>
      </c>
      <c r="D511" s="7">
        <v>34</v>
      </c>
      <c r="E511" s="7" t="s">
        <v>1773</v>
      </c>
    </row>
    <row r="512" spans="1:5" x14ac:dyDescent="0.25">
      <c r="A512" s="7" t="s">
        <v>441</v>
      </c>
      <c r="B512" s="7">
        <v>100</v>
      </c>
      <c r="C512" s="7">
        <v>50</v>
      </c>
      <c r="D512" s="7">
        <v>34</v>
      </c>
      <c r="E512" s="7" t="s">
        <v>1733</v>
      </c>
    </row>
    <row r="513" spans="1:5" x14ac:dyDescent="0.25">
      <c r="A513" s="7" t="s">
        <v>1259</v>
      </c>
      <c r="B513" s="7">
        <v>100</v>
      </c>
      <c r="C513" s="7">
        <v>75</v>
      </c>
      <c r="D513" s="7">
        <v>34</v>
      </c>
      <c r="E513" s="7" t="s">
        <v>1740</v>
      </c>
    </row>
    <row r="514" spans="1:5" x14ac:dyDescent="0.25">
      <c r="A514" s="7" t="s">
        <v>712</v>
      </c>
      <c r="B514" s="7">
        <v>98</v>
      </c>
      <c r="C514" s="7">
        <v>49</v>
      </c>
      <c r="D514" s="7">
        <v>34</v>
      </c>
      <c r="E514" s="7" t="s">
        <v>1746</v>
      </c>
    </row>
    <row r="515" spans="1:5" x14ac:dyDescent="0.25">
      <c r="A515" s="7" t="s">
        <v>1544</v>
      </c>
      <c r="B515" s="7">
        <v>100</v>
      </c>
      <c r="C515" s="7">
        <v>47</v>
      </c>
      <c r="D515" s="7">
        <v>34</v>
      </c>
      <c r="E515" s="7" t="s">
        <v>1770</v>
      </c>
    </row>
    <row r="516" spans="1:5" x14ac:dyDescent="0.25">
      <c r="A516" s="7" t="s">
        <v>571</v>
      </c>
      <c r="B516" s="7">
        <v>100</v>
      </c>
      <c r="C516" s="7">
        <v>205</v>
      </c>
      <c r="D516" s="7">
        <v>34</v>
      </c>
      <c r="E516" s="7" t="s">
        <v>1721</v>
      </c>
    </row>
    <row r="517" spans="1:5" x14ac:dyDescent="0.25">
      <c r="A517" s="7" t="s">
        <v>774</v>
      </c>
      <c r="B517" s="7">
        <v>89</v>
      </c>
      <c r="C517" s="7">
        <v>53</v>
      </c>
      <c r="D517" s="7">
        <v>33</v>
      </c>
      <c r="E517" s="7" t="s">
        <v>1827</v>
      </c>
    </row>
    <row r="518" spans="1:5" x14ac:dyDescent="0.25">
      <c r="A518" s="7" t="s">
        <v>1187</v>
      </c>
      <c r="B518" s="7">
        <v>100</v>
      </c>
      <c r="C518" s="7">
        <v>53</v>
      </c>
      <c r="D518" s="7">
        <v>33</v>
      </c>
      <c r="E518" s="7" t="s">
        <v>1828</v>
      </c>
    </row>
    <row r="519" spans="1:5" x14ac:dyDescent="0.25">
      <c r="A519" s="7" t="s">
        <v>510</v>
      </c>
      <c r="B519" s="7">
        <v>100</v>
      </c>
      <c r="C519" s="7">
        <v>68</v>
      </c>
      <c r="D519" s="7">
        <v>33</v>
      </c>
      <c r="E519" s="7" t="s">
        <v>1770</v>
      </c>
    </row>
    <row r="520" spans="1:5" x14ac:dyDescent="0.25">
      <c r="A520" s="7" t="s">
        <v>719</v>
      </c>
      <c r="B520" s="7">
        <v>100</v>
      </c>
      <c r="C520" s="7">
        <v>131</v>
      </c>
      <c r="D520" s="7">
        <v>33</v>
      </c>
      <c r="E520" s="7" t="s">
        <v>1732</v>
      </c>
    </row>
    <row r="521" spans="1:5" x14ac:dyDescent="0.25">
      <c r="A521" s="7" t="s">
        <v>1333</v>
      </c>
      <c r="B521" s="7">
        <v>99</v>
      </c>
      <c r="C521" s="7">
        <v>152</v>
      </c>
      <c r="D521" s="7">
        <v>33</v>
      </c>
      <c r="E521" s="7" t="s">
        <v>1771</v>
      </c>
    </row>
    <row r="522" spans="1:5" x14ac:dyDescent="0.25">
      <c r="A522" s="7" t="s">
        <v>812</v>
      </c>
      <c r="B522" s="7">
        <v>95</v>
      </c>
      <c r="C522" s="7">
        <v>492</v>
      </c>
      <c r="D522" s="7">
        <v>33</v>
      </c>
      <c r="E522" s="7" t="s">
        <v>1763</v>
      </c>
    </row>
    <row r="523" spans="1:5" x14ac:dyDescent="0.25">
      <c r="A523" s="7" t="s">
        <v>467</v>
      </c>
      <c r="B523" s="7">
        <v>100</v>
      </c>
      <c r="C523" s="7">
        <v>52</v>
      </c>
      <c r="D523" s="7">
        <v>32</v>
      </c>
      <c r="E523" s="7" t="s">
        <v>1728</v>
      </c>
    </row>
    <row r="524" spans="1:5" x14ac:dyDescent="0.25">
      <c r="A524" s="7" t="s">
        <v>219</v>
      </c>
      <c r="B524" s="7">
        <v>100</v>
      </c>
      <c r="C524" s="7">
        <v>62</v>
      </c>
      <c r="D524" s="7">
        <v>32</v>
      </c>
      <c r="E524" s="7" t="s">
        <v>1728</v>
      </c>
    </row>
    <row r="525" spans="1:5" x14ac:dyDescent="0.25">
      <c r="A525" s="7" t="s">
        <v>1643</v>
      </c>
      <c r="B525" s="7">
        <v>98</v>
      </c>
      <c r="C525" s="7">
        <v>32</v>
      </c>
      <c r="D525" s="7">
        <v>32</v>
      </c>
      <c r="E525" s="7" t="s">
        <v>1720</v>
      </c>
    </row>
    <row r="526" spans="1:5" x14ac:dyDescent="0.25">
      <c r="A526" s="7" t="s">
        <v>563</v>
      </c>
      <c r="B526" s="7">
        <v>100</v>
      </c>
      <c r="C526" s="7">
        <v>47</v>
      </c>
      <c r="D526" s="7">
        <v>32</v>
      </c>
      <c r="E526" s="7" t="s">
        <v>1702</v>
      </c>
    </row>
    <row r="527" spans="1:5" x14ac:dyDescent="0.25">
      <c r="A527" s="7" t="s">
        <v>1165</v>
      </c>
      <c r="B527" s="7">
        <v>72</v>
      </c>
      <c r="C527" s="7">
        <v>55</v>
      </c>
      <c r="D527" s="7">
        <v>32</v>
      </c>
      <c r="E527" s="7" t="s">
        <v>1773</v>
      </c>
    </row>
    <row r="528" spans="1:5" x14ac:dyDescent="0.25">
      <c r="A528" s="7" t="s">
        <v>648</v>
      </c>
      <c r="B528" s="7">
        <v>100</v>
      </c>
      <c r="C528" s="7">
        <v>59</v>
      </c>
      <c r="D528" s="7">
        <v>32</v>
      </c>
      <c r="E528" s="7" t="s">
        <v>1744</v>
      </c>
    </row>
    <row r="529" spans="1:5" x14ac:dyDescent="0.25">
      <c r="A529" s="7" t="s">
        <v>1652</v>
      </c>
      <c r="B529" s="7">
        <v>100</v>
      </c>
      <c r="C529" s="7">
        <v>57</v>
      </c>
      <c r="D529" s="7">
        <v>31</v>
      </c>
      <c r="E529" s="7" t="s">
        <v>1771</v>
      </c>
    </row>
    <row r="530" spans="1:5" x14ac:dyDescent="0.25">
      <c r="A530" s="7" t="s">
        <v>162</v>
      </c>
      <c r="B530" s="7">
        <v>100</v>
      </c>
      <c r="C530" s="7">
        <v>49</v>
      </c>
      <c r="D530" s="7">
        <v>31</v>
      </c>
      <c r="E530" s="7" t="s">
        <v>1805</v>
      </c>
    </row>
    <row r="531" spans="1:5" x14ac:dyDescent="0.25">
      <c r="A531" s="7" t="s">
        <v>1014</v>
      </c>
      <c r="B531" s="7">
        <v>75</v>
      </c>
      <c r="C531" s="7">
        <v>88</v>
      </c>
      <c r="D531" s="7">
        <v>31</v>
      </c>
      <c r="E531" s="7" t="s">
        <v>1821</v>
      </c>
    </row>
    <row r="532" spans="1:5" x14ac:dyDescent="0.25">
      <c r="A532" s="7" t="s">
        <v>657</v>
      </c>
      <c r="B532" s="7">
        <v>100</v>
      </c>
      <c r="C532" s="7">
        <v>45</v>
      </c>
      <c r="D532" s="7">
        <v>31</v>
      </c>
      <c r="E532" s="7" t="s">
        <v>1718</v>
      </c>
    </row>
    <row r="533" spans="1:5" x14ac:dyDescent="0.25">
      <c r="A533" s="7" t="s">
        <v>1284</v>
      </c>
      <c r="B533" s="7">
        <v>100</v>
      </c>
      <c r="C533" s="7">
        <v>95</v>
      </c>
      <c r="D533" s="7">
        <v>31</v>
      </c>
      <c r="E533" s="7" t="s">
        <v>1785</v>
      </c>
    </row>
    <row r="534" spans="1:5" x14ac:dyDescent="0.25">
      <c r="A534" s="7" t="s">
        <v>1325</v>
      </c>
      <c r="B534" s="7">
        <v>100</v>
      </c>
      <c r="C534" s="7">
        <v>49</v>
      </c>
      <c r="D534" s="7">
        <v>30</v>
      </c>
      <c r="E534" s="7" t="s">
        <v>1771</v>
      </c>
    </row>
    <row r="535" spans="1:5" x14ac:dyDescent="0.25">
      <c r="A535" s="7" t="s">
        <v>1254</v>
      </c>
      <c r="B535" s="7">
        <v>100</v>
      </c>
      <c r="C535" s="7">
        <v>60</v>
      </c>
      <c r="D535" s="7">
        <v>30</v>
      </c>
      <c r="E535" s="7" t="s">
        <v>1773</v>
      </c>
    </row>
    <row r="536" spans="1:5" x14ac:dyDescent="0.25">
      <c r="A536" s="7" t="s">
        <v>1624</v>
      </c>
      <c r="B536" s="7">
        <v>100</v>
      </c>
      <c r="C536" s="7">
        <v>81</v>
      </c>
      <c r="D536" s="7">
        <v>30</v>
      </c>
      <c r="E536" s="7" t="s">
        <v>1807</v>
      </c>
    </row>
    <row r="537" spans="1:5" x14ac:dyDescent="0.25">
      <c r="A537" s="7" t="s">
        <v>1093</v>
      </c>
      <c r="B537" s="7">
        <v>92</v>
      </c>
      <c r="C537" s="7">
        <v>42</v>
      </c>
      <c r="D537" s="7">
        <v>30</v>
      </c>
      <c r="E537" s="7" t="s">
        <v>1787</v>
      </c>
    </row>
    <row r="538" spans="1:5" x14ac:dyDescent="0.25">
      <c r="A538" s="7" t="s">
        <v>823</v>
      </c>
      <c r="B538" s="7">
        <v>100</v>
      </c>
      <c r="C538" s="7">
        <v>105</v>
      </c>
      <c r="D538" s="7">
        <v>30</v>
      </c>
      <c r="E538" s="7" t="s">
        <v>1799</v>
      </c>
    </row>
    <row r="539" spans="1:5" x14ac:dyDescent="0.25">
      <c r="A539" s="7" t="s">
        <v>241</v>
      </c>
      <c r="B539" s="7">
        <v>100</v>
      </c>
      <c r="C539" s="7">
        <v>41</v>
      </c>
      <c r="D539" s="7">
        <v>30</v>
      </c>
      <c r="E539" s="7" t="s">
        <v>1772</v>
      </c>
    </row>
    <row r="540" spans="1:5" x14ac:dyDescent="0.25">
      <c r="A540" s="7" t="s">
        <v>1010</v>
      </c>
      <c r="B540" s="7">
        <v>100</v>
      </c>
      <c r="C540" s="7">
        <v>30</v>
      </c>
      <c r="D540" s="7">
        <v>30</v>
      </c>
      <c r="E540" s="7" t="s">
        <v>1772</v>
      </c>
    </row>
    <row r="541" spans="1:5" x14ac:dyDescent="0.25">
      <c r="A541" s="7" t="s">
        <v>185</v>
      </c>
      <c r="B541" s="7">
        <v>100</v>
      </c>
      <c r="C541" s="7">
        <v>105</v>
      </c>
      <c r="D541" s="7">
        <v>30</v>
      </c>
      <c r="E541" s="7" t="s">
        <v>1773</v>
      </c>
    </row>
    <row r="542" spans="1:5" x14ac:dyDescent="0.25">
      <c r="A542" s="7" t="s">
        <v>786</v>
      </c>
      <c r="B542" s="7">
        <v>100</v>
      </c>
      <c r="C542" s="7">
        <v>59</v>
      </c>
      <c r="D542" s="7">
        <v>29</v>
      </c>
      <c r="E542" s="7" t="s">
        <v>1768</v>
      </c>
    </row>
    <row r="543" spans="1:5" x14ac:dyDescent="0.25">
      <c r="A543" s="7" t="s">
        <v>796</v>
      </c>
      <c r="B543" s="7">
        <v>100</v>
      </c>
      <c r="C543" s="7">
        <v>46</v>
      </c>
      <c r="D543" s="7">
        <v>29</v>
      </c>
      <c r="E543" s="7" t="s">
        <v>1775</v>
      </c>
    </row>
    <row r="544" spans="1:5" x14ac:dyDescent="0.25">
      <c r="A544" s="7" t="s">
        <v>1060</v>
      </c>
      <c r="B544" s="7">
        <v>100</v>
      </c>
      <c r="C544" s="7">
        <v>46</v>
      </c>
      <c r="D544" s="7">
        <v>29</v>
      </c>
      <c r="E544" s="7" t="s">
        <v>1743</v>
      </c>
    </row>
    <row r="545" spans="1:5" x14ac:dyDescent="0.25">
      <c r="A545" s="7" t="s">
        <v>743</v>
      </c>
      <c r="B545" s="7">
        <v>100</v>
      </c>
      <c r="C545" s="7">
        <v>129</v>
      </c>
      <c r="D545" s="7">
        <v>29</v>
      </c>
      <c r="E545" s="7" t="s">
        <v>1717</v>
      </c>
    </row>
    <row r="546" spans="1:5" x14ac:dyDescent="0.25">
      <c r="A546" s="7" t="s">
        <v>1033</v>
      </c>
      <c r="B546" s="7">
        <v>100</v>
      </c>
      <c r="C546" s="7">
        <v>64</v>
      </c>
      <c r="D546" s="7">
        <v>29</v>
      </c>
      <c r="E546" s="7" t="s">
        <v>1773</v>
      </c>
    </row>
    <row r="547" spans="1:5" x14ac:dyDescent="0.25">
      <c r="A547" s="7" t="s">
        <v>1483</v>
      </c>
      <c r="B547" s="7">
        <v>100</v>
      </c>
      <c r="C547" s="7">
        <v>43</v>
      </c>
      <c r="D547" s="7">
        <v>29</v>
      </c>
      <c r="E547" s="7" t="s">
        <v>1771</v>
      </c>
    </row>
    <row r="548" spans="1:5" x14ac:dyDescent="0.25">
      <c r="A548" s="7" t="s">
        <v>327</v>
      </c>
      <c r="B548" s="7">
        <v>2</v>
      </c>
      <c r="C548" s="7">
        <v>50</v>
      </c>
      <c r="D548" s="7">
        <v>29</v>
      </c>
      <c r="E548" s="7" t="s">
        <v>1836</v>
      </c>
    </row>
    <row r="549" spans="1:5" x14ac:dyDescent="0.25">
      <c r="A549" s="7" t="s">
        <v>1007</v>
      </c>
      <c r="B549" s="7">
        <v>100</v>
      </c>
      <c r="C549" s="7">
        <v>29</v>
      </c>
      <c r="D549" s="7">
        <v>29</v>
      </c>
      <c r="E549" s="7" t="s">
        <v>1772</v>
      </c>
    </row>
    <row r="550" spans="1:5" x14ac:dyDescent="0.25">
      <c r="A550" s="7" t="s">
        <v>975</v>
      </c>
      <c r="B550" s="7">
        <v>100</v>
      </c>
      <c r="C550" s="7">
        <v>30</v>
      </c>
      <c r="D550" s="7">
        <v>29</v>
      </c>
      <c r="E550" s="7" t="s">
        <v>1775</v>
      </c>
    </row>
    <row r="551" spans="1:5" x14ac:dyDescent="0.25">
      <c r="A551" s="7" t="s">
        <v>536</v>
      </c>
      <c r="B551" s="7">
        <v>100</v>
      </c>
      <c r="C551" s="7">
        <v>30</v>
      </c>
      <c r="D551" s="7">
        <v>29</v>
      </c>
      <c r="E551" s="7" t="s">
        <v>1702</v>
      </c>
    </row>
    <row r="552" spans="1:5" x14ac:dyDescent="0.25">
      <c r="A552" s="7" t="s">
        <v>1458</v>
      </c>
      <c r="B552" s="7">
        <v>100</v>
      </c>
      <c r="C552" s="7">
        <v>42</v>
      </c>
      <c r="D552" s="7">
        <v>29</v>
      </c>
      <c r="E552" s="7" t="s">
        <v>1771</v>
      </c>
    </row>
    <row r="553" spans="1:5" x14ac:dyDescent="0.25">
      <c r="A553" s="7" t="s">
        <v>1629</v>
      </c>
      <c r="B553" s="7">
        <v>100</v>
      </c>
      <c r="C553" s="7">
        <v>67</v>
      </c>
      <c r="D553" s="7">
        <v>29</v>
      </c>
      <c r="E553" s="7" t="s">
        <v>1699</v>
      </c>
    </row>
    <row r="554" spans="1:5" x14ac:dyDescent="0.25">
      <c r="A554" s="7" t="s">
        <v>421</v>
      </c>
      <c r="B554" s="7">
        <v>100</v>
      </c>
      <c r="C554" s="7">
        <v>39</v>
      </c>
      <c r="D554" s="7">
        <v>29</v>
      </c>
      <c r="E554" s="7" t="s">
        <v>1786</v>
      </c>
    </row>
    <row r="555" spans="1:5" x14ac:dyDescent="0.25">
      <c r="A555" s="7" t="s">
        <v>792</v>
      </c>
      <c r="B555" s="7">
        <v>99</v>
      </c>
      <c r="C555" s="7">
        <v>200</v>
      </c>
      <c r="D555" s="7">
        <v>29</v>
      </c>
      <c r="E555" s="7" t="s">
        <v>1722</v>
      </c>
    </row>
    <row r="556" spans="1:5" x14ac:dyDescent="0.25">
      <c r="A556" s="7" t="s">
        <v>1296</v>
      </c>
      <c r="B556" s="7">
        <v>100</v>
      </c>
      <c r="C556" s="7">
        <v>111</v>
      </c>
      <c r="D556" s="7">
        <v>28</v>
      </c>
      <c r="E556" s="7" t="s">
        <v>1709</v>
      </c>
    </row>
    <row r="557" spans="1:5" x14ac:dyDescent="0.25">
      <c r="A557" s="7" t="s">
        <v>1477</v>
      </c>
      <c r="B557" s="7">
        <v>100</v>
      </c>
      <c r="C557" s="7">
        <v>116</v>
      </c>
      <c r="D557" s="7">
        <v>28</v>
      </c>
      <c r="E557" s="7" t="s">
        <v>1774</v>
      </c>
    </row>
    <row r="558" spans="1:5" x14ac:dyDescent="0.25">
      <c r="A558" s="7" t="s">
        <v>562</v>
      </c>
      <c r="B558" s="7">
        <v>100</v>
      </c>
      <c r="C558" s="7">
        <v>48</v>
      </c>
      <c r="D558" s="7">
        <v>28</v>
      </c>
      <c r="E558" s="7" t="s">
        <v>1702</v>
      </c>
    </row>
    <row r="559" spans="1:5" x14ac:dyDescent="0.25">
      <c r="A559" s="7" t="s">
        <v>1468</v>
      </c>
      <c r="B559" s="7">
        <v>100</v>
      </c>
      <c r="C559" s="7">
        <v>28</v>
      </c>
      <c r="D559" s="7">
        <v>28</v>
      </c>
      <c r="E559" s="7" t="s">
        <v>1771</v>
      </c>
    </row>
    <row r="560" spans="1:5" x14ac:dyDescent="0.25">
      <c r="A560" s="7" t="s">
        <v>1430</v>
      </c>
      <c r="B560" s="7">
        <v>100</v>
      </c>
      <c r="C560" s="7">
        <v>115</v>
      </c>
      <c r="D560" s="7">
        <v>28</v>
      </c>
      <c r="E560" s="7" t="s">
        <v>1771</v>
      </c>
    </row>
    <row r="561" spans="1:5" x14ac:dyDescent="0.25">
      <c r="A561" s="7" t="s">
        <v>1393</v>
      </c>
      <c r="B561" s="7">
        <v>100</v>
      </c>
      <c r="C561" s="7">
        <v>50</v>
      </c>
      <c r="D561" s="7">
        <v>27</v>
      </c>
      <c r="E561" s="7" t="s">
        <v>1771</v>
      </c>
    </row>
    <row r="562" spans="1:5" x14ac:dyDescent="0.25">
      <c r="A562" s="7" t="s">
        <v>1249</v>
      </c>
      <c r="B562" s="7">
        <v>100</v>
      </c>
      <c r="C562" s="7">
        <v>28</v>
      </c>
      <c r="D562" s="7">
        <v>27</v>
      </c>
      <c r="E562" s="7" t="s">
        <v>1775</v>
      </c>
    </row>
    <row r="563" spans="1:5" x14ac:dyDescent="0.25">
      <c r="A563" s="7" t="s">
        <v>310</v>
      </c>
      <c r="B563" s="7">
        <v>100</v>
      </c>
      <c r="C563" s="7">
        <v>28</v>
      </c>
      <c r="D563" s="7">
        <v>27</v>
      </c>
      <c r="E563" s="7" t="s">
        <v>1806</v>
      </c>
    </row>
    <row r="564" spans="1:5" x14ac:dyDescent="0.25">
      <c r="A564" s="7" t="s">
        <v>905</v>
      </c>
      <c r="B564" s="7">
        <v>67</v>
      </c>
      <c r="C564" s="7">
        <v>60</v>
      </c>
      <c r="D564" s="7">
        <v>27</v>
      </c>
      <c r="E564" s="7" t="s">
        <v>1785</v>
      </c>
    </row>
    <row r="565" spans="1:5" x14ac:dyDescent="0.25">
      <c r="A565" s="7" t="s">
        <v>220</v>
      </c>
      <c r="B565" s="7">
        <v>100</v>
      </c>
      <c r="C565" s="7">
        <v>28</v>
      </c>
      <c r="D565" s="7">
        <v>27</v>
      </c>
      <c r="E565" s="7" t="s">
        <v>1745</v>
      </c>
    </row>
    <row r="566" spans="1:5" x14ac:dyDescent="0.25">
      <c r="A566" s="7" t="s">
        <v>1141</v>
      </c>
      <c r="B566" s="7">
        <v>100</v>
      </c>
      <c r="C566" s="7">
        <v>40</v>
      </c>
      <c r="D566" s="7">
        <v>27</v>
      </c>
      <c r="E566" s="7" t="s">
        <v>1773</v>
      </c>
    </row>
    <row r="567" spans="1:5" x14ac:dyDescent="0.25">
      <c r="A567" s="7" t="s">
        <v>1064</v>
      </c>
      <c r="B567" s="7">
        <v>100</v>
      </c>
      <c r="C567" s="7">
        <v>40</v>
      </c>
      <c r="D567" s="7">
        <v>27</v>
      </c>
      <c r="E567" s="7" t="s">
        <v>1767</v>
      </c>
    </row>
    <row r="568" spans="1:5" x14ac:dyDescent="0.25">
      <c r="A568" s="7" t="s">
        <v>468</v>
      </c>
      <c r="B568" s="7">
        <v>100</v>
      </c>
      <c r="C568" s="7">
        <v>37</v>
      </c>
      <c r="D568" s="7">
        <v>27</v>
      </c>
      <c r="E568" s="7" t="s">
        <v>1736</v>
      </c>
    </row>
    <row r="569" spans="1:5" x14ac:dyDescent="0.25">
      <c r="A569" s="7" t="s">
        <v>1646</v>
      </c>
      <c r="B569" s="7">
        <v>98</v>
      </c>
      <c r="C569" s="7">
        <v>28</v>
      </c>
      <c r="D569" s="7">
        <v>27</v>
      </c>
      <c r="E569" s="7" t="s">
        <v>1787</v>
      </c>
    </row>
    <row r="570" spans="1:5" x14ac:dyDescent="0.25">
      <c r="A570" s="7" t="s">
        <v>1288</v>
      </c>
      <c r="B570" s="7">
        <v>99</v>
      </c>
      <c r="C570" s="7">
        <v>38</v>
      </c>
      <c r="D570" s="7">
        <v>27</v>
      </c>
      <c r="E570" s="7" t="s">
        <v>1705</v>
      </c>
    </row>
    <row r="571" spans="1:5" x14ac:dyDescent="0.25">
      <c r="A571" s="7" t="s">
        <v>1383</v>
      </c>
      <c r="B571" s="7">
        <v>100</v>
      </c>
      <c r="C571" s="7">
        <v>28</v>
      </c>
      <c r="D571" s="7">
        <v>27</v>
      </c>
      <c r="E571" s="7" t="s">
        <v>1779</v>
      </c>
    </row>
    <row r="572" spans="1:5" x14ac:dyDescent="0.25">
      <c r="A572" s="7" t="s">
        <v>1495</v>
      </c>
      <c r="B572" s="7">
        <v>100</v>
      </c>
      <c r="C572" s="7">
        <v>41</v>
      </c>
      <c r="D572" s="7">
        <v>27</v>
      </c>
      <c r="E572" s="7" t="s">
        <v>1771</v>
      </c>
    </row>
    <row r="573" spans="1:5" x14ac:dyDescent="0.25">
      <c r="A573" s="7" t="s">
        <v>1122</v>
      </c>
      <c r="B573" s="7">
        <v>100</v>
      </c>
      <c r="C573" s="7">
        <v>62</v>
      </c>
      <c r="D573" s="7">
        <v>27</v>
      </c>
      <c r="E573" s="7" t="s">
        <v>1773</v>
      </c>
    </row>
    <row r="574" spans="1:5" x14ac:dyDescent="0.25">
      <c r="A574" s="7" t="s">
        <v>439</v>
      </c>
      <c r="B574" s="7">
        <v>100</v>
      </c>
      <c r="C574" s="7">
        <v>47</v>
      </c>
      <c r="D574" s="7">
        <v>26</v>
      </c>
      <c r="E574" s="7" t="s">
        <v>1743</v>
      </c>
    </row>
    <row r="575" spans="1:5" x14ac:dyDescent="0.25">
      <c r="A575" s="7" t="s">
        <v>485</v>
      </c>
      <c r="B575" s="7">
        <v>100</v>
      </c>
      <c r="C575" s="7">
        <v>26</v>
      </c>
      <c r="D575" s="7">
        <v>26</v>
      </c>
      <c r="E575" s="7" t="s">
        <v>1770</v>
      </c>
    </row>
    <row r="576" spans="1:5" x14ac:dyDescent="0.25">
      <c r="A576" s="7" t="s">
        <v>1196</v>
      </c>
      <c r="B576" s="7">
        <v>100</v>
      </c>
      <c r="C576" s="7">
        <v>45</v>
      </c>
      <c r="D576" s="7">
        <v>26</v>
      </c>
      <c r="E576" s="7" t="s">
        <v>1773</v>
      </c>
    </row>
    <row r="577" spans="1:5" x14ac:dyDescent="0.25">
      <c r="A577" s="7" t="s">
        <v>207</v>
      </c>
      <c r="B577" s="7">
        <v>100</v>
      </c>
      <c r="C577" s="7">
        <v>43</v>
      </c>
      <c r="D577" s="7">
        <v>26</v>
      </c>
      <c r="E577" s="7" t="s">
        <v>1750</v>
      </c>
    </row>
    <row r="578" spans="1:5" x14ac:dyDescent="0.25">
      <c r="A578" s="7" t="s">
        <v>453</v>
      </c>
      <c r="B578" s="7">
        <v>100</v>
      </c>
      <c r="C578" s="7">
        <v>87</v>
      </c>
      <c r="D578" s="7">
        <v>26</v>
      </c>
      <c r="E578" s="7" t="s">
        <v>1759</v>
      </c>
    </row>
    <row r="579" spans="1:5" x14ac:dyDescent="0.25">
      <c r="A579" s="7" t="s">
        <v>1504</v>
      </c>
      <c r="B579" s="7">
        <v>100</v>
      </c>
      <c r="C579" s="7">
        <v>49</v>
      </c>
      <c r="D579" s="7">
        <v>26</v>
      </c>
      <c r="E579" s="7" t="s">
        <v>1771</v>
      </c>
    </row>
    <row r="580" spans="1:5" x14ac:dyDescent="0.25">
      <c r="A580" s="7" t="s">
        <v>1489</v>
      </c>
      <c r="B580" s="7">
        <v>100</v>
      </c>
      <c r="C580" s="7">
        <v>36</v>
      </c>
      <c r="D580" s="7">
        <v>26</v>
      </c>
      <c r="E580" s="7" t="s">
        <v>1774</v>
      </c>
    </row>
    <row r="581" spans="1:5" x14ac:dyDescent="0.25">
      <c r="A581" s="7" t="s">
        <v>828</v>
      </c>
      <c r="B581" s="7">
        <v>100</v>
      </c>
      <c r="C581" s="7">
        <v>67</v>
      </c>
      <c r="D581" s="7">
        <v>26</v>
      </c>
      <c r="E581" s="7" t="s">
        <v>1764</v>
      </c>
    </row>
    <row r="582" spans="1:5" x14ac:dyDescent="0.25">
      <c r="A582" s="7" t="s">
        <v>276</v>
      </c>
      <c r="B582" s="7">
        <v>100</v>
      </c>
      <c r="C582" s="7">
        <v>70</v>
      </c>
      <c r="D582" s="7">
        <v>26</v>
      </c>
      <c r="E582" s="7" t="s">
        <v>1773</v>
      </c>
    </row>
    <row r="583" spans="1:5" x14ac:dyDescent="0.25">
      <c r="A583" s="7" t="s">
        <v>1537</v>
      </c>
      <c r="B583" s="7">
        <v>100</v>
      </c>
      <c r="C583" s="7">
        <v>26</v>
      </c>
      <c r="D583" s="7">
        <v>25</v>
      </c>
      <c r="E583" s="7" t="s">
        <v>1740</v>
      </c>
    </row>
    <row r="584" spans="1:5" x14ac:dyDescent="0.25">
      <c r="A584" s="7" t="s">
        <v>482</v>
      </c>
      <c r="B584" s="7">
        <v>100</v>
      </c>
      <c r="C584" s="7">
        <v>58</v>
      </c>
      <c r="D584" s="7">
        <v>25</v>
      </c>
      <c r="E584" s="7" t="s">
        <v>1759</v>
      </c>
    </row>
    <row r="585" spans="1:5" x14ac:dyDescent="0.25">
      <c r="A585" s="7" t="s">
        <v>128</v>
      </c>
      <c r="B585" s="7">
        <v>100</v>
      </c>
      <c r="C585" s="7">
        <v>38</v>
      </c>
      <c r="D585" s="7">
        <v>25</v>
      </c>
      <c r="E585" s="7" t="s">
        <v>1713</v>
      </c>
    </row>
    <row r="586" spans="1:5" x14ac:dyDescent="0.25">
      <c r="A586" s="7" t="s">
        <v>845</v>
      </c>
      <c r="B586" s="7">
        <v>100</v>
      </c>
      <c r="C586" s="7">
        <v>28</v>
      </c>
      <c r="D586" s="7">
        <v>25</v>
      </c>
      <c r="E586" s="7" t="s">
        <v>1835</v>
      </c>
    </row>
    <row r="587" spans="1:5" x14ac:dyDescent="0.25">
      <c r="A587" s="7" t="s">
        <v>1272</v>
      </c>
      <c r="B587" s="7">
        <v>100</v>
      </c>
      <c r="C587" s="7">
        <v>44</v>
      </c>
      <c r="D587" s="7">
        <v>25</v>
      </c>
      <c r="E587" s="7" t="s">
        <v>1773</v>
      </c>
    </row>
    <row r="588" spans="1:5" x14ac:dyDescent="0.25">
      <c r="A588" s="7" t="s">
        <v>175</v>
      </c>
      <c r="B588" s="7">
        <v>100</v>
      </c>
      <c r="C588" s="7">
        <v>45</v>
      </c>
      <c r="D588" s="7">
        <v>25</v>
      </c>
      <c r="E588" s="7" t="s">
        <v>1774</v>
      </c>
    </row>
    <row r="589" spans="1:5" x14ac:dyDescent="0.25">
      <c r="A589" s="7" t="s">
        <v>1136</v>
      </c>
      <c r="B589" s="7">
        <v>100</v>
      </c>
      <c r="C589" s="7">
        <v>36</v>
      </c>
      <c r="D589" s="7">
        <v>25</v>
      </c>
      <c r="E589" s="7" t="s">
        <v>1778</v>
      </c>
    </row>
    <row r="590" spans="1:5" x14ac:dyDescent="0.25">
      <c r="A590" s="7" t="s">
        <v>404</v>
      </c>
      <c r="B590" s="7">
        <v>100</v>
      </c>
      <c r="C590" s="7">
        <v>144</v>
      </c>
      <c r="D590" s="7">
        <v>25</v>
      </c>
      <c r="E590" s="7" t="s">
        <v>1814</v>
      </c>
    </row>
    <row r="591" spans="1:5" x14ac:dyDescent="0.25">
      <c r="A591" s="7" t="s">
        <v>480</v>
      </c>
      <c r="B591" s="7">
        <v>100</v>
      </c>
      <c r="C591" s="7">
        <v>69</v>
      </c>
      <c r="D591" s="7">
        <v>25</v>
      </c>
      <c r="E591" s="7" t="s">
        <v>1770</v>
      </c>
    </row>
    <row r="592" spans="1:5" x14ac:dyDescent="0.25">
      <c r="A592" s="7" t="s">
        <v>1415</v>
      </c>
      <c r="B592" s="7">
        <v>81</v>
      </c>
      <c r="C592" s="7">
        <v>25</v>
      </c>
      <c r="D592" s="7">
        <v>25</v>
      </c>
      <c r="E592" s="7" t="s">
        <v>1769</v>
      </c>
    </row>
    <row r="593" spans="1:5" x14ac:dyDescent="0.25">
      <c r="A593" s="7" t="s">
        <v>226</v>
      </c>
      <c r="B593" s="7">
        <v>100</v>
      </c>
      <c r="C593" s="7">
        <v>50</v>
      </c>
      <c r="D593" s="7">
        <v>25</v>
      </c>
      <c r="E593" s="7" t="s">
        <v>1794</v>
      </c>
    </row>
    <row r="594" spans="1:5" x14ac:dyDescent="0.25">
      <c r="A594" s="7" t="s">
        <v>1226</v>
      </c>
      <c r="B594" s="7">
        <v>100</v>
      </c>
      <c r="C594" s="7">
        <v>42</v>
      </c>
      <c r="D594" s="7">
        <v>25</v>
      </c>
      <c r="E594" s="7" t="s">
        <v>1752</v>
      </c>
    </row>
    <row r="595" spans="1:5" x14ac:dyDescent="0.25">
      <c r="A595" s="7" t="s">
        <v>1099</v>
      </c>
      <c r="B595" s="7">
        <v>100</v>
      </c>
      <c r="C595" s="7">
        <v>57</v>
      </c>
      <c r="D595" s="7">
        <v>25</v>
      </c>
      <c r="E595" s="7" t="s">
        <v>1773</v>
      </c>
    </row>
    <row r="596" spans="1:5" x14ac:dyDescent="0.25">
      <c r="A596" s="7" t="s">
        <v>1341</v>
      </c>
      <c r="B596" s="7">
        <v>100</v>
      </c>
      <c r="C596" s="7">
        <v>55</v>
      </c>
      <c r="D596" s="7">
        <v>25</v>
      </c>
      <c r="E596" s="7" t="s">
        <v>1771</v>
      </c>
    </row>
    <row r="597" spans="1:5" x14ac:dyDescent="0.25">
      <c r="A597" s="7" t="s">
        <v>1505</v>
      </c>
      <c r="B597" s="7">
        <v>100</v>
      </c>
      <c r="C597" s="7">
        <v>78</v>
      </c>
      <c r="D597" s="7">
        <v>24</v>
      </c>
      <c r="E597" s="7" t="s">
        <v>1747</v>
      </c>
    </row>
    <row r="598" spans="1:5" x14ac:dyDescent="0.25">
      <c r="A598" s="7" t="s">
        <v>741</v>
      </c>
      <c r="B598" s="7">
        <v>100</v>
      </c>
      <c r="C598" s="7">
        <v>74</v>
      </c>
      <c r="D598" s="7">
        <v>24</v>
      </c>
      <c r="E598" s="7" t="s">
        <v>1773</v>
      </c>
    </row>
    <row r="599" spans="1:5" x14ac:dyDescent="0.25">
      <c r="A599" s="7" t="s">
        <v>289</v>
      </c>
      <c r="B599" s="7">
        <v>100</v>
      </c>
      <c r="C599" s="7">
        <v>58</v>
      </c>
      <c r="D599" s="7">
        <v>24</v>
      </c>
      <c r="E599" s="7" t="s">
        <v>1762</v>
      </c>
    </row>
    <row r="600" spans="1:5" x14ac:dyDescent="0.25">
      <c r="A600" s="7" t="s">
        <v>1321</v>
      </c>
      <c r="B600" s="7">
        <v>100</v>
      </c>
      <c r="C600" s="7">
        <v>45</v>
      </c>
      <c r="D600" s="7">
        <v>24</v>
      </c>
      <c r="E600" s="7" t="s">
        <v>1741</v>
      </c>
    </row>
    <row r="601" spans="1:5" x14ac:dyDescent="0.25">
      <c r="A601" s="7" t="s">
        <v>783</v>
      </c>
      <c r="B601" s="7">
        <v>100</v>
      </c>
      <c r="C601" s="7">
        <v>24</v>
      </c>
      <c r="D601" s="7">
        <v>24</v>
      </c>
      <c r="E601" s="7" t="s">
        <v>1767</v>
      </c>
    </row>
    <row r="602" spans="1:5" x14ac:dyDescent="0.25">
      <c r="A602" s="7" t="s">
        <v>1420</v>
      </c>
      <c r="B602" s="7">
        <v>100</v>
      </c>
      <c r="C602" s="7">
        <v>61</v>
      </c>
      <c r="D602" s="7">
        <v>24</v>
      </c>
      <c r="E602" s="7" t="s">
        <v>1771</v>
      </c>
    </row>
    <row r="603" spans="1:5" x14ac:dyDescent="0.25">
      <c r="A603" s="7" t="s">
        <v>447</v>
      </c>
      <c r="B603" s="7">
        <v>100</v>
      </c>
      <c r="C603" s="7">
        <v>41</v>
      </c>
      <c r="D603" s="7">
        <v>24</v>
      </c>
      <c r="E603" s="7" t="s">
        <v>1728</v>
      </c>
    </row>
    <row r="604" spans="1:5" x14ac:dyDescent="0.25">
      <c r="A604" s="7" t="s">
        <v>870</v>
      </c>
      <c r="B604" s="7">
        <v>98</v>
      </c>
      <c r="C604" s="7">
        <v>46</v>
      </c>
      <c r="D604" s="7">
        <v>24</v>
      </c>
      <c r="E604" s="7" t="s">
        <v>1701</v>
      </c>
    </row>
    <row r="605" spans="1:5" x14ac:dyDescent="0.25">
      <c r="A605" s="7" t="s">
        <v>1008</v>
      </c>
      <c r="B605" s="7">
        <v>100</v>
      </c>
      <c r="C605" s="7">
        <v>40</v>
      </c>
      <c r="D605" s="7">
        <v>24</v>
      </c>
      <c r="E605" s="7" t="s">
        <v>1743</v>
      </c>
    </row>
    <row r="606" spans="1:5" x14ac:dyDescent="0.25">
      <c r="A606" s="7" t="s">
        <v>990</v>
      </c>
      <c r="B606" s="7">
        <v>100</v>
      </c>
      <c r="C606" s="7">
        <v>94</v>
      </c>
      <c r="D606" s="7">
        <v>23</v>
      </c>
      <c r="E606" s="7" t="s">
        <v>1773</v>
      </c>
    </row>
    <row r="607" spans="1:5" x14ac:dyDescent="0.25">
      <c r="A607" s="7" t="s">
        <v>708</v>
      </c>
      <c r="B607" s="7">
        <v>100</v>
      </c>
      <c r="C607" s="7">
        <v>85</v>
      </c>
      <c r="D607" s="7">
        <v>23</v>
      </c>
      <c r="E607" s="7" t="s">
        <v>1806</v>
      </c>
    </row>
    <row r="608" spans="1:5" x14ac:dyDescent="0.25">
      <c r="A608" s="7" t="s">
        <v>167</v>
      </c>
      <c r="B608" s="7">
        <v>100</v>
      </c>
      <c r="C608" s="7">
        <v>50</v>
      </c>
      <c r="D608" s="7">
        <v>23</v>
      </c>
      <c r="E608" s="7" t="s">
        <v>1700</v>
      </c>
    </row>
    <row r="609" spans="1:5" x14ac:dyDescent="0.25">
      <c r="A609" s="7" t="s">
        <v>866</v>
      </c>
      <c r="B609" s="7">
        <v>100</v>
      </c>
      <c r="C609" s="7">
        <v>40</v>
      </c>
      <c r="D609" s="7">
        <v>23</v>
      </c>
      <c r="E609" s="7" t="s">
        <v>1806</v>
      </c>
    </row>
    <row r="610" spans="1:5" x14ac:dyDescent="0.25">
      <c r="A610" s="7" t="s">
        <v>1256</v>
      </c>
      <c r="B610" s="7">
        <v>100</v>
      </c>
      <c r="C610" s="7">
        <v>50</v>
      </c>
      <c r="D610" s="7">
        <v>23</v>
      </c>
      <c r="E610" s="7" t="s">
        <v>1754</v>
      </c>
    </row>
    <row r="611" spans="1:5" x14ac:dyDescent="0.25">
      <c r="A611" s="7" t="s">
        <v>483</v>
      </c>
      <c r="B611" s="7">
        <v>100</v>
      </c>
      <c r="C611" s="7">
        <v>24</v>
      </c>
      <c r="D611" s="7">
        <v>23</v>
      </c>
      <c r="E611" s="7" t="s">
        <v>1770</v>
      </c>
    </row>
    <row r="612" spans="1:5" x14ac:dyDescent="0.25">
      <c r="A612" s="7" t="s">
        <v>1491</v>
      </c>
      <c r="B612" s="7">
        <v>99</v>
      </c>
      <c r="C612" s="7">
        <v>50</v>
      </c>
      <c r="D612" s="7">
        <v>23</v>
      </c>
      <c r="E612" s="7" t="s">
        <v>1771</v>
      </c>
    </row>
    <row r="613" spans="1:5" x14ac:dyDescent="0.25">
      <c r="A613" s="7" t="s">
        <v>1036</v>
      </c>
      <c r="B613" s="7">
        <v>100</v>
      </c>
      <c r="C613" s="7">
        <v>50</v>
      </c>
      <c r="D613" s="7">
        <v>23</v>
      </c>
      <c r="E613" s="7" t="s">
        <v>1773</v>
      </c>
    </row>
    <row r="614" spans="1:5" x14ac:dyDescent="0.25">
      <c r="A614" s="7" t="s">
        <v>1548</v>
      </c>
      <c r="B614" s="7">
        <v>100</v>
      </c>
      <c r="C614" s="7">
        <v>25</v>
      </c>
      <c r="D614" s="7">
        <v>23</v>
      </c>
      <c r="E614" s="7" t="s">
        <v>1712</v>
      </c>
    </row>
    <row r="615" spans="1:5" x14ac:dyDescent="0.25">
      <c r="A615" s="7" t="s">
        <v>1045</v>
      </c>
      <c r="B615" s="7">
        <v>100</v>
      </c>
      <c r="C615" s="7">
        <v>44</v>
      </c>
      <c r="D615" s="7">
        <v>23</v>
      </c>
      <c r="E615" s="7" t="s">
        <v>1773</v>
      </c>
    </row>
    <row r="616" spans="1:5" x14ac:dyDescent="0.25">
      <c r="A616" s="7" t="s">
        <v>1207</v>
      </c>
      <c r="B616" s="7">
        <v>100</v>
      </c>
      <c r="C616" s="7">
        <v>51</v>
      </c>
      <c r="D616" s="7">
        <v>23</v>
      </c>
      <c r="E616" s="7" t="s">
        <v>1795</v>
      </c>
    </row>
    <row r="617" spans="1:5" x14ac:dyDescent="0.25">
      <c r="A617" s="7" t="s">
        <v>953</v>
      </c>
      <c r="B617" s="7">
        <v>93</v>
      </c>
      <c r="C617" s="7">
        <v>118</v>
      </c>
      <c r="D617" s="7">
        <v>23</v>
      </c>
      <c r="E617" s="7" t="s">
        <v>1773</v>
      </c>
    </row>
    <row r="618" spans="1:5" x14ac:dyDescent="0.25">
      <c r="A618" s="7" t="s">
        <v>1452</v>
      </c>
      <c r="B618" s="7">
        <v>100</v>
      </c>
      <c r="C618" s="7">
        <v>61</v>
      </c>
      <c r="D618" s="7">
        <v>23</v>
      </c>
      <c r="E618" s="7" t="s">
        <v>1774</v>
      </c>
    </row>
    <row r="619" spans="1:5" x14ac:dyDescent="0.25">
      <c r="A619" s="7" t="s">
        <v>1535</v>
      </c>
      <c r="B619" s="7">
        <v>100</v>
      </c>
      <c r="C619" s="7">
        <v>123</v>
      </c>
      <c r="D619" s="7">
        <v>23</v>
      </c>
      <c r="E619" s="7" t="s">
        <v>1798</v>
      </c>
    </row>
    <row r="620" spans="1:5" x14ac:dyDescent="0.25">
      <c r="A620" s="7" t="s">
        <v>613</v>
      </c>
      <c r="B620" s="7">
        <v>100</v>
      </c>
      <c r="C620" s="7">
        <v>80</v>
      </c>
      <c r="D620" s="7">
        <v>23</v>
      </c>
      <c r="E620" s="7" t="s">
        <v>1759</v>
      </c>
    </row>
    <row r="621" spans="1:5" x14ac:dyDescent="0.25">
      <c r="A621" s="7" t="s">
        <v>319</v>
      </c>
      <c r="B621" s="7">
        <v>100</v>
      </c>
      <c r="C621" s="7">
        <v>40</v>
      </c>
      <c r="D621" s="7">
        <v>22</v>
      </c>
      <c r="E621" s="7" t="s">
        <v>1729</v>
      </c>
    </row>
    <row r="622" spans="1:5" x14ac:dyDescent="0.25">
      <c r="A622" s="7" t="s">
        <v>248</v>
      </c>
      <c r="B622" s="7">
        <v>100</v>
      </c>
      <c r="C622" s="7">
        <v>23</v>
      </c>
      <c r="D622" s="7">
        <v>22</v>
      </c>
      <c r="E622" s="7" t="s">
        <v>1810</v>
      </c>
    </row>
    <row r="623" spans="1:5" x14ac:dyDescent="0.25">
      <c r="A623" s="7" t="s">
        <v>417</v>
      </c>
      <c r="B623" s="7">
        <v>99</v>
      </c>
      <c r="C623" s="7">
        <v>91</v>
      </c>
      <c r="D623" s="7">
        <v>22</v>
      </c>
      <c r="E623" s="7" t="s">
        <v>1771</v>
      </c>
    </row>
    <row r="624" spans="1:5" x14ac:dyDescent="0.25">
      <c r="A624" s="7" t="s">
        <v>887</v>
      </c>
      <c r="B624" s="7">
        <v>100</v>
      </c>
      <c r="C624" s="7">
        <v>32</v>
      </c>
      <c r="D624" s="7">
        <v>22</v>
      </c>
      <c r="E624" s="7" t="s">
        <v>1734</v>
      </c>
    </row>
    <row r="625" spans="1:5" x14ac:dyDescent="0.25">
      <c r="A625" s="7" t="s">
        <v>1328</v>
      </c>
      <c r="B625" s="7">
        <v>100</v>
      </c>
      <c r="C625" s="7">
        <v>57</v>
      </c>
      <c r="D625" s="7">
        <v>22</v>
      </c>
      <c r="E625" s="7" t="s">
        <v>1771</v>
      </c>
    </row>
    <row r="626" spans="1:5" x14ac:dyDescent="0.25">
      <c r="A626" s="7" t="s">
        <v>1618</v>
      </c>
      <c r="B626" s="7">
        <v>100</v>
      </c>
      <c r="C626" s="7">
        <v>63</v>
      </c>
      <c r="D626" s="7">
        <v>22</v>
      </c>
      <c r="E626" s="7" t="s">
        <v>1768</v>
      </c>
    </row>
    <row r="627" spans="1:5" x14ac:dyDescent="0.25">
      <c r="A627" s="7" t="s">
        <v>1018</v>
      </c>
      <c r="B627" s="7">
        <v>100</v>
      </c>
      <c r="C627" s="7">
        <v>81</v>
      </c>
      <c r="D627" s="7">
        <v>21</v>
      </c>
      <c r="E627" s="7" t="s">
        <v>1796</v>
      </c>
    </row>
    <row r="628" spans="1:5" x14ac:dyDescent="0.25">
      <c r="A628" s="7" t="s">
        <v>1316</v>
      </c>
      <c r="B628" s="7">
        <v>100</v>
      </c>
      <c r="C628" s="7">
        <v>38</v>
      </c>
      <c r="D628" s="7">
        <v>21</v>
      </c>
      <c r="E628" s="7" t="s">
        <v>1741</v>
      </c>
    </row>
    <row r="629" spans="1:5" x14ac:dyDescent="0.25">
      <c r="A629" s="7" t="s">
        <v>677</v>
      </c>
      <c r="B629" s="7">
        <v>100</v>
      </c>
      <c r="C629" s="7">
        <v>21</v>
      </c>
      <c r="D629" s="7">
        <v>21</v>
      </c>
      <c r="E629" s="7" t="s">
        <v>1778</v>
      </c>
    </row>
    <row r="630" spans="1:5" x14ac:dyDescent="0.25">
      <c r="A630" s="7" t="s">
        <v>859</v>
      </c>
      <c r="B630" s="7">
        <v>100</v>
      </c>
      <c r="C630" s="7">
        <v>40</v>
      </c>
      <c r="D630" s="7">
        <v>21</v>
      </c>
      <c r="E630" s="7" t="s">
        <v>1806</v>
      </c>
    </row>
    <row r="631" spans="1:5" x14ac:dyDescent="0.25">
      <c r="A631" s="7" t="s">
        <v>1340</v>
      </c>
      <c r="B631" s="7">
        <v>100</v>
      </c>
      <c r="C631" s="7">
        <v>45</v>
      </c>
      <c r="D631" s="7">
        <v>21</v>
      </c>
      <c r="E631" s="7" t="s">
        <v>1746</v>
      </c>
    </row>
    <row r="632" spans="1:5" x14ac:dyDescent="0.25">
      <c r="A632" s="7" t="s">
        <v>1318</v>
      </c>
      <c r="B632" s="7">
        <v>100</v>
      </c>
      <c r="C632" s="7">
        <v>22</v>
      </c>
      <c r="D632" s="7">
        <v>21</v>
      </c>
      <c r="E632" s="7" t="s">
        <v>1741</v>
      </c>
    </row>
    <row r="633" spans="1:5" x14ac:dyDescent="0.25">
      <c r="A633" s="7" t="s">
        <v>652</v>
      </c>
      <c r="B633" s="7">
        <v>100</v>
      </c>
      <c r="C633" s="7">
        <v>39</v>
      </c>
      <c r="D633" s="7">
        <v>21</v>
      </c>
      <c r="E633" s="7" t="s">
        <v>1737</v>
      </c>
    </row>
    <row r="634" spans="1:5" x14ac:dyDescent="0.25">
      <c r="A634" s="7" t="s">
        <v>904</v>
      </c>
      <c r="B634" s="7">
        <v>68</v>
      </c>
      <c r="C634" s="7">
        <v>62</v>
      </c>
      <c r="D634" s="7">
        <v>21</v>
      </c>
      <c r="E634" s="7" t="s">
        <v>1785</v>
      </c>
    </row>
    <row r="635" spans="1:5" x14ac:dyDescent="0.25">
      <c r="A635" s="7" t="s">
        <v>1457</v>
      </c>
      <c r="B635" s="7">
        <v>100</v>
      </c>
      <c r="C635" s="7">
        <v>62</v>
      </c>
      <c r="D635" s="7">
        <v>21</v>
      </c>
      <c r="E635" s="7" t="s">
        <v>1771</v>
      </c>
    </row>
    <row r="636" spans="1:5" x14ac:dyDescent="0.25">
      <c r="A636" s="7" t="s">
        <v>385</v>
      </c>
      <c r="B636" s="7">
        <v>100</v>
      </c>
      <c r="C636" s="7">
        <v>36</v>
      </c>
      <c r="D636" s="7">
        <v>21</v>
      </c>
      <c r="E636" s="7" t="s">
        <v>1724</v>
      </c>
    </row>
    <row r="637" spans="1:5" x14ac:dyDescent="0.25">
      <c r="A637" s="7" t="s">
        <v>1644</v>
      </c>
      <c r="B637" s="7">
        <v>100</v>
      </c>
      <c r="C637" s="7">
        <v>70</v>
      </c>
      <c r="D637" s="7">
        <v>21</v>
      </c>
      <c r="E637" s="7" t="s">
        <v>1720</v>
      </c>
    </row>
    <row r="638" spans="1:5" x14ac:dyDescent="0.25">
      <c r="A638" s="7" t="s">
        <v>178</v>
      </c>
      <c r="B638" s="7">
        <v>100</v>
      </c>
      <c r="C638" s="7">
        <v>129</v>
      </c>
      <c r="D638" s="7">
        <v>21</v>
      </c>
      <c r="E638" s="7" t="s">
        <v>1826</v>
      </c>
    </row>
    <row r="639" spans="1:5" x14ac:dyDescent="0.25">
      <c r="A639" s="7" t="s">
        <v>914</v>
      </c>
      <c r="B639" s="7">
        <v>100</v>
      </c>
      <c r="C639" s="7">
        <v>30</v>
      </c>
      <c r="D639" s="7">
        <v>20</v>
      </c>
      <c r="E639" s="7" t="s">
        <v>1773</v>
      </c>
    </row>
    <row r="640" spans="1:5" x14ac:dyDescent="0.25">
      <c r="A640" s="7" t="s">
        <v>1550</v>
      </c>
      <c r="B640" s="7">
        <v>100</v>
      </c>
      <c r="C640" s="7">
        <v>35</v>
      </c>
      <c r="D640" s="7">
        <v>20</v>
      </c>
      <c r="E640" s="7" t="s">
        <v>1712</v>
      </c>
    </row>
    <row r="641" spans="1:5" x14ac:dyDescent="0.25">
      <c r="A641" s="7" t="s">
        <v>307</v>
      </c>
      <c r="B641" s="7">
        <v>100</v>
      </c>
      <c r="C641" s="7">
        <v>31</v>
      </c>
      <c r="D641" s="7">
        <v>20</v>
      </c>
      <c r="E641" s="7" t="s">
        <v>1729</v>
      </c>
    </row>
    <row r="642" spans="1:5" x14ac:dyDescent="0.25">
      <c r="A642" s="7" t="s">
        <v>1421</v>
      </c>
      <c r="B642" s="7">
        <v>94</v>
      </c>
      <c r="C642" s="7">
        <v>20</v>
      </c>
      <c r="D642" s="7">
        <v>20</v>
      </c>
      <c r="E642" s="7" t="s">
        <v>1754</v>
      </c>
    </row>
    <row r="643" spans="1:5" x14ac:dyDescent="0.25">
      <c r="A643" s="7" t="s">
        <v>183</v>
      </c>
      <c r="B643" s="7">
        <v>100</v>
      </c>
      <c r="C643" s="7">
        <v>36</v>
      </c>
      <c r="D643" s="7">
        <v>20</v>
      </c>
      <c r="E643" s="7" t="s">
        <v>1761</v>
      </c>
    </row>
    <row r="644" spans="1:5" x14ac:dyDescent="0.25">
      <c r="A644" s="7" t="s">
        <v>715</v>
      </c>
      <c r="B644" s="7">
        <v>100</v>
      </c>
      <c r="C644" s="7">
        <v>83</v>
      </c>
      <c r="D644" s="7">
        <v>20</v>
      </c>
      <c r="E644" s="7" t="s">
        <v>1758</v>
      </c>
    </row>
    <row r="645" spans="1:5" x14ac:dyDescent="0.25">
      <c r="A645" s="7" t="s">
        <v>1063</v>
      </c>
      <c r="B645" s="7">
        <v>100</v>
      </c>
      <c r="C645" s="7">
        <v>57</v>
      </c>
      <c r="D645" s="7">
        <v>20</v>
      </c>
      <c r="E645" s="7" t="s">
        <v>1767</v>
      </c>
    </row>
    <row r="646" spans="1:5" x14ac:dyDescent="0.25">
      <c r="A646" s="7" t="s">
        <v>1164</v>
      </c>
      <c r="B646" s="7">
        <v>100</v>
      </c>
      <c r="C646" s="7">
        <v>250</v>
      </c>
      <c r="D646" s="7">
        <v>20</v>
      </c>
      <c r="E646" s="7" t="s">
        <v>1773</v>
      </c>
    </row>
    <row r="647" spans="1:5" x14ac:dyDescent="0.25">
      <c r="A647" s="7" t="s">
        <v>1188</v>
      </c>
      <c r="B647" s="7">
        <v>100</v>
      </c>
      <c r="C647" s="7">
        <v>40</v>
      </c>
      <c r="D647" s="7">
        <v>20</v>
      </c>
      <c r="E647" s="7" t="s">
        <v>1828</v>
      </c>
    </row>
    <row r="648" spans="1:5" x14ac:dyDescent="0.25">
      <c r="A648" s="7" t="s">
        <v>1408</v>
      </c>
      <c r="B648" s="7">
        <v>100</v>
      </c>
      <c r="C648" s="7">
        <v>31</v>
      </c>
      <c r="D648" s="7">
        <v>20</v>
      </c>
      <c r="E648" s="7" t="s">
        <v>1769</v>
      </c>
    </row>
    <row r="649" spans="1:5" x14ac:dyDescent="0.25">
      <c r="A649" s="7" t="s">
        <v>1311</v>
      </c>
      <c r="B649" s="7">
        <v>100</v>
      </c>
      <c r="C649" s="7">
        <v>40</v>
      </c>
      <c r="D649" s="7">
        <v>20</v>
      </c>
      <c r="E649" s="7" t="s">
        <v>1781</v>
      </c>
    </row>
    <row r="650" spans="1:5" x14ac:dyDescent="0.25">
      <c r="A650" s="7" t="s">
        <v>1396</v>
      </c>
      <c r="B650" s="7">
        <v>100</v>
      </c>
      <c r="C650" s="7">
        <v>20</v>
      </c>
      <c r="D650" s="7">
        <v>20</v>
      </c>
      <c r="E650" s="7" t="s">
        <v>1774</v>
      </c>
    </row>
    <row r="651" spans="1:5" x14ac:dyDescent="0.25">
      <c r="A651" s="7" t="s">
        <v>1143</v>
      </c>
      <c r="B651" s="7">
        <v>100</v>
      </c>
      <c r="C651" s="7">
        <v>117</v>
      </c>
      <c r="D651" s="7">
        <v>20</v>
      </c>
      <c r="E651" s="7" t="s">
        <v>1773</v>
      </c>
    </row>
    <row r="652" spans="1:5" x14ac:dyDescent="0.25">
      <c r="A652" s="7" t="s">
        <v>696</v>
      </c>
      <c r="B652" s="7">
        <v>66</v>
      </c>
      <c r="C652" s="7">
        <v>47</v>
      </c>
      <c r="D652" s="7">
        <v>20</v>
      </c>
      <c r="E652" s="7" t="s">
        <v>1773</v>
      </c>
    </row>
    <row r="653" spans="1:5" x14ac:dyDescent="0.25">
      <c r="A653" s="7" t="s">
        <v>1298</v>
      </c>
      <c r="B653" s="7">
        <v>100</v>
      </c>
      <c r="C653" s="7">
        <v>20</v>
      </c>
      <c r="D653" s="7">
        <v>20</v>
      </c>
      <c r="E653" s="7" t="s">
        <v>1764</v>
      </c>
    </row>
    <row r="654" spans="1:5" x14ac:dyDescent="0.25">
      <c r="A654" s="7" t="s">
        <v>171</v>
      </c>
      <c r="B654" s="7">
        <v>100</v>
      </c>
      <c r="C654" s="7">
        <v>44</v>
      </c>
      <c r="D654" s="7">
        <v>19</v>
      </c>
      <c r="E654" s="7" t="s">
        <v>1805</v>
      </c>
    </row>
    <row r="655" spans="1:5" x14ac:dyDescent="0.25">
      <c r="A655" s="7" t="s">
        <v>1100</v>
      </c>
      <c r="B655" s="7">
        <v>100</v>
      </c>
      <c r="C655" s="7">
        <v>341</v>
      </c>
      <c r="D655" s="7">
        <v>19</v>
      </c>
      <c r="E655" s="7" t="s">
        <v>1813</v>
      </c>
    </row>
    <row r="656" spans="1:5" x14ac:dyDescent="0.25">
      <c r="A656" s="7" t="s">
        <v>542</v>
      </c>
      <c r="B656" s="7">
        <v>100</v>
      </c>
      <c r="C656" s="7">
        <v>19</v>
      </c>
      <c r="D656" s="7">
        <v>19</v>
      </c>
      <c r="E656" s="7" t="s">
        <v>1776</v>
      </c>
    </row>
    <row r="657" spans="1:5" x14ac:dyDescent="0.25">
      <c r="A657" s="7" t="s">
        <v>877</v>
      </c>
      <c r="B657" s="7">
        <v>100</v>
      </c>
      <c r="C657" s="7">
        <v>39</v>
      </c>
      <c r="D657" s="7">
        <v>19</v>
      </c>
      <c r="E657" s="7" t="s">
        <v>1774</v>
      </c>
    </row>
    <row r="658" spans="1:5" x14ac:dyDescent="0.25">
      <c r="A658" s="7" t="s">
        <v>881</v>
      </c>
      <c r="B658" s="7">
        <v>100</v>
      </c>
      <c r="C658" s="7">
        <v>39</v>
      </c>
      <c r="D658" s="7">
        <v>19</v>
      </c>
      <c r="E658" s="7" t="s">
        <v>1753</v>
      </c>
    </row>
    <row r="659" spans="1:5" x14ac:dyDescent="0.25">
      <c r="A659" s="7" t="s">
        <v>1304</v>
      </c>
      <c r="B659" s="7">
        <v>100</v>
      </c>
      <c r="C659" s="7">
        <v>60</v>
      </c>
      <c r="D659" s="7">
        <v>19</v>
      </c>
      <c r="E659" s="7" t="s">
        <v>1800</v>
      </c>
    </row>
    <row r="660" spans="1:5" x14ac:dyDescent="0.25">
      <c r="A660" s="7" t="s">
        <v>1083</v>
      </c>
      <c r="B660" s="7">
        <v>100</v>
      </c>
      <c r="C660" s="7">
        <v>41</v>
      </c>
      <c r="D660" s="7">
        <v>19</v>
      </c>
      <c r="E660" s="7" t="s">
        <v>1752</v>
      </c>
    </row>
    <row r="661" spans="1:5" x14ac:dyDescent="0.25">
      <c r="A661" s="7" t="s">
        <v>1096</v>
      </c>
      <c r="B661" s="7">
        <v>99</v>
      </c>
      <c r="C661" s="7">
        <v>95</v>
      </c>
      <c r="D661" s="7">
        <v>19</v>
      </c>
      <c r="E661" s="7" t="s">
        <v>1773</v>
      </c>
    </row>
    <row r="662" spans="1:5" x14ac:dyDescent="0.25">
      <c r="A662" s="7" t="s">
        <v>1433</v>
      </c>
      <c r="B662" s="7">
        <v>100</v>
      </c>
      <c r="C662" s="7">
        <v>177</v>
      </c>
      <c r="D662" s="7">
        <v>19</v>
      </c>
      <c r="E662" s="7" t="s">
        <v>1771</v>
      </c>
    </row>
    <row r="663" spans="1:5" x14ac:dyDescent="0.25">
      <c r="A663" s="7" t="s">
        <v>1200</v>
      </c>
      <c r="B663" s="7">
        <v>100</v>
      </c>
      <c r="C663" s="7">
        <v>188</v>
      </c>
      <c r="D663" s="7">
        <v>18</v>
      </c>
      <c r="E663" s="7" t="s">
        <v>1730</v>
      </c>
    </row>
    <row r="664" spans="1:5" x14ac:dyDescent="0.25">
      <c r="A664" s="7" t="s">
        <v>204</v>
      </c>
      <c r="B664" s="7">
        <v>100</v>
      </c>
      <c r="C664" s="7">
        <v>32</v>
      </c>
      <c r="D664" s="7">
        <v>18</v>
      </c>
      <c r="E664" s="7" t="s">
        <v>1768</v>
      </c>
    </row>
    <row r="665" spans="1:5" x14ac:dyDescent="0.25">
      <c r="A665" s="7" t="s">
        <v>427</v>
      </c>
      <c r="B665" s="7">
        <v>38</v>
      </c>
      <c r="C665" s="7">
        <v>26</v>
      </c>
      <c r="D665" s="7">
        <v>18</v>
      </c>
      <c r="E665" s="7" t="s">
        <v>1783</v>
      </c>
    </row>
    <row r="666" spans="1:5" x14ac:dyDescent="0.25">
      <c r="A666" s="7" t="s">
        <v>556</v>
      </c>
      <c r="B666" s="7">
        <v>100</v>
      </c>
      <c r="C666" s="7">
        <v>40</v>
      </c>
      <c r="D666" s="7">
        <v>18</v>
      </c>
      <c r="E666" s="7" t="s">
        <v>1768</v>
      </c>
    </row>
    <row r="667" spans="1:5" x14ac:dyDescent="0.25">
      <c r="A667" s="7" t="s">
        <v>639</v>
      </c>
      <c r="B667" s="7">
        <v>100</v>
      </c>
      <c r="C667" s="7">
        <v>63</v>
      </c>
      <c r="D667" s="7">
        <v>18</v>
      </c>
      <c r="E667" s="7" t="s">
        <v>1716</v>
      </c>
    </row>
    <row r="668" spans="1:5" x14ac:dyDescent="0.25">
      <c r="A668" s="7" t="s">
        <v>1336</v>
      </c>
      <c r="B668" s="7">
        <v>100</v>
      </c>
      <c r="C668" s="7">
        <v>30</v>
      </c>
      <c r="D668" s="7">
        <v>18</v>
      </c>
      <c r="E668" s="7" t="s">
        <v>1713</v>
      </c>
    </row>
    <row r="669" spans="1:5" x14ac:dyDescent="0.25">
      <c r="A669" s="7" t="s">
        <v>946</v>
      </c>
      <c r="B669" s="7">
        <v>100</v>
      </c>
      <c r="C669" s="7">
        <v>64</v>
      </c>
      <c r="D669" s="7">
        <v>17</v>
      </c>
      <c r="E669" s="7" t="s">
        <v>1773</v>
      </c>
    </row>
    <row r="670" spans="1:5" x14ac:dyDescent="0.25">
      <c r="A670" s="7" t="s">
        <v>769</v>
      </c>
      <c r="B670" s="7">
        <v>99</v>
      </c>
      <c r="C670" s="7">
        <v>56</v>
      </c>
      <c r="D670" s="7">
        <v>17</v>
      </c>
      <c r="E670" s="7" t="s">
        <v>1771</v>
      </c>
    </row>
    <row r="671" spans="1:5" x14ac:dyDescent="0.25">
      <c r="A671" s="7" t="s">
        <v>221</v>
      </c>
      <c r="B671" s="7">
        <v>86</v>
      </c>
      <c r="C671" s="7">
        <v>18</v>
      </c>
      <c r="D671" s="7">
        <v>17</v>
      </c>
      <c r="E671" s="7" t="s">
        <v>1740</v>
      </c>
    </row>
    <row r="672" spans="1:5" x14ac:dyDescent="0.25">
      <c r="A672" s="7" t="s">
        <v>1242</v>
      </c>
      <c r="B672" s="7">
        <v>100</v>
      </c>
      <c r="C672" s="7">
        <v>57</v>
      </c>
      <c r="D672" s="7">
        <v>17</v>
      </c>
      <c r="E672" s="7" t="s">
        <v>1811</v>
      </c>
    </row>
    <row r="673" spans="1:5" x14ac:dyDescent="0.25">
      <c r="A673" s="7" t="s">
        <v>135</v>
      </c>
      <c r="B673" s="7">
        <v>100</v>
      </c>
      <c r="C673" s="7">
        <v>108</v>
      </c>
      <c r="D673" s="7">
        <v>17</v>
      </c>
      <c r="E673" s="7" t="s">
        <v>1696</v>
      </c>
    </row>
    <row r="674" spans="1:5" x14ac:dyDescent="0.25">
      <c r="A674" s="7" t="s">
        <v>593</v>
      </c>
      <c r="B674" s="7">
        <v>100</v>
      </c>
      <c r="C674" s="7">
        <v>18</v>
      </c>
      <c r="D674" s="7">
        <v>17</v>
      </c>
      <c r="E674" s="7" t="s">
        <v>1776</v>
      </c>
    </row>
    <row r="675" spans="1:5" x14ac:dyDescent="0.25">
      <c r="A675" s="7" t="s">
        <v>880</v>
      </c>
      <c r="B675" s="7">
        <v>100</v>
      </c>
      <c r="C675" s="7">
        <v>27</v>
      </c>
      <c r="D675" s="7">
        <v>17</v>
      </c>
      <c r="E675" s="7" t="s">
        <v>1771</v>
      </c>
    </row>
    <row r="676" spans="1:5" x14ac:dyDescent="0.25">
      <c r="A676" s="7" t="s">
        <v>1435</v>
      </c>
      <c r="B676" s="7">
        <v>100</v>
      </c>
      <c r="C676" s="7">
        <v>83</v>
      </c>
      <c r="D676" s="7">
        <v>17</v>
      </c>
      <c r="E676" s="7" t="s">
        <v>1753</v>
      </c>
    </row>
    <row r="677" spans="1:5" x14ac:dyDescent="0.25">
      <c r="A677" s="7" t="s">
        <v>911</v>
      </c>
      <c r="B677" s="7">
        <v>100</v>
      </c>
      <c r="C677" s="7">
        <v>56</v>
      </c>
      <c r="D677" s="7">
        <v>17</v>
      </c>
      <c r="E677" s="7" t="s">
        <v>1773</v>
      </c>
    </row>
    <row r="678" spans="1:5" x14ac:dyDescent="0.25">
      <c r="A678" s="7" t="s">
        <v>948</v>
      </c>
      <c r="B678" s="7">
        <v>98</v>
      </c>
      <c r="C678" s="7">
        <v>17</v>
      </c>
      <c r="D678" s="7">
        <v>17</v>
      </c>
      <c r="E678" s="7" t="s">
        <v>1775</v>
      </c>
    </row>
    <row r="679" spans="1:5" x14ac:dyDescent="0.25">
      <c r="A679" s="7" t="s">
        <v>672</v>
      </c>
      <c r="B679" s="7">
        <v>100</v>
      </c>
      <c r="C679" s="7">
        <v>111</v>
      </c>
      <c r="D679" s="7">
        <v>17</v>
      </c>
      <c r="E679" s="7" t="s">
        <v>1710</v>
      </c>
    </row>
    <row r="680" spans="1:5" x14ac:dyDescent="0.25">
      <c r="A680" s="7" t="s">
        <v>239</v>
      </c>
      <c r="B680" s="7">
        <v>100</v>
      </c>
      <c r="C680" s="7">
        <v>32</v>
      </c>
      <c r="D680" s="7">
        <v>17</v>
      </c>
      <c r="E680" s="7" t="s">
        <v>1702</v>
      </c>
    </row>
    <row r="681" spans="1:5" x14ac:dyDescent="0.25">
      <c r="A681" s="7" t="s">
        <v>1352</v>
      </c>
      <c r="B681" s="7">
        <v>95</v>
      </c>
      <c r="C681" s="7">
        <v>17</v>
      </c>
      <c r="D681" s="7">
        <v>17</v>
      </c>
      <c r="E681" s="7" t="s">
        <v>1740</v>
      </c>
    </row>
    <row r="682" spans="1:5" x14ac:dyDescent="0.25">
      <c r="A682" s="7" t="s">
        <v>1157</v>
      </c>
      <c r="B682" s="7">
        <v>100</v>
      </c>
      <c r="C682" s="7">
        <v>50</v>
      </c>
      <c r="D682" s="7">
        <v>17</v>
      </c>
      <c r="E682" s="7" t="s">
        <v>1773</v>
      </c>
    </row>
    <row r="683" spans="1:5" x14ac:dyDescent="0.25">
      <c r="A683" s="7" t="s">
        <v>659</v>
      </c>
      <c r="B683" s="7">
        <v>100</v>
      </c>
      <c r="C683" s="7">
        <v>59</v>
      </c>
      <c r="D683" s="7">
        <v>17</v>
      </c>
      <c r="E683" s="7" t="s">
        <v>1788</v>
      </c>
    </row>
    <row r="684" spans="1:5" x14ac:dyDescent="0.25">
      <c r="A684" s="7" t="s">
        <v>1351</v>
      </c>
      <c r="B684" s="7">
        <v>100</v>
      </c>
      <c r="C684" s="7">
        <v>41</v>
      </c>
      <c r="D684" s="7">
        <v>17</v>
      </c>
      <c r="E684" s="7" t="s">
        <v>1794</v>
      </c>
    </row>
    <row r="685" spans="1:5" x14ac:dyDescent="0.25">
      <c r="A685" s="7" t="s">
        <v>1634</v>
      </c>
      <c r="B685" s="7">
        <v>100</v>
      </c>
      <c r="C685" s="7">
        <v>36</v>
      </c>
      <c r="D685" s="7">
        <v>17</v>
      </c>
      <c r="E685" s="7" t="s">
        <v>1773</v>
      </c>
    </row>
    <row r="686" spans="1:5" x14ac:dyDescent="0.25">
      <c r="A686" s="7" t="s">
        <v>1498</v>
      </c>
      <c r="B686" s="7">
        <v>100</v>
      </c>
      <c r="C686" s="7">
        <v>34</v>
      </c>
      <c r="D686" s="7">
        <v>17</v>
      </c>
      <c r="E686" s="7" t="s">
        <v>1771</v>
      </c>
    </row>
    <row r="687" spans="1:5" x14ac:dyDescent="0.25">
      <c r="A687" s="7" t="s">
        <v>1235</v>
      </c>
      <c r="B687" s="7">
        <v>96</v>
      </c>
      <c r="C687" s="7">
        <v>264</v>
      </c>
      <c r="D687" s="7">
        <v>16</v>
      </c>
      <c r="E687" s="7" t="s">
        <v>1773</v>
      </c>
    </row>
    <row r="688" spans="1:5" x14ac:dyDescent="0.25">
      <c r="A688" s="7" t="s">
        <v>1224</v>
      </c>
      <c r="B688" s="7">
        <v>100</v>
      </c>
      <c r="C688" s="7">
        <v>45</v>
      </c>
      <c r="D688" s="7">
        <v>16</v>
      </c>
      <c r="E688" s="7" t="s">
        <v>1773</v>
      </c>
    </row>
    <row r="689" spans="1:5" x14ac:dyDescent="0.25">
      <c r="A689" s="7" t="s">
        <v>1179</v>
      </c>
      <c r="B689" s="7">
        <v>100</v>
      </c>
      <c r="C689" s="7">
        <v>16</v>
      </c>
      <c r="D689" s="7">
        <v>16</v>
      </c>
      <c r="E689" s="7" t="s">
        <v>1787</v>
      </c>
    </row>
    <row r="690" spans="1:5" x14ac:dyDescent="0.25">
      <c r="A690" s="7" t="s">
        <v>488</v>
      </c>
      <c r="B690" s="7">
        <v>100</v>
      </c>
      <c r="C690" s="7">
        <v>29</v>
      </c>
      <c r="D690" s="7">
        <v>16</v>
      </c>
      <c r="E690" s="7" t="s">
        <v>1706</v>
      </c>
    </row>
    <row r="691" spans="1:5" x14ac:dyDescent="0.25">
      <c r="A691" s="7" t="s">
        <v>308</v>
      </c>
      <c r="B691" s="7">
        <v>100</v>
      </c>
      <c r="C691" s="7">
        <v>17</v>
      </c>
      <c r="D691" s="7">
        <v>16</v>
      </c>
      <c r="E691" s="7" t="s">
        <v>1729</v>
      </c>
    </row>
    <row r="692" spans="1:5" x14ac:dyDescent="0.25">
      <c r="A692" s="7" t="s">
        <v>938</v>
      </c>
      <c r="B692" s="7">
        <v>100</v>
      </c>
      <c r="C692" s="7">
        <v>33</v>
      </c>
      <c r="D692" s="7">
        <v>16</v>
      </c>
      <c r="E692" s="7" t="s">
        <v>1773</v>
      </c>
    </row>
    <row r="693" spans="1:5" x14ac:dyDescent="0.25">
      <c r="A693" s="7" t="s">
        <v>399</v>
      </c>
      <c r="B693" s="7">
        <v>100</v>
      </c>
      <c r="C693" s="7">
        <v>29</v>
      </c>
      <c r="D693" s="7">
        <v>16</v>
      </c>
      <c r="E693" s="7" t="s">
        <v>1706</v>
      </c>
    </row>
    <row r="694" spans="1:5" x14ac:dyDescent="0.25">
      <c r="A694" s="7" t="s">
        <v>847</v>
      </c>
      <c r="B694" s="7">
        <v>100</v>
      </c>
      <c r="C694" s="7">
        <v>48</v>
      </c>
      <c r="D694" s="7">
        <v>16</v>
      </c>
      <c r="E694" s="7" t="s">
        <v>1795</v>
      </c>
    </row>
    <row r="695" spans="1:5" x14ac:dyDescent="0.25">
      <c r="A695" s="7" t="s">
        <v>1447</v>
      </c>
      <c r="B695" s="7">
        <v>100</v>
      </c>
      <c r="C695" s="7">
        <v>39</v>
      </c>
      <c r="D695" s="7">
        <v>16</v>
      </c>
      <c r="E695" s="7" t="s">
        <v>1771</v>
      </c>
    </row>
    <row r="696" spans="1:5" x14ac:dyDescent="0.25">
      <c r="A696" s="7" t="s">
        <v>433</v>
      </c>
      <c r="B696" s="7">
        <v>100</v>
      </c>
      <c r="C696" s="7">
        <v>30</v>
      </c>
      <c r="D696" s="7">
        <v>16</v>
      </c>
      <c r="E696" s="7" t="s">
        <v>1741</v>
      </c>
    </row>
    <row r="697" spans="1:5" x14ac:dyDescent="0.25">
      <c r="A697" s="7" t="s">
        <v>524</v>
      </c>
      <c r="B697" s="7">
        <v>81</v>
      </c>
      <c r="C697" s="7">
        <v>50</v>
      </c>
      <c r="D697" s="7">
        <v>16</v>
      </c>
      <c r="E697" s="7" t="s">
        <v>1723</v>
      </c>
    </row>
    <row r="698" spans="1:5" x14ac:dyDescent="0.25">
      <c r="A698" s="7" t="s">
        <v>537</v>
      </c>
      <c r="B698" s="7">
        <v>100</v>
      </c>
      <c r="C698" s="7">
        <v>36</v>
      </c>
      <c r="D698" s="7">
        <v>16</v>
      </c>
      <c r="E698" s="7" t="s">
        <v>1808</v>
      </c>
    </row>
    <row r="699" spans="1:5" x14ac:dyDescent="0.25">
      <c r="A699" s="7" t="s">
        <v>1186</v>
      </c>
      <c r="B699" s="7">
        <v>100</v>
      </c>
      <c r="C699" s="7">
        <v>34</v>
      </c>
      <c r="D699" s="7">
        <v>16</v>
      </c>
      <c r="E699" s="7" t="s">
        <v>1828</v>
      </c>
    </row>
    <row r="700" spans="1:5" x14ac:dyDescent="0.25">
      <c r="A700" s="7" t="s">
        <v>130</v>
      </c>
      <c r="B700" s="7">
        <v>100</v>
      </c>
      <c r="C700" s="7">
        <v>49</v>
      </c>
      <c r="D700" s="7">
        <v>16</v>
      </c>
      <c r="E700" s="7" t="s">
        <v>1713</v>
      </c>
    </row>
    <row r="701" spans="1:5" x14ac:dyDescent="0.25">
      <c r="A701" s="7" t="s">
        <v>1262</v>
      </c>
      <c r="B701" s="7">
        <v>100</v>
      </c>
      <c r="C701" s="7">
        <v>30</v>
      </c>
      <c r="D701" s="7">
        <v>16</v>
      </c>
      <c r="E701" s="7" t="s">
        <v>1788</v>
      </c>
    </row>
    <row r="702" spans="1:5" x14ac:dyDescent="0.25">
      <c r="A702" s="7" t="s">
        <v>258</v>
      </c>
      <c r="B702" s="7">
        <v>100</v>
      </c>
      <c r="C702" s="7">
        <v>30</v>
      </c>
      <c r="D702" s="7">
        <v>16</v>
      </c>
      <c r="E702" s="7" t="s">
        <v>1786</v>
      </c>
    </row>
    <row r="703" spans="1:5" x14ac:dyDescent="0.25">
      <c r="A703" s="7" t="s">
        <v>1439</v>
      </c>
      <c r="B703" s="7">
        <v>100</v>
      </c>
      <c r="C703" s="7">
        <v>30</v>
      </c>
      <c r="D703" s="7">
        <v>16</v>
      </c>
      <c r="E703" s="7" t="s">
        <v>1771</v>
      </c>
    </row>
    <row r="704" spans="1:5" x14ac:dyDescent="0.25">
      <c r="A704" s="7" t="s">
        <v>807</v>
      </c>
      <c r="B704" s="7">
        <v>89</v>
      </c>
      <c r="C704" s="7">
        <v>49</v>
      </c>
      <c r="D704" s="7">
        <v>16</v>
      </c>
      <c r="E704" s="7" t="s">
        <v>1765</v>
      </c>
    </row>
    <row r="705" spans="1:5" x14ac:dyDescent="0.25">
      <c r="A705" s="7" t="s">
        <v>800</v>
      </c>
      <c r="B705" s="7">
        <v>62</v>
      </c>
      <c r="C705" s="7">
        <v>56</v>
      </c>
      <c r="D705" s="7">
        <v>16</v>
      </c>
      <c r="E705" s="7" t="s">
        <v>1722</v>
      </c>
    </row>
    <row r="706" spans="1:5" x14ac:dyDescent="0.25">
      <c r="A706" s="7" t="s">
        <v>567</v>
      </c>
      <c r="B706" s="7">
        <v>100</v>
      </c>
      <c r="C706" s="7">
        <v>33</v>
      </c>
      <c r="D706" s="7">
        <v>15</v>
      </c>
      <c r="E706" s="7" t="s">
        <v>1768</v>
      </c>
    </row>
    <row r="707" spans="1:5" x14ac:dyDescent="0.25">
      <c r="A707" s="7" t="s">
        <v>500</v>
      </c>
      <c r="B707" s="7">
        <v>98</v>
      </c>
      <c r="C707" s="7">
        <v>43</v>
      </c>
      <c r="D707" s="7">
        <v>15</v>
      </c>
      <c r="E707" s="7" t="s">
        <v>1770</v>
      </c>
    </row>
    <row r="708" spans="1:5" x14ac:dyDescent="0.25">
      <c r="A708" s="7" t="s">
        <v>915</v>
      </c>
      <c r="B708" s="7">
        <v>93</v>
      </c>
      <c r="C708" s="7">
        <v>40</v>
      </c>
      <c r="D708" s="7">
        <v>15</v>
      </c>
      <c r="E708" s="7" t="s">
        <v>1773</v>
      </c>
    </row>
    <row r="709" spans="1:5" x14ac:dyDescent="0.25">
      <c r="A709" s="7" t="s">
        <v>550</v>
      </c>
      <c r="B709" s="7">
        <v>0</v>
      </c>
      <c r="C709" s="7">
        <v>15</v>
      </c>
      <c r="D709" s="7">
        <v>15</v>
      </c>
      <c r="E709" s="7" t="s">
        <v>1768</v>
      </c>
    </row>
    <row r="710" spans="1:5" x14ac:dyDescent="0.25">
      <c r="A710" s="7" t="s">
        <v>238</v>
      </c>
      <c r="B710" s="7">
        <v>100</v>
      </c>
      <c r="C710" s="7">
        <v>26</v>
      </c>
      <c r="D710" s="7">
        <v>15</v>
      </c>
      <c r="E710" s="7" t="s">
        <v>1805</v>
      </c>
    </row>
    <row r="711" spans="1:5" x14ac:dyDescent="0.25">
      <c r="A711" s="7" t="s">
        <v>1540</v>
      </c>
      <c r="B711" s="7">
        <v>100</v>
      </c>
      <c r="C711" s="7">
        <v>31</v>
      </c>
      <c r="D711" s="7">
        <v>15</v>
      </c>
      <c r="E711" s="7" t="s">
        <v>1718</v>
      </c>
    </row>
    <row r="712" spans="1:5" x14ac:dyDescent="0.25">
      <c r="A712" s="7" t="s">
        <v>436</v>
      </c>
      <c r="B712" s="7">
        <v>100</v>
      </c>
      <c r="C712" s="7">
        <v>27</v>
      </c>
      <c r="D712" s="7">
        <v>15</v>
      </c>
      <c r="E712" s="7" t="s">
        <v>1770</v>
      </c>
    </row>
    <row r="713" spans="1:5" x14ac:dyDescent="0.25">
      <c r="A713" s="7" t="s">
        <v>227</v>
      </c>
      <c r="B713" s="7">
        <v>100</v>
      </c>
      <c r="C713" s="7">
        <v>15</v>
      </c>
      <c r="D713" s="7">
        <v>15</v>
      </c>
      <c r="E713" s="7" t="s">
        <v>1794</v>
      </c>
    </row>
    <row r="714" spans="1:5" x14ac:dyDescent="0.25">
      <c r="A714" s="7" t="s">
        <v>1370</v>
      </c>
      <c r="B714" s="7">
        <v>100</v>
      </c>
      <c r="C714" s="7">
        <v>30</v>
      </c>
      <c r="D714" s="7">
        <v>15</v>
      </c>
      <c r="E714" s="7" t="s">
        <v>1743</v>
      </c>
    </row>
    <row r="715" spans="1:5" x14ac:dyDescent="0.25">
      <c r="A715" s="7" t="s">
        <v>291</v>
      </c>
      <c r="B715" s="7">
        <v>100</v>
      </c>
      <c r="C715" s="7">
        <v>25</v>
      </c>
      <c r="D715" s="7">
        <v>15</v>
      </c>
      <c r="E715" s="7" t="s">
        <v>1771</v>
      </c>
    </row>
    <row r="716" spans="1:5" x14ac:dyDescent="0.25">
      <c r="A716" s="7" t="s">
        <v>312</v>
      </c>
      <c r="B716" s="7">
        <v>100</v>
      </c>
      <c r="C716" s="7">
        <v>44</v>
      </c>
      <c r="D716" s="7">
        <v>15</v>
      </c>
      <c r="E716" s="7" t="s">
        <v>1771</v>
      </c>
    </row>
    <row r="717" spans="1:5" x14ac:dyDescent="0.25">
      <c r="A717" s="7" t="s">
        <v>217</v>
      </c>
      <c r="B717" s="7">
        <v>100</v>
      </c>
      <c r="C717" s="7">
        <v>28</v>
      </c>
      <c r="D717" s="7">
        <v>15</v>
      </c>
      <c r="E717" s="7" t="s">
        <v>1810</v>
      </c>
    </row>
    <row r="718" spans="1:5" x14ac:dyDescent="0.25">
      <c r="A718" s="7" t="s">
        <v>777</v>
      </c>
      <c r="B718" s="7">
        <v>100</v>
      </c>
      <c r="C718" s="7">
        <v>39</v>
      </c>
      <c r="D718" s="7">
        <v>15</v>
      </c>
      <c r="E718" s="7" t="s">
        <v>1814</v>
      </c>
    </row>
    <row r="719" spans="1:5" x14ac:dyDescent="0.25">
      <c r="A719" s="7" t="s">
        <v>1189</v>
      </c>
      <c r="B719" s="7">
        <v>100</v>
      </c>
      <c r="C719" s="7">
        <v>32</v>
      </c>
      <c r="D719" s="7">
        <v>15</v>
      </c>
      <c r="E719" s="7" t="s">
        <v>1828</v>
      </c>
    </row>
    <row r="720" spans="1:5" x14ac:dyDescent="0.25">
      <c r="A720" s="7" t="s">
        <v>495</v>
      </c>
      <c r="B720" s="7">
        <v>100</v>
      </c>
      <c r="C720" s="7">
        <v>35</v>
      </c>
      <c r="D720" s="7">
        <v>15</v>
      </c>
      <c r="E720" s="7" t="s">
        <v>1706</v>
      </c>
    </row>
    <row r="721" spans="1:5" x14ac:dyDescent="0.25">
      <c r="A721" s="7" t="s">
        <v>638</v>
      </c>
      <c r="B721" s="7">
        <v>100</v>
      </c>
      <c r="C721" s="7">
        <v>68</v>
      </c>
      <c r="D721" s="7">
        <v>15</v>
      </c>
      <c r="E721" s="7" t="s">
        <v>1711</v>
      </c>
    </row>
    <row r="722" spans="1:5" x14ac:dyDescent="0.25">
      <c r="A722" s="7" t="s">
        <v>196</v>
      </c>
      <c r="B722" s="7">
        <v>100</v>
      </c>
      <c r="C722" s="7">
        <v>405</v>
      </c>
      <c r="D722" s="7">
        <v>15</v>
      </c>
      <c r="E722" s="7" t="s">
        <v>1814</v>
      </c>
    </row>
    <row r="723" spans="1:5" x14ac:dyDescent="0.25">
      <c r="A723" s="7" t="s">
        <v>1372</v>
      </c>
      <c r="B723" s="7">
        <v>100</v>
      </c>
      <c r="C723" s="7">
        <v>33</v>
      </c>
      <c r="D723" s="7">
        <v>15</v>
      </c>
      <c r="E723" s="7" t="s">
        <v>1753</v>
      </c>
    </row>
    <row r="724" spans="1:5" x14ac:dyDescent="0.25">
      <c r="A724" s="7" t="s">
        <v>1440</v>
      </c>
      <c r="B724" s="7">
        <v>100</v>
      </c>
      <c r="C724" s="7">
        <v>35</v>
      </c>
      <c r="D724" s="7">
        <v>15</v>
      </c>
      <c r="E724" s="7" t="s">
        <v>1771</v>
      </c>
    </row>
    <row r="725" spans="1:5" x14ac:dyDescent="0.25">
      <c r="A725" s="7" t="s">
        <v>469</v>
      </c>
      <c r="B725" s="7">
        <v>100</v>
      </c>
      <c r="C725" s="7">
        <v>33</v>
      </c>
      <c r="D725" s="7">
        <v>15</v>
      </c>
      <c r="E725" s="7" t="s">
        <v>1783</v>
      </c>
    </row>
    <row r="726" spans="1:5" x14ac:dyDescent="0.25">
      <c r="A726" s="7" t="s">
        <v>511</v>
      </c>
      <c r="B726" s="7">
        <v>100</v>
      </c>
      <c r="C726" s="7">
        <v>24</v>
      </c>
      <c r="D726" s="7">
        <v>15</v>
      </c>
      <c r="E726" s="7" t="s">
        <v>1740</v>
      </c>
    </row>
    <row r="727" spans="1:5" x14ac:dyDescent="0.25">
      <c r="A727" s="7" t="s">
        <v>1222</v>
      </c>
      <c r="B727" s="7">
        <v>100</v>
      </c>
      <c r="C727" s="7">
        <v>29</v>
      </c>
      <c r="D727" s="7">
        <v>15</v>
      </c>
      <c r="E727" s="7" t="s">
        <v>1709</v>
      </c>
    </row>
    <row r="728" spans="1:5" x14ac:dyDescent="0.25">
      <c r="A728" s="7" t="s">
        <v>1638</v>
      </c>
      <c r="B728" s="7">
        <v>50</v>
      </c>
      <c r="C728" s="7">
        <v>15</v>
      </c>
      <c r="D728" s="7">
        <v>15</v>
      </c>
      <c r="E728" s="7" t="s">
        <v>1783</v>
      </c>
    </row>
    <row r="729" spans="1:5" x14ac:dyDescent="0.25">
      <c r="A729" s="7" t="s">
        <v>1603</v>
      </c>
      <c r="B729" s="7">
        <v>100</v>
      </c>
      <c r="C729" s="7">
        <v>31</v>
      </c>
      <c r="D729" s="7">
        <v>15</v>
      </c>
      <c r="E729" s="7" t="s">
        <v>1814</v>
      </c>
    </row>
    <row r="730" spans="1:5" x14ac:dyDescent="0.25">
      <c r="A730" s="7" t="s">
        <v>429</v>
      </c>
      <c r="B730" s="7">
        <v>100</v>
      </c>
      <c r="C730" s="7">
        <v>112</v>
      </c>
      <c r="D730" s="7">
        <v>15</v>
      </c>
      <c r="E730" s="7" t="s">
        <v>1783</v>
      </c>
    </row>
    <row r="731" spans="1:5" x14ac:dyDescent="0.25">
      <c r="A731" s="7" t="s">
        <v>894</v>
      </c>
      <c r="B731" s="7">
        <v>100</v>
      </c>
      <c r="C731" s="7">
        <v>75</v>
      </c>
      <c r="D731" s="7">
        <v>15</v>
      </c>
      <c r="E731" s="7" t="s">
        <v>1772</v>
      </c>
    </row>
    <row r="732" spans="1:5" x14ac:dyDescent="0.25">
      <c r="A732" s="7" t="s">
        <v>186</v>
      </c>
      <c r="B732" s="7">
        <v>100</v>
      </c>
      <c r="C732" s="7">
        <v>15</v>
      </c>
      <c r="D732" s="7">
        <v>15</v>
      </c>
      <c r="E732" s="7" t="s">
        <v>1773</v>
      </c>
    </row>
    <row r="733" spans="1:5" x14ac:dyDescent="0.25">
      <c r="A733" s="7" t="s">
        <v>691</v>
      </c>
      <c r="B733" s="7">
        <v>100</v>
      </c>
      <c r="C733" s="7">
        <v>31</v>
      </c>
      <c r="D733" s="7">
        <v>15</v>
      </c>
      <c r="E733" s="7" t="s">
        <v>1768</v>
      </c>
    </row>
    <row r="734" spans="1:5" x14ac:dyDescent="0.25">
      <c r="A734" s="7" t="s">
        <v>172</v>
      </c>
      <c r="B734" s="7">
        <v>100</v>
      </c>
      <c r="C734" s="7">
        <v>55</v>
      </c>
      <c r="D734" s="7">
        <v>15</v>
      </c>
      <c r="E734" s="7" t="s">
        <v>1789</v>
      </c>
    </row>
    <row r="735" spans="1:5" x14ac:dyDescent="0.25">
      <c r="A735" s="7" t="s">
        <v>703</v>
      </c>
      <c r="B735" s="7">
        <v>100</v>
      </c>
      <c r="C735" s="7">
        <v>15</v>
      </c>
      <c r="D735" s="7">
        <v>15</v>
      </c>
      <c r="E735" s="7" t="s">
        <v>1750</v>
      </c>
    </row>
    <row r="736" spans="1:5" x14ac:dyDescent="0.25">
      <c r="A736" s="7" t="s">
        <v>1231</v>
      </c>
      <c r="B736" s="7">
        <v>98</v>
      </c>
      <c r="C736" s="7">
        <v>45</v>
      </c>
      <c r="D736" s="7">
        <v>15</v>
      </c>
      <c r="E736" s="7" t="s">
        <v>1739</v>
      </c>
    </row>
    <row r="737" spans="1:5" x14ac:dyDescent="0.25">
      <c r="A737" s="7" t="s">
        <v>1026</v>
      </c>
      <c r="B737" s="7">
        <v>100</v>
      </c>
      <c r="C737" s="7">
        <v>22</v>
      </c>
      <c r="D737" s="7">
        <v>15</v>
      </c>
      <c r="E737" s="7" t="s">
        <v>1772</v>
      </c>
    </row>
    <row r="738" spans="1:5" x14ac:dyDescent="0.25">
      <c r="A738" s="7" t="s">
        <v>1388</v>
      </c>
      <c r="B738" s="7">
        <v>100</v>
      </c>
      <c r="C738" s="7">
        <v>15</v>
      </c>
      <c r="D738" s="7">
        <v>15</v>
      </c>
      <c r="E738" s="7" t="s">
        <v>1771</v>
      </c>
    </row>
    <row r="739" spans="1:5" x14ac:dyDescent="0.25">
      <c r="A739" s="7" t="s">
        <v>713</v>
      </c>
      <c r="B739" s="7">
        <v>100</v>
      </c>
      <c r="C739" s="7">
        <v>42</v>
      </c>
      <c r="D739" s="7">
        <v>15</v>
      </c>
      <c r="E739" s="7" t="s">
        <v>1722</v>
      </c>
    </row>
    <row r="740" spans="1:5" x14ac:dyDescent="0.25">
      <c r="A740" s="7" t="s">
        <v>863</v>
      </c>
      <c r="B740" s="7">
        <v>100</v>
      </c>
      <c r="C740" s="7">
        <v>25</v>
      </c>
      <c r="D740" s="7">
        <v>14</v>
      </c>
      <c r="E740" s="7" t="s">
        <v>1806</v>
      </c>
    </row>
    <row r="741" spans="1:5" x14ac:dyDescent="0.25">
      <c r="A741" s="7" t="s">
        <v>1303</v>
      </c>
      <c r="B741" s="7">
        <v>100</v>
      </c>
      <c r="C741" s="7">
        <v>41</v>
      </c>
      <c r="D741" s="7">
        <v>14</v>
      </c>
      <c r="E741" s="7" t="s">
        <v>1800</v>
      </c>
    </row>
    <row r="742" spans="1:5" x14ac:dyDescent="0.25">
      <c r="A742" s="7" t="s">
        <v>716</v>
      </c>
      <c r="B742" s="7">
        <v>100</v>
      </c>
      <c r="C742" s="7">
        <v>310</v>
      </c>
      <c r="D742" s="7">
        <v>14</v>
      </c>
      <c r="E742" s="7" t="s">
        <v>1773</v>
      </c>
    </row>
    <row r="743" spans="1:5" x14ac:dyDescent="0.25">
      <c r="A743" s="7" t="s">
        <v>1215</v>
      </c>
      <c r="B743" s="7">
        <v>100</v>
      </c>
      <c r="C743" s="7">
        <v>60</v>
      </c>
      <c r="D743" s="7">
        <v>14</v>
      </c>
      <c r="E743" s="7" t="s">
        <v>1773</v>
      </c>
    </row>
    <row r="744" spans="1:5" x14ac:dyDescent="0.25">
      <c r="A744" s="7" t="s">
        <v>747</v>
      </c>
      <c r="B744" s="7">
        <v>100</v>
      </c>
      <c r="C744" s="7">
        <v>82</v>
      </c>
      <c r="D744" s="7">
        <v>14</v>
      </c>
      <c r="E744" s="7" t="s">
        <v>1773</v>
      </c>
    </row>
    <row r="745" spans="1:5" x14ac:dyDescent="0.25">
      <c r="A745" s="7" t="s">
        <v>205</v>
      </c>
      <c r="B745" s="7">
        <v>100</v>
      </c>
      <c r="C745" s="7">
        <v>37</v>
      </c>
      <c r="D745" s="7">
        <v>14</v>
      </c>
      <c r="E745" s="7" t="s">
        <v>1750</v>
      </c>
    </row>
    <row r="746" spans="1:5" x14ac:dyDescent="0.25">
      <c r="A746" s="7" t="s">
        <v>1653</v>
      </c>
      <c r="B746" s="7">
        <v>100</v>
      </c>
      <c r="C746" s="7">
        <v>29</v>
      </c>
      <c r="D746" s="7">
        <v>14</v>
      </c>
      <c r="E746" s="7" t="s">
        <v>1770</v>
      </c>
    </row>
    <row r="747" spans="1:5" x14ac:dyDescent="0.25">
      <c r="A747" s="7" t="s">
        <v>1227</v>
      </c>
      <c r="B747" s="7">
        <v>100</v>
      </c>
      <c r="C747" s="7">
        <v>26</v>
      </c>
      <c r="D747" s="7">
        <v>14</v>
      </c>
      <c r="E747" s="7" t="s">
        <v>1773</v>
      </c>
    </row>
    <row r="748" spans="1:5" x14ac:dyDescent="0.25">
      <c r="A748" s="7" t="s">
        <v>784</v>
      </c>
      <c r="B748" s="7">
        <v>100</v>
      </c>
      <c r="C748" s="7">
        <v>40</v>
      </c>
      <c r="D748" s="7">
        <v>14</v>
      </c>
      <c r="E748" s="7" t="s">
        <v>1771</v>
      </c>
    </row>
    <row r="749" spans="1:5" x14ac:dyDescent="0.25">
      <c r="A749" s="7" t="s">
        <v>788</v>
      </c>
      <c r="B749" s="7">
        <v>100</v>
      </c>
      <c r="C749" s="7">
        <v>45</v>
      </c>
      <c r="D749" s="7">
        <v>14</v>
      </c>
      <c r="E749" s="7" t="s">
        <v>1771</v>
      </c>
    </row>
    <row r="750" spans="1:5" x14ac:dyDescent="0.25">
      <c r="A750" s="7" t="s">
        <v>543</v>
      </c>
      <c r="B750" s="7">
        <v>100</v>
      </c>
      <c r="C750" s="7">
        <v>40</v>
      </c>
      <c r="D750" s="7">
        <v>14</v>
      </c>
      <c r="E750" s="7" t="s">
        <v>1768</v>
      </c>
    </row>
    <row r="751" spans="1:5" x14ac:dyDescent="0.25">
      <c r="A751" s="7" t="s">
        <v>249</v>
      </c>
      <c r="B751" s="7">
        <v>100</v>
      </c>
      <c r="C751" s="7">
        <v>42</v>
      </c>
      <c r="D751" s="7">
        <v>14</v>
      </c>
      <c r="E751" s="7" t="s">
        <v>1768</v>
      </c>
    </row>
    <row r="752" spans="1:5" x14ac:dyDescent="0.25">
      <c r="A752" s="7" t="s">
        <v>499</v>
      </c>
      <c r="B752" s="7">
        <v>100</v>
      </c>
      <c r="C752" s="7">
        <v>33</v>
      </c>
      <c r="D752" s="7">
        <v>14</v>
      </c>
      <c r="E752" s="7" t="s">
        <v>1739</v>
      </c>
    </row>
    <row r="753" spans="1:5" x14ac:dyDescent="0.25">
      <c r="A753" s="7" t="s">
        <v>1378</v>
      </c>
      <c r="B753" s="7">
        <v>100</v>
      </c>
      <c r="C753" s="7">
        <v>14</v>
      </c>
      <c r="D753" s="7">
        <v>14</v>
      </c>
      <c r="E753" s="7" t="s">
        <v>1746</v>
      </c>
    </row>
    <row r="754" spans="1:5" x14ac:dyDescent="0.25">
      <c r="A754" s="7" t="s">
        <v>1615</v>
      </c>
      <c r="B754" s="7">
        <v>100</v>
      </c>
      <c r="C754" s="7">
        <v>25</v>
      </c>
      <c r="D754" s="7">
        <v>14</v>
      </c>
      <c r="E754" s="7" t="s">
        <v>1752</v>
      </c>
    </row>
    <row r="755" spans="1:5" x14ac:dyDescent="0.25">
      <c r="A755" s="7" t="s">
        <v>1428</v>
      </c>
      <c r="B755" s="7">
        <v>100</v>
      </c>
      <c r="C755" s="7">
        <v>30</v>
      </c>
      <c r="D755" s="7">
        <v>14</v>
      </c>
      <c r="E755" s="7" t="s">
        <v>1746</v>
      </c>
    </row>
    <row r="756" spans="1:5" x14ac:dyDescent="0.25">
      <c r="A756" s="7" t="s">
        <v>116</v>
      </c>
      <c r="B756" s="7">
        <v>100</v>
      </c>
      <c r="C756" s="7">
        <v>28</v>
      </c>
      <c r="D756" s="7">
        <v>14</v>
      </c>
      <c r="E756" s="7" t="s">
        <v>1734</v>
      </c>
    </row>
    <row r="757" spans="1:5" x14ac:dyDescent="0.25">
      <c r="A757" s="7" t="s">
        <v>1658</v>
      </c>
      <c r="B757" s="7">
        <v>34</v>
      </c>
      <c r="C757" s="7">
        <v>14</v>
      </c>
      <c r="D757" s="7">
        <v>14</v>
      </c>
      <c r="E757" s="7" t="s">
        <v>1773</v>
      </c>
    </row>
    <row r="758" spans="1:5" x14ac:dyDescent="0.25">
      <c r="A758" s="7" t="s">
        <v>462</v>
      </c>
      <c r="B758" s="7">
        <v>100</v>
      </c>
      <c r="C758" s="7">
        <v>23</v>
      </c>
      <c r="D758" s="7">
        <v>14</v>
      </c>
      <c r="E758" s="7" t="s">
        <v>1770</v>
      </c>
    </row>
    <row r="759" spans="1:5" x14ac:dyDescent="0.25">
      <c r="A759" s="7" t="s">
        <v>501</v>
      </c>
      <c r="B759" s="7">
        <v>100</v>
      </c>
      <c r="C759" s="7">
        <v>25</v>
      </c>
      <c r="D759" s="7">
        <v>14</v>
      </c>
      <c r="E759" s="7" t="s">
        <v>1770</v>
      </c>
    </row>
    <row r="760" spans="1:5" x14ac:dyDescent="0.25">
      <c r="A760" s="7" t="s">
        <v>1050</v>
      </c>
      <c r="B760" s="7">
        <v>100</v>
      </c>
      <c r="C760" s="7">
        <v>30</v>
      </c>
      <c r="D760" s="7">
        <v>14</v>
      </c>
      <c r="E760" s="7" t="s">
        <v>1773</v>
      </c>
    </row>
    <row r="761" spans="1:5" x14ac:dyDescent="0.25">
      <c r="A761" s="7" t="s">
        <v>1068</v>
      </c>
      <c r="B761" s="7">
        <v>100</v>
      </c>
      <c r="C761" s="7">
        <v>14</v>
      </c>
      <c r="D761" s="7">
        <v>14</v>
      </c>
      <c r="E761" s="7" t="s">
        <v>1767</v>
      </c>
    </row>
    <row r="762" spans="1:5" x14ac:dyDescent="0.25">
      <c r="A762" s="7" t="s">
        <v>745</v>
      </c>
      <c r="B762" s="7">
        <v>100</v>
      </c>
      <c r="C762" s="7">
        <v>30</v>
      </c>
      <c r="D762" s="7">
        <v>14</v>
      </c>
      <c r="E762" s="7" t="s">
        <v>1753</v>
      </c>
    </row>
    <row r="763" spans="1:5" x14ac:dyDescent="0.25">
      <c r="A763" s="7" t="s">
        <v>1160</v>
      </c>
      <c r="B763" s="7">
        <v>100</v>
      </c>
      <c r="C763" s="7">
        <v>36</v>
      </c>
      <c r="D763" s="7">
        <v>14</v>
      </c>
      <c r="E763" s="7" t="s">
        <v>1739</v>
      </c>
    </row>
    <row r="764" spans="1:5" x14ac:dyDescent="0.25">
      <c r="A764" s="7" t="s">
        <v>751</v>
      </c>
      <c r="B764" s="7">
        <v>100</v>
      </c>
      <c r="C764" s="7">
        <v>77</v>
      </c>
      <c r="D764" s="7">
        <v>14</v>
      </c>
      <c r="E764" s="7" t="s">
        <v>1726</v>
      </c>
    </row>
    <row r="765" spans="1:5" x14ac:dyDescent="0.25">
      <c r="A765" s="7" t="s">
        <v>1236</v>
      </c>
      <c r="B765" s="7">
        <v>48</v>
      </c>
      <c r="C765" s="7">
        <v>80</v>
      </c>
      <c r="D765" s="7">
        <v>14</v>
      </c>
      <c r="E765" s="7" t="s">
        <v>1773</v>
      </c>
    </row>
    <row r="766" spans="1:5" x14ac:dyDescent="0.25">
      <c r="A766" s="7" t="s">
        <v>260</v>
      </c>
      <c r="B766" s="7">
        <v>100</v>
      </c>
      <c r="C766" s="7">
        <v>40</v>
      </c>
      <c r="D766" s="7">
        <v>13</v>
      </c>
      <c r="E766" s="7" t="s">
        <v>1802</v>
      </c>
    </row>
    <row r="767" spans="1:5" x14ac:dyDescent="0.25">
      <c r="A767" s="7" t="s">
        <v>668</v>
      </c>
      <c r="B767" s="7">
        <v>100</v>
      </c>
      <c r="C767" s="7">
        <v>48</v>
      </c>
      <c r="D767" s="7">
        <v>13</v>
      </c>
      <c r="E767" s="7" t="s">
        <v>1714</v>
      </c>
    </row>
    <row r="768" spans="1:5" x14ac:dyDescent="0.25">
      <c r="A768" s="7" t="s">
        <v>1017</v>
      </c>
      <c r="B768" s="7">
        <v>100</v>
      </c>
      <c r="C768" s="7">
        <v>19</v>
      </c>
      <c r="D768" s="7">
        <v>13</v>
      </c>
      <c r="E768" s="7" t="s">
        <v>1772</v>
      </c>
    </row>
    <row r="769" spans="1:5" x14ac:dyDescent="0.25">
      <c r="A769" s="7" t="s">
        <v>160</v>
      </c>
      <c r="B769" s="7">
        <v>98</v>
      </c>
      <c r="C769" s="7">
        <v>25</v>
      </c>
      <c r="D769" s="7">
        <v>13</v>
      </c>
      <c r="E769" s="7" t="s">
        <v>1791</v>
      </c>
    </row>
    <row r="770" spans="1:5" x14ac:dyDescent="0.25">
      <c r="A770" s="7" t="s">
        <v>1210</v>
      </c>
      <c r="B770" s="7">
        <v>100</v>
      </c>
      <c r="C770" s="7">
        <v>13</v>
      </c>
      <c r="D770" s="7">
        <v>13</v>
      </c>
      <c r="E770" s="7" t="s">
        <v>1775</v>
      </c>
    </row>
    <row r="771" spans="1:5" x14ac:dyDescent="0.25">
      <c r="A771" s="7" t="s">
        <v>492</v>
      </c>
      <c r="B771" s="7">
        <v>100</v>
      </c>
      <c r="C771" s="7">
        <v>25</v>
      </c>
      <c r="D771" s="7">
        <v>13</v>
      </c>
      <c r="E771" s="7" t="s">
        <v>1770</v>
      </c>
    </row>
    <row r="772" spans="1:5" x14ac:dyDescent="0.25">
      <c r="A772" s="7" t="s">
        <v>1480</v>
      </c>
      <c r="B772" s="7">
        <v>100</v>
      </c>
      <c r="C772" s="7">
        <v>13</v>
      </c>
      <c r="D772" s="7">
        <v>13</v>
      </c>
      <c r="E772" s="7" t="s">
        <v>1745</v>
      </c>
    </row>
    <row r="773" spans="1:5" x14ac:dyDescent="0.25">
      <c r="A773" s="7" t="s">
        <v>1621</v>
      </c>
      <c r="B773" s="7">
        <v>39</v>
      </c>
      <c r="C773" s="7">
        <v>24</v>
      </c>
      <c r="D773" s="7">
        <v>13</v>
      </c>
      <c r="E773" s="7" t="s">
        <v>1812</v>
      </c>
    </row>
    <row r="774" spans="1:5" x14ac:dyDescent="0.25">
      <c r="A774" s="7" t="s">
        <v>1545</v>
      </c>
      <c r="B774" s="7">
        <v>100</v>
      </c>
      <c r="C774" s="7">
        <v>13</v>
      </c>
      <c r="D774" s="7">
        <v>13</v>
      </c>
      <c r="E774" s="7" t="s">
        <v>1806</v>
      </c>
    </row>
    <row r="775" spans="1:5" x14ac:dyDescent="0.25">
      <c r="A775" s="7" t="s">
        <v>1449</v>
      </c>
      <c r="B775" s="7">
        <v>100</v>
      </c>
      <c r="C775" s="7">
        <v>27</v>
      </c>
      <c r="D775" s="7">
        <v>13</v>
      </c>
      <c r="E775" s="7" t="s">
        <v>1771</v>
      </c>
    </row>
    <row r="776" spans="1:5" x14ac:dyDescent="0.25">
      <c r="A776" s="7" t="s">
        <v>1650</v>
      </c>
      <c r="B776" s="7">
        <v>97</v>
      </c>
      <c r="C776" s="7">
        <v>25</v>
      </c>
      <c r="D776" s="7">
        <v>13</v>
      </c>
      <c r="E776" s="7" t="s">
        <v>1787</v>
      </c>
    </row>
    <row r="777" spans="1:5" x14ac:dyDescent="0.25">
      <c r="A777" s="7" t="s">
        <v>1120</v>
      </c>
      <c r="B777" s="7">
        <v>100</v>
      </c>
      <c r="C777" s="7">
        <v>29</v>
      </c>
      <c r="D777" s="7">
        <v>13</v>
      </c>
      <c r="E777" s="7" t="s">
        <v>1732</v>
      </c>
    </row>
    <row r="778" spans="1:5" x14ac:dyDescent="0.25">
      <c r="A778" s="7" t="s">
        <v>1645</v>
      </c>
      <c r="B778" s="7">
        <v>78</v>
      </c>
      <c r="C778" s="7">
        <v>23</v>
      </c>
      <c r="D778" s="7">
        <v>13</v>
      </c>
      <c r="E778" s="7" t="s">
        <v>1787</v>
      </c>
    </row>
    <row r="779" spans="1:5" x14ac:dyDescent="0.25">
      <c r="A779" s="7" t="s">
        <v>1572</v>
      </c>
      <c r="B779" s="7">
        <v>100</v>
      </c>
      <c r="C779" s="7">
        <v>14</v>
      </c>
      <c r="D779" s="7">
        <v>13</v>
      </c>
      <c r="E779" s="7" t="s">
        <v>1769</v>
      </c>
    </row>
    <row r="780" spans="1:5" x14ac:dyDescent="0.25">
      <c r="A780" s="7" t="s">
        <v>711</v>
      </c>
      <c r="B780" s="7">
        <v>100</v>
      </c>
      <c r="C780" s="7">
        <v>14</v>
      </c>
      <c r="D780" s="7">
        <v>13</v>
      </c>
      <c r="E780" s="7" t="s">
        <v>1811</v>
      </c>
    </row>
    <row r="781" spans="1:5" x14ac:dyDescent="0.25">
      <c r="A781" s="7" t="s">
        <v>994</v>
      </c>
      <c r="B781" s="7">
        <v>100</v>
      </c>
      <c r="C781" s="7">
        <v>25</v>
      </c>
      <c r="D781" s="7">
        <v>13</v>
      </c>
      <c r="E781" s="7" t="s">
        <v>1773</v>
      </c>
    </row>
    <row r="782" spans="1:5" x14ac:dyDescent="0.25">
      <c r="A782" s="7" t="s">
        <v>547</v>
      </c>
      <c r="B782" s="7">
        <v>100</v>
      </c>
      <c r="C782" s="7">
        <v>25</v>
      </c>
      <c r="D782" s="7">
        <v>13</v>
      </c>
      <c r="E782" s="7" t="s">
        <v>1734</v>
      </c>
    </row>
    <row r="783" spans="1:5" x14ac:dyDescent="0.25">
      <c r="A783" s="7" t="s">
        <v>925</v>
      </c>
      <c r="B783" s="7">
        <v>94</v>
      </c>
      <c r="C783" s="7">
        <v>14</v>
      </c>
      <c r="D783" s="7">
        <v>13</v>
      </c>
      <c r="E783" s="7" t="s">
        <v>1734</v>
      </c>
    </row>
    <row r="784" spans="1:5" x14ac:dyDescent="0.25">
      <c r="A784" s="7" t="s">
        <v>936</v>
      </c>
      <c r="B784" s="7">
        <v>100</v>
      </c>
      <c r="C784" s="7">
        <v>35</v>
      </c>
      <c r="D784" s="7">
        <v>13</v>
      </c>
      <c r="E784" s="7" t="s">
        <v>1773</v>
      </c>
    </row>
    <row r="785" spans="1:5" x14ac:dyDescent="0.25">
      <c r="A785" s="7" t="s">
        <v>1410</v>
      </c>
      <c r="B785" s="7">
        <v>100</v>
      </c>
      <c r="C785" s="7">
        <v>14</v>
      </c>
      <c r="D785" s="7">
        <v>13</v>
      </c>
      <c r="E785" s="7" t="s">
        <v>1769</v>
      </c>
    </row>
    <row r="786" spans="1:5" x14ac:dyDescent="0.25">
      <c r="A786" s="7" t="s">
        <v>1258</v>
      </c>
      <c r="B786" s="7">
        <v>100</v>
      </c>
      <c r="C786" s="7">
        <v>14</v>
      </c>
      <c r="D786" s="7">
        <v>13</v>
      </c>
      <c r="E786" s="7" t="s">
        <v>1773</v>
      </c>
    </row>
    <row r="787" spans="1:5" x14ac:dyDescent="0.25">
      <c r="A787" s="7" t="s">
        <v>797</v>
      </c>
      <c r="B787" s="7">
        <v>100</v>
      </c>
      <c r="C787" s="7">
        <v>41</v>
      </c>
      <c r="D787" s="7">
        <v>13</v>
      </c>
      <c r="E787" s="7" t="s">
        <v>1774</v>
      </c>
    </row>
    <row r="788" spans="1:5" x14ac:dyDescent="0.25">
      <c r="A788" s="7" t="s">
        <v>243</v>
      </c>
      <c r="B788" s="7">
        <v>100</v>
      </c>
      <c r="C788" s="7">
        <v>38</v>
      </c>
      <c r="D788" s="7">
        <v>12</v>
      </c>
      <c r="E788" s="7" t="s">
        <v>1767</v>
      </c>
    </row>
    <row r="789" spans="1:5" x14ac:dyDescent="0.25">
      <c r="A789" s="7" t="s">
        <v>486</v>
      </c>
      <c r="B789" s="7">
        <v>100</v>
      </c>
      <c r="C789" s="7">
        <v>26</v>
      </c>
      <c r="D789" s="7">
        <v>12</v>
      </c>
      <c r="E789" s="7" t="s">
        <v>1739</v>
      </c>
    </row>
    <row r="790" spans="1:5" x14ac:dyDescent="0.25">
      <c r="A790" s="7" t="s">
        <v>1191</v>
      </c>
      <c r="B790" s="7">
        <v>100</v>
      </c>
      <c r="C790" s="7">
        <v>26</v>
      </c>
      <c r="D790" s="7">
        <v>12</v>
      </c>
      <c r="E790" s="7" t="s">
        <v>1773</v>
      </c>
    </row>
    <row r="791" spans="1:5" x14ac:dyDescent="0.25">
      <c r="A791" s="7" t="s">
        <v>1526</v>
      </c>
      <c r="B791" s="7">
        <v>100</v>
      </c>
      <c r="C791" s="7">
        <v>26</v>
      </c>
      <c r="D791" s="7">
        <v>12</v>
      </c>
      <c r="E791" s="7" t="s">
        <v>1769</v>
      </c>
    </row>
    <row r="792" spans="1:5" x14ac:dyDescent="0.25">
      <c r="A792" s="7" t="s">
        <v>1065</v>
      </c>
      <c r="B792" s="7">
        <v>100</v>
      </c>
      <c r="C792" s="7">
        <v>21</v>
      </c>
      <c r="D792" s="7">
        <v>12</v>
      </c>
      <c r="E792" s="7" t="s">
        <v>1767</v>
      </c>
    </row>
    <row r="793" spans="1:5" x14ac:dyDescent="0.25">
      <c r="A793" s="7" t="s">
        <v>560</v>
      </c>
      <c r="B793" s="7">
        <v>100</v>
      </c>
      <c r="C793" s="7">
        <v>27</v>
      </c>
      <c r="D793" s="7">
        <v>12</v>
      </c>
      <c r="E793" s="7" t="s">
        <v>1768</v>
      </c>
    </row>
    <row r="794" spans="1:5" x14ac:dyDescent="0.25">
      <c r="A794" s="7" t="s">
        <v>834</v>
      </c>
      <c r="B794" s="7">
        <v>100</v>
      </c>
      <c r="C794" s="7">
        <v>27</v>
      </c>
      <c r="D794" s="7">
        <v>12</v>
      </c>
      <c r="E794" s="7" t="s">
        <v>1804</v>
      </c>
    </row>
    <row r="795" spans="1:5" x14ac:dyDescent="0.25">
      <c r="A795" s="7" t="s">
        <v>1219</v>
      </c>
      <c r="B795" s="7">
        <v>98</v>
      </c>
      <c r="C795" s="7">
        <v>40</v>
      </c>
      <c r="D795" s="7">
        <v>12</v>
      </c>
      <c r="E795" s="7" t="s">
        <v>1773</v>
      </c>
    </row>
    <row r="796" spans="1:5" x14ac:dyDescent="0.25">
      <c r="A796" s="7" t="s">
        <v>1234</v>
      </c>
      <c r="B796" s="7">
        <v>100</v>
      </c>
      <c r="C796" s="7">
        <v>12</v>
      </c>
      <c r="D796" s="7">
        <v>12</v>
      </c>
      <c r="E796" s="7" t="s">
        <v>1811</v>
      </c>
    </row>
    <row r="797" spans="1:5" x14ac:dyDescent="0.25">
      <c r="A797" s="7" t="s">
        <v>1105</v>
      </c>
      <c r="B797" s="7">
        <v>89</v>
      </c>
      <c r="C797" s="7">
        <v>20</v>
      </c>
      <c r="D797" s="7">
        <v>12</v>
      </c>
      <c r="E797" s="7" t="s">
        <v>1756</v>
      </c>
    </row>
    <row r="798" spans="1:5" x14ac:dyDescent="0.25">
      <c r="A798" s="7" t="s">
        <v>1095</v>
      </c>
      <c r="B798" s="7">
        <v>100</v>
      </c>
      <c r="C798" s="7">
        <v>62</v>
      </c>
      <c r="D798" s="7">
        <v>12</v>
      </c>
      <c r="E798" s="7" t="s">
        <v>1767</v>
      </c>
    </row>
    <row r="799" spans="1:5" x14ac:dyDescent="0.25">
      <c r="A799" s="7" t="s">
        <v>1123</v>
      </c>
      <c r="B799" s="7">
        <v>100</v>
      </c>
      <c r="C799" s="7">
        <v>29</v>
      </c>
      <c r="D799" s="7">
        <v>12</v>
      </c>
      <c r="E799" s="7" t="s">
        <v>1775</v>
      </c>
    </row>
    <row r="800" spans="1:5" x14ac:dyDescent="0.25">
      <c r="A800" s="7" t="s">
        <v>203</v>
      </c>
      <c r="B800" s="7">
        <v>100</v>
      </c>
      <c r="C800" s="7">
        <v>23</v>
      </c>
      <c r="D800" s="7">
        <v>12</v>
      </c>
      <c r="E800" s="7" t="s">
        <v>1762</v>
      </c>
    </row>
    <row r="801" spans="1:5" x14ac:dyDescent="0.25">
      <c r="A801" s="7" t="s">
        <v>635</v>
      </c>
      <c r="B801" s="7">
        <v>100</v>
      </c>
      <c r="C801" s="7">
        <v>28</v>
      </c>
      <c r="D801" s="7">
        <v>12</v>
      </c>
      <c r="E801" s="7" t="s">
        <v>1712</v>
      </c>
    </row>
    <row r="802" spans="1:5" x14ac:dyDescent="0.25">
      <c r="A802" s="7" t="s">
        <v>575</v>
      </c>
      <c r="B802" s="7">
        <v>100</v>
      </c>
      <c r="C802" s="7">
        <v>25</v>
      </c>
      <c r="D802" s="7">
        <v>12</v>
      </c>
      <c r="E802" s="7" t="s">
        <v>1721</v>
      </c>
    </row>
    <row r="803" spans="1:5" x14ac:dyDescent="0.25">
      <c r="A803" s="7" t="s">
        <v>438</v>
      </c>
      <c r="B803" s="7">
        <v>100</v>
      </c>
      <c r="C803" s="7">
        <v>34</v>
      </c>
      <c r="D803" s="7">
        <v>12</v>
      </c>
      <c r="E803" s="7" t="s">
        <v>1770</v>
      </c>
    </row>
    <row r="804" spans="1:5" x14ac:dyDescent="0.25">
      <c r="A804" s="7" t="s">
        <v>663</v>
      </c>
      <c r="B804" s="7">
        <v>100</v>
      </c>
      <c r="C804" s="7">
        <v>91</v>
      </c>
      <c r="D804" s="7">
        <v>11</v>
      </c>
      <c r="E804" s="7" t="s">
        <v>1758</v>
      </c>
    </row>
    <row r="805" spans="1:5" x14ac:dyDescent="0.25">
      <c r="A805" s="7" t="s">
        <v>473</v>
      </c>
      <c r="B805" s="7">
        <v>100</v>
      </c>
      <c r="C805" s="7">
        <v>109</v>
      </c>
      <c r="D805" s="7">
        <v>11</v>
      </c>
      <c r="E805" s="7" t="s">
        <v>1708</v>
      </c>
    </row>
    <row r="806" spans="1:5" x14ac:dyDescent="0.25">
      <c r="A806" s="7" t="s">
        <v>1565</v>
      </c>
      <c r="B806" s="7">
        <v>100</v>
      </c>
      <c r="C806" s="7">
        <v>33</v>
      </c>
      <c r="D806" s="7">
        <v>11</v>
      </c>
      <c r="E806" s="7" t="s">
        <v>1805</v>
      </c>
    </row>
    <row r="807" spans="1:5" x14ac:dyDescent="0.25">
      <c r="A807" s="7" t="s">
        <v>1575</v>
      </c>
      <c r="B807" s="7">
        <v>100</v>
      </c>
      <c r="C807" s="7">
        <v>26</v>
      </c>
      <c r="D807" s="7">
        <v>11</v>
      </c>
      <c r="E807" s="7" t="s">
        <v>1711</v>
      </c>
    </row>
    <row r="808" spans="1:5" x14ac:dyDescent="0.25">
      <c r="A808" s="7" t="s">
        <v>676</v>
      </c>
      <c r="B808" s="7">
        <v>35</v>
      </c>
      <c r="C808" s="7">
        <v>43</v>
      </c>
      <c r="D808" s="7">
        <v>11</v>
      </c>
      <c r="E808" s="7" t="s">
        <v>1831</v>
      </c>
    </row>
    <row r="809" spans="1:5" x14ac:dyDescent="0.25">
      <c r="A809" s="7" t="s">
        <v>1577</v>
      </c>
      <c r="B809" s="7">
        <v>100</v>
      </c>
      <c r="C809" s="7">
        <v>40</v>
      </c>
      <c r="D809" s="7">
        <v>11</v>
      </c>
      <c r="E809" s="7" t="s">
        <v>1711</v>
      </c>
    </row>
    <row r="810" spans="1:5" x14ac:dyDescent="0.25">
      <c r="A810" s="7" t="s">
        <v>830</v>
      </c>
      <c r="B810" s="7">
        <v>100</v>
      </c>
      <c r="C810" s="7">
        <v>26</v>
      </c>
      <c r="D810" s="7">
        <v>11</v>
      </c>
      <c r="E810" s="7" t="s">
        <v>1804</v>
      </c>
    </row>
    <row r="811" spans="1:5" x14ac:dyDescent="0.25">
      <c r="A811" s="7" t="s">
        <v>210</v>
      </c>
      <c r="B811" s="7">
        <v>100</v>
      </c>
      <c r="C811" s="7">
        <v>30</v>
      </c>
      <c r="D811" s="7">
        <v>11</v>
      </c>
      <c r="E811" s="7" t="s">
        <v>1750</v>
      </c>
    </row>
    <row r="812" spans="1:5" x14ac:dyDescent="0.25">
      <c r="A812" s="7" t="s">
        <v>459</v>
      </c>
      <c r="B812" s="7">
        <v>100</v>
      </c>
      <c r="C812" s="7">
        <v>32</v>
      </c>
      <c r="D812" s="7">
        <v>11</v>
      </c>
      <c r="E812" s="7" t="s">
        <v>1802</v>
      </c>
    </row>
    <row r="813" spans="1:5" x14ac:dyDescent="0.25">
      <c r="A813" s="7" t="s">
        <v>1144</v>
      </c>
      <c r="B813" s="7">
        <v>100</v>
      </c>
      <c r="C813" s="7">
        <v>21</v>
      </c>
      <c r="D813" s="7">
        <v>11</v>
      </c>
      <c r="E813" s="7" t="s">
        <v>1773</v>
      </c>
    </row>
    <row r="814" spans="1:5" x14ac:dyDescent="0.25">
      <c r="A814" s="7" t="s">
        <v>528</v>
      </c>
      <c r="B814" s="7">
        <v>100</v>
      </c>
      <c r="C814" s="7">
        <v>25</v>
      </c>
      <c r="D814" s="7">
        <v>11</v>
      </c>
      <c r="E814" s="7" t="s">
        <v>1723</v>
      </c>
    </row>
    <row r="815" spans="1:5" x14ac:dyDescent="0.25">
      <c r="A815" s="7" t="s">
        <v>1312</v>
      </c>
      <c r="B815" s="7">
        <v>100</v>
      </c>
      <c r="C815" s="7">
        <v>23</v>
      </c>
      <c r="D815" s="7">
        <v>11</v>
      </c>
      <c r="E815" s="7" t="s">
        <v>1781</v>
      </c>
    </row>
    <row r="816" spans="1:5" x14ac:dyDescent="0.25">
      <c r="A816" s="7" t="s">
        <v>844</v>
      </c>
      <c r="B816" s="7">
        <v>90</v>
      </c>
      <c r="C816" s="7">
        <v>11</v>
      </c>
      <c r="D816" s="7">
        <v>11</v>
      </c>
      <c r="E816" s="7" t="s">
        <v>1773</v>
      </c>
    </row>
    <row r="817" spans="1:5" x14ac:dyDescent="0.25">
      <c r="A817" s="7" t="s">
        <v>1359</v>
      </c>
      <c r="B817" s="7">
        <v>100</v>
      </c>
      <c r="C817" s="7">
        <v>23</v>
      </c>
      <c r="D817" s="7">
        <v>11</v>
      </c>
      <c r="E817" s="7" t="s">
        <v>1797</v>
      </c>
    </row>
    <row r="818" spans="1:5" x14ac:dyDescent="0.25">
      <c r="A818" s="7" t="s">
        <v>194</v>
      </c>
      <c r="B818" s="7">
        <v>100</v>
      </c>
      <c r="C818" s="7">
        <v>12</v>
      </c>
      <c r="D818" s="7">
        <v>11</v>
      </c>
      <c r="E818" s="7" t="s">
        <v>1773</v>
      </c>
    </row>
    <row r="819" spans="1:5" x14ac:dyDescent="0.25">
      <c r="A819" s="7" t="s">
        <v>1516</v>
      </c>
      <c r="B819" s="7">
        <v>100</v>
      </c>
      <c r="C819" s="7">
        <v>11</v>
      </c>
      <c r="D819" s="7">
        <v>11</v>
      </c>
      <c r="E819" s="7" t="s">
        <v>1774</v>
      </c>
    </row>
    <row r="820" spans="1:5" x14ac:dyDescent="0.25">
      <c r="A820" s="7" t="s">
        <v>407</v>
      </c>
      <c r="B820" s="7">
        <v>4</v>
      </c>
      <c r="C820" s="7">
        <v>39</v>
      </c>
      <c r="D820" s="7">
        <v>11</v>
      </c>
      <c r="E820" s="7" t="s">
        <v>1814</v>
      </c>
    </row>
    <row r="821" spans="1:5" x14ac:dyDescent="0.25">
      <c r="A821" s="7" t="s">
        <v>1129</v>
      </c>
      <c r="B821" s="7">
        <v>100</v>
      </c>
      <c r="C821" s="7">
        <v>34</v>
      </c>
      <c r="D821" s="7">
        <v>11</v>
      </c>
      <c r="E821" s="7" t="s">
        <v>1773</v>
      </c>
    </row>
    <row r="822" spans="1:5" x14ac:dyDescent="0.25">
      <c r="A822" s="7" t="s">
        <v>957</v>
      </c>
      <c r="B822" s="7">
        <v>100</v>
      </c>
      <c r="C822" s="7">
        <v>30</v>
      </c>
      <c r="D822" s="7">
        <v>11</v>
      </c>
      <c r="E822" s="7" t="s">
        <v>1761</v>
      </c>
    </row>
    <row r="823" spans="1:5" x14ac:dyDescent="0.25">
      <c r="A823" s="7" t="s">
        <v>270</v>
      </c>
      <c r="B823" s="7">
        <v>100</v>
      </c>
      <c r="C823" s="7">
        <v>72</v>
      </c>
      <c r="D823" s="7">
        <v>10</v>
      </c>
      <c r="E823" s="7" t="s">
        <v>1768</v>
      </c>
    </row>
    <row r="824" spans="1:5" x14ac:dyDescent="0.25">
      <c r="A824" s="7" t="s">
        <v>684</v>
      </c>
      <c r="B824" s="7">
        <v>100</v>
      </c>
      <c r="C824" s="7">
        <v>55</v>
      </c>
      <c r="D824" s="7">
        <v>10</v>
      </c>
      <c r="E824" s="7" t="s">
        <v>1773</v>
      </c>
    </row>
    <row r="825" spans="1:5" x14ac:dyDescent="0.25">
      <c r="A825" s="7" t="s">
        <v>1052</v>
      </c>
      <c r="B825" s="7">
        <v>100</v>
      </c>
      <c r="C825" s="7">
        <v>60</v>
      </c>
      <c r="D825" s="7">
        <v>10</v>
      </c>
      <c r="E825" s="7" t="s">
        <v>1773</v>
      </c>
    </row>
    <row r="826" spans="1:5" x14ac:dyDescent="0.25">
      <c r="A826" s="7" t="s">
        <v>1635</v>
      </c>
      <c r="B826" s="7">
        <v>100</v>
      </c>
      <c r="C826" s="7">
        <v>24</v>
      </c>
      <c r="D826" s="7">
        <v>10</v>
      </c>
      <c r="E826" s="7" t="s">
        <v>1770</v>
      </c>
    </row>
    <row r="827" spans="1:5" x14ac:dyDescent="0.25">
      <c r="A827" s="7" t="s">
        <v>123</v>
      </c>
      <c r="B827" s="7">
        <v>100</v>
      </c>
      <c r="C827" s="7">
        <v>26</v>
      </c>
      <c r="D827" s="7">
        <v>10</v>
      </c>
      <c r="E827" s="7" t="s">
        <v>1768</v>
      </c>
    </row>
    <row r="828" spans="1:5" x14ac:dyDescent="0.25">
      <c r="A828" s="7" t="s">
        <v>1011</v>
      </c>
      <c r="B828" s="7">
        <v>100</v>
      </c>
      <c r="C828" s="7">
        <v>26</v>
      </c>
      <c r="D828" s="7">
        <v>10</v>
      </c>
      <c r="E828" s="7" t="s">
        <v>1772</v>
      </c>
    </row>
    <row r="829" spans="1:5" x14ac:dyDescent="0.25">
      <c r="A829" s="7" t="s">
        <v>538</v>
      </c>
      <c r="B829" s="7">
        <v>100</v>
      </c>
      <c r="C829" s="7">
        <v>26</v>
      </c>
      <c r="D829" s="7">
        <v>10</v>
      </c>
      <c r="E829" s="7" t="s">
        <v>1790</v>
      </c>
    </row>
    <row r="830" spans="1:5" x14ac:dyDescent="0.25">
      <c r="A830" s="7" t="s">
        <v>1106</v>
      </c>
      <c r="B830" s="7">
        <v>100</v>
      </c>
      <c r="C830" s="7">
        <v>21</v>
      </c>
      <c r="D830" s="7">
        <v>10</v>
      </c>
      <c r="E830" s="7" t="s">
        <v>1773</v>
      </c>
    </row>
    <row r="831" spans="1:5" x14ac:dyDescent="0.25">
      <c r="A831" s="7" t="s">
        <v>1023</v>
      </c>
      <c r="B831" s="7">
        <v>100</v>
      </c>
      <c r="C831" s="7">
        <v>10</v>
      </c>
      <c r="D831" s="7">
        <v>10</v>
      </c>
      <c r="E831" s="7" t="s">
        <v>1754</v>
      </c>
    </row>
    <row r="832" spans="1:5" x14ac:dyDescent="0.25">
      <c r="A832" s="7" t="s">
        <v>318</v>
      </c>
      <c r="B832" s="7">
        <v>100</v>
      </c>
      <c r="C832" s="7">
        <v>21</v>
      </c>
      <c r="D832" s="7">
        <v>10</v>
      </c>
      <c r="E832" s="7" t="s">
        <v>1729</v>
      </c>
    </row>
    <row r="833" spans="1:5" x14ac:dyDescent="0.25">
      <c r="A833" s="7" t="s">
        <v>1405</v>
      </c>
      <c r="B833" s="7">
        <v>100</v>
      </c>
      <c r="C833" s="7">
        <v>26</v>
      </c>
      <c r="D833" s="7">
        <v>10</v>
      </c>
      <c r="E833" s="7" t="s">
        <v>1753</v>
      </c>
    </row>
    <row r="834" spans="1:5" x14ac:dyDescent="0.25">
      <c r="A834" s="7" t="s">
        <v>1326</v>
      </c>
      <c r="B834" s="7">
        <v>100</v>
      </c>
      <c r="C834" s="7">
        <v>22</v>
      </c>
      <c r="D834" s="7">
        <v>10</v>
      </c>
      <c r="E834" s="7" t="s">
        <v>1771</v>
      </c>
    </row>
    <row r="835" spans="1:5" x14ac:dyDescent="0.25">
      <c r="A835" s="7" t="s">
        <v>1490</v>
      </c>
      <c r="B835" s="7">
        <v>100</v>
      </c>
      <c r="C835" s="7">
        <v>41</v>
      </c>
      <c r="D835" s="7">
        <v>10</v>
      </c>
      <c r="E835" s="7" t="s">
        <v>1771</v>
      </c>
    </row>
    <row r="836" spans="1:5" x14ac:dyDescent="0.25">
      <c r="A836" s="7" t="s">
        <v>1161</v>
      </c>
      <c r="B836" s="7">
        <v>100</v>
      </c>
      <c r="C836" s="7">
        <v>37</v>
      </c>
      <c r="D836" s="7">
        <v>10</v>
      </c>
      <c r="E836" s="7" t="s">
        <v>1773</v>
      </c>
    </row>
    <row r="837" spans="1:5" x14ac:dyDescent="0.25">
      <c r="A837" s="7" t="s">
        <v>181</v>
      </c>
      <c r="B837" s="7">
        <v>90</v>
      </c>
      <c r="C837" s="7">
        <v>20</v>
      </c>
      <c r="D837" s="7">
        <v>10</v>
      </c>
      <c r="E837" s="7" t="s">
        <v>1814</v>
      </c>
    </row>
    <row r="838" spans="1:5" x14ac:dyDescent="0.25">
      <c r="A838" s="7" t="s">
        <v>1374</v>
      </c>
      <c r="B838" s="7">
        <v>97</v>
      </c>
      <c r="C838" s="7">
        <v>20</v>
      </c>
      <c r="D838" s="7">
        <v>10</v>
      </c>
      <c r="E838" s="7" t="s">
        <v>1779</v>
      </c>
    </row>
    <row r="839" spans="1:5" x14ac:dyDescent="0.25">
      <c r="A839" s="7" t="s">
        <v>1379</v>
      </c>
      <c r="B839" s="7">
        <v>100</v>
      </c>
      <c r="C839" s="7">
        <v>17</v>
      </c>
      <c r="D839" s="7">
        <v>10</v>
      </c>
      <c r="E839" s="7" t="s">
        <v>1744</v>
      </c>
    </row>
    <row r="840" spans="1:5" x14ac:dyDescent="0.25">
      <c r="A840" s="7" t="s">
        <v>1040</v>
      </c>
      <c r="B840" s="7">
        <v>100</v>
      </c>
      <c r="C840" s="7">
        <v>30</v>
      </c>
      <c r="D840" s="7">
        <v>10</v>
      </c>
      <c r="E840" s="7" t="s">
        <v>1773</v>
      </c>
    </row>
    <row r="841" spans="1:5" x14ac:dyDescent="0.25">
      <c r="A841" s="7" t="s">
        <v>690</v>
      </c>
      <c r="B841" s="7">
        <v>93</v>
      </c>
      <c r="C841" s="7">
        <v>11</v>
      </c>
      <c r="D841" s="7">
        <v>10</v>
      </c>
      <c r="E841" s="7" t="s">
        <v>1773</v>
      </c>
    </row>
    <row r="842" spans="1:5" x14ac:dyDescent="0.25">
      <c r="A842" s="7" t="s">
        <v>302</v>
      </c>
      <c r="B842" s="7">
        <v>100</v>
      </c>
      <c r="C842" s="7">
        <v>20</v>
      </c>
      <c r="D842" s="7">
        <v>10</v>
      </c>
      <c r="E842" s="7" t="s">
        <v>1748</v>
      </c>
    </row>
    <row r="843" spans="1:5" x14ac:dyDescent="0.25">
      <c r="A843" s="7" t="s">
        <v>744</v>
      </c>
      <c r="B843" s="7">
        <v>100</v>
      </c>
      <c r="C843" s="7">
        <v>11</v>
      </c>
      <c r="D843" s="7">
        <v>10</v>
      </c>
      <c r="E843" s="7" t="s">
        <v>1717</v>
      </c>
    </row>
    <row r="844" spans="1:5" x14ac:dyDescent="0.25">
      <c r="A844" s="7" t="s">
        <v>835</v>
      </c>
      <c r="B844" s="7">
        <v>100</v>
      </c>
      <c r="C844" s="7">
        <v>30</v>
      </c>
      <c r="D844" s="7">
        <v>10</v>
      </c>
      <c r="E844" s="7" t="s">
        <v>1804</v>
      </c>
    </row>
    <row r="845" spans="1:5" x14ac:dyDescent="0.25">
      <c r="A845" s="7" t="s">
        <v>489</v>
      </c>
      <c r="B845" s="7">
        <v>99</v>
      </c>
      <c r="C845" s="7">
        <v>110</v>
      </c>
      <c r="D845" s="7">
        <v>10</v>
      </c>
      <c r="E845" s="7" t="s">
        <v>1770</v>
      </c>
    </row>
    <row r="846" spans="1:5" x14ac:dyDescent="0.25">
      <c r="A846" s="7" t="s">
        <v>1149</v>
      </c>
      <c r="B846" s="7">
        <v>100</v>
      </c>
      <c r="C846" s="7">
        <v>171</v>
      </c>
      <c r="D846" s="7">
        <v>10</v>
      </c>
      <c r="E846" s="7" t="s">
        <v>1773</v>
      </c>
    </row>
    <row r="847" spans="1:5" x14ac:dyDescent="0.25">
      <c r="A847" s="7" t="s">
        <v>1133</v>
      </c>
      <c r="B847" s="7">
        <v>100</v>
      </c>
      <c r="C847" s="7">
        <v>40</v>
      </c>
      <c r="D847" s="7">
        <v>10</v>
      </c>
      <c r="E847" s="7" t="s">
        <v>1717</v>
      </c>
    </row>
    <row r="848" spans="1:5" x14ac:dyDescent="0.25">
      <c r="A848" s="7" t="s">
        <v>977</v>
      </c>
      <c r="B848" s="7">
        <v>100</v>
      </c>
      <c r="C848" s="7">
        <v>10</v>
      </c>
      <c r="D848" s="7">
        <v>10</v>
      </c>
      <c r="E848" s="7" t="s">
        <v>1725</v>
      </c>
    </row>
    <row r="849" spans="1:5" x14ac:dyDescent="0.25">
      <c r="A849" s="7" t="s">
        <v>443</v>
      </c>
      <c r="B849" s="7">
        <v>100</v>
      </c>
      <c r="C849" s="7">
        <v>10</v>
      </c>
      <c r="D849" s="7">
        <v>10</v>
      </c>
      <c r="E849" s="7" t="s">
        <v>1770</v>
      </c>
    </row>
    <row r="850" spans="1:5" x14ac:dyDescent="0.25">
      <c r="A850" s="7" t="s">
        <v>125</v>
      </c>
      <c r="B850" s="7">
        <v>100</v>
      </c>
      <c r="C850" s="7">
        <v>28</v>
      </c>
      <c r="D850" s="7">
        <v>10</v>
      </c>
      <c r="E850" s="7" t="s">
        <v>1727</v>
      </c>
    </row>
    <row r="851" spans="1:5" x14ac:dyDescent="0.25">
      <c r="A851" s="7" t="s">
        <v>1655</v>
      </c>
      <c r="B851" s="7">
        <v>98</v>
      </c>
      <c r="C851" s="7">
        <v>29</v>
      </c>
      <c r="D851" s="7">
        <v>10</v>
      </c>
      <c r="E851" s="7" t="s">
        <v>1773</v>
      </c>
    </row>
    <row r="852" spans="1:5" x14ac:dyDescent="0.25">
      <c r="A852" s="7" t="s">
        <v>1092</v>
      </c>
      <c r="B852" s="7">
        <v>100</v>
      </c>
      <c r="C852" s="7">
        <v>10</v>
      </c>
      <c r="D852" s="7">
        <v>10</v>
      </c>
      <c r="E852" s="7" t="s">
        <v>1767</v>
      </c>
    </row>
    <row r="853" spans="1:5" x14ac:dyDescent="0.25">
      <c r="A853" s="7" t="s">
        <v>895</v>
      </c>
      <c r="B853" s="7">
        <v>76</v>
      </c>
      <c r="C853" s="7">
        <v>10</v>
      </c>
      <c r="D853" s="7">
        <v>10</v>
      </c>
      <c r="E853" s="7" t="s">
        <v>1787</v>
      </c>
    </row>
    <row r="854" spans="1:5" x14ac:dyDescent="0.25">
      <c r="A854" s="7" t="s">
        <v>882</v>
      </c>
      <c r="B854" s="7">
        <v>100</v>
      </c>
      <c r="C854" s="7">
        <v>10</v>
      </c>
      <c r="D854" s="7">
        <v>10</v>
      </c>
      <c r="E854" s="7" t="s">
        <v>1797</v>
      </c>
    </row>
    <row r="855" spans="1:5" x14ac:dyDescent="0.25">
      <c r="A855" s="7" t="s">
        <v>673</v>
      </c>
      <c r="B855" s="7">
        <v>48</v>
      </c>
      <c r="C855" s="7">
        <v>10</v>
      </c>
      <c r="D855" s="7">
        <v>10</v>
      </c>
      <c r="E855" s="7" t="s">
        <v>1720</v>
      </c>
    </row>
    <row r="856" spans="1:5" x14ac:dyDescent="0.25">
      <c r="A856" s="7" t="s">
        <v>290</v>
      </c>
      <c r="B856" s="7">
        <v>100</v>
      </c>
      <c r="C856" s="7">
        <v>10</v>
      </c>
      <c r="D856" s="7">
        <v>10</v>
      </c>
      <c r="E856" s="7" t="s">
        <v>1762</v>
      </c>
    </row>
    <row r="857" spans="1:5" x14ac:dyDescent="0.25">
      <c r="A857" s="7" t="s">
        <v>798</v>
      </c>
      <c r="B857" s="7">
        <v>100</v>
      </c>
      <c r="C857" s="7">
        <v>34</v>
      </c>
      <c r="D857" s="7">
        <v>9</v>
      </c>
      <c r="E857" s="7" t="s">
        <v>1778</v>
      </c>
    </row>
    <row r="858" spans="1:5" x14ac:dyDescent="0.25">
      <c r="A858" s="7" t="s">
        <v>222</v>
      </c>
      <c r="B858" s="7">
        <v>93</v>
      </c>
      <c r="C858" s="7">
        <v>73</v>
      </c>
      <c r="D858" s="7">
        <v>9</v>
      </c>
      <c r="E858" s="7" t="s">
        <v>1798</v>
      </c>
    </row>
    <row r="859" spans="1:5" x14ac:dyDescent="0.25">
      <c r="A859" s="7" t="s">
        <v>632</v>
      </c>
      <c r="B859" s="7">
        <v>100</v>
      </c>
      <c r="C859" s="7">
        <v>68</v>
      </c>
      <c r="D859" s="7">
        <v>9</v>
      </c>
      <c r="E859" s="7" t="s">
        <v>1795</v>
      </c>
    </row>
    <row r="860" spans="1:5" x14ac:dyDescent="0.25">
      <c r="A860" s="7" t="s">
        <v>1559</v>
      </c>
      <c r="B860" s="7">
        <v>95</v>
      </c>
      <c r="C860" s="7">
        <v>74</v>
      </c>
      <c r="D860" s="7">
        <v>9</v>
      </c>
      <c r="E860" s="7" t="s">
        <v>1836</v>
      </c>
    </row>
    <row r="861" spans="1:5" x14ac:dyDescent="0.25">
      <c r="A861" s="7" t="s">
        <v>405</v>
      </c>
      <c r="B861" s="7">
        <v>52</v>
      </c>
      <c r="C861" s="7">
        <v>84</v>
      </c>
      <c r="D861" s="7">
        <v>9</v>
      </c>
      <c r="E861" s="7" t="s">
        <v>1809</v>
      </c>
    </row>
    <row r="862" spans="1:5" x14ac:dyDescent="0.25">
      <c r="A862" s="7" t="s">
        <v>1423</v>
      </c>
      <c r="B862" s="7">
        <v>100</v>
      </c>
      <c r="C862" s="7">
        <v>31</v>
      </c>
      <c r="D862" s="7">
        <v>9</v>
      </c>
      <c r="E862" s="7" t="s">
        <v>1771</v>
      </c>
    </row>
    <row r="863" spans="1:5" x14ac:dyDescent="0.25">
      <c r="A863" s="7" t="s">
        <v>655</v>
      </c>
      <c r="B863" s="7">
        <v>100</v>
      </c>
      <c r="C863" s="7">
        <v>35</v>
      </c>
      <c r="D863" s="7">
        <v>9</v>
      </c>
      <c r="E863" s="7" t="s">
        <v>1789</v>
      </c>
    </row>
    <row r="864" spans="1:5" x14ac:dyDescent="0.25">
      <c r="A864" s="7" t="s">
        <v>254</v>
      </c>
      <c r="B864" s="7">
        <v>100</v>
      </c>
      <c r="C864" s="7">
        <v>38</v>
      </c>
      <c r="D864" s="7">
        <v>9</v>
      </c>
      <c r="E864" s="7" t="s">
        <v>1790</v>
      </c>
    </row>
    <row r="865" spans="1:5" x14ac:dyDescent="0.25">
      <c r="A865" s="7" t="s">
        <v>466</v>
      </c>
      <c r="B865" s="7">
        <v>100</v>
      </c>
      <c r="C865" s="7">
        <v>21</v>
      </c>
      <c r="D865" s="7">
        <v>9</v>
      </c>
      <c r="E865" s="7" t="s">
        <v>1743</v>
      </c>
    </row>
    <row r="866" spans="1:5" x14ac:dyDescent="0.25">
      <c r="A866" s="7" t="s">
        <v>679</v>
      </c>
      <c r="B866" s="7">
        <v>99</v>
      </c>
      <c r="C866" s="7">
        <v>26</v>
      </c>
      <c r="D866" s="7">
        <v>9</v>
      </c>
      <c r="E866" s="7" t="s">
        <v>1813</v>
      </c>
    </row>
    <row r="867" spans="1:5" x14ac:dyDescent="0.25">
      <c r="A867" s="7" t="s">
        <v>1070</v>
      </c>
      <c r="B867" s="7">
        <v>100</v>
      </c>
      <c r="C867" s="7">
        <v>32</v>
      </c>
      <c r="D867" s="7">
        <v>9</v>
      </c>
      <c r="E867" s="7" t="s">
        <v>1717</v>
      </c>
    </row>
    <row r="868" spans="1:5" x14ac:dyDescent="0.25">
      <c r="A868" s="7" t="s">
        <v>1072</v>
      </c>
      <c r="B868" s="7"/>
      <c r="C868" s="7">
        <v>9</v>
      </c>
      <c r="D868" s="7">
        <v>9</v>
      </c>
      <c r="E868" s="7" t="s">
        <v>1767</v>
      </c>
    </row>
    <row r="869" spans="1:5" x14ac:dyDescent="0.25">
      <c r="A869" s="7" t="s">
        <v>874</v>
      </c>
      <c r="B869" s="7">
        <v>100</v>
      </c>
      <c r="C869" s="7">
        <v>22</v>
      </c>
      <c r="D869" s="7">
        <v>9</v>
      </c>
      <c r="E869" s="7" t="s">
        <v>1741</v>
      </c>
    </row>
    <row r="870" spans="1:5" x14ac:dyDescent="0.25">
      <c r="A870" s="7" t="s">
        <v>654</v>
      </c>
      <c r="B870" s="7">
        <v>100</v>
      </c>
      <c r="C870" s="7">
        <v>9</v>
      </c>
      <c r="D870" s="7">
        <v>9</v>
      </c>
      <c r="E870" s="7" t="s">
        <v>1740</v>
      </c>
    </row>
    <row r="871" spans="1:5" x14ac:dyDescent="0.25">
      <c r="A871" s="7" t="s">
        <v>985</v>
      </c>
      <c r="B871" s="7">
        <v>100</v>
      </c>
      <c r="C871" s="7">
        <v>20</v>
      </c>
      <c r="D871" s="7">
        <v>9</v>
      </c>
      <c r="E871" s="7" t="s">
        <v>1767</v>
      </c>
    </row>
    <row r="872" spans="1:5" x14ac:dyDescent="0.25">
      <c r="A872" s="7" t="s">
        <v>884</v>
      </c>
      <c r="B872" s="7">
        <v>100</v>
      </c>
      <c r="C872" s="7">
        <v>9</v>
      </c>
      <c r="D872" s="7">
        <v>9</v>
      </c>
      <c r="E872" s="7" t="s">
        <v>1771</v>
      </c>
    </row>
    <row r="873" spans="1:5" x14ac:dyDescent="0.25">
      <c r="A873" s="7" t="s">
        <v>246</v>
      </c>
      <c r="B873" s="7">
        <v>100</v>
      </c>
      <c r="C873" s="7">
        <v>20</v>
      </c>
      <c r="D873" s="7">
        <v>9</v>
      </c>
      <c r="E873" s="7" t="s">
        <v>1814</v>
      </c>
    </row>
    <row r="874" spans="1:5" x14ac:dyDescent="0.25">
      <c r="A874" s="7" t="s">
        <v>577</v>
      </c>
      <c r="B874" s="7">
        <v>100</v>
      </c>
      <c r="C874" s="7">
        <v>10</v>
      </c>
      <c r="D874" s="7">
        <v>9</v>
      </c>
      <c r="E874" s="7" t="s">
        <v>1796</v>
      </c>
    </row>
    <row r="875" spans="1:5" x14ac:dyDescent="0.25">
      <c r="A875" s="7" t="s">
        <v>1552</v>
      </c>
      <c r="B875" s="7">
        <v>100</v>
      </c>
      <c r="C875" s="7">
        <v>10</v>
      </c>
      <c r="D875" s="7">
        <v>9</v>
      </c>
      <c r="E875" s="7" t="s">
        <v>1712</v>
      </c>
    </row>
    <row r="876" spans="1:5" x14ac:dyDescent="0.25">
      <c r="A876" s="7" t="s">
        <v>939</v>
      </c>
      <c r="B876" s="7">
        <v>100</v>
      </c>
      <c r="C876" s="7">
        <v>18</v>
      </c>
      <c r="D876" s="7">
        <v>9</v>
      </c>
      <c r="E876" s="7" t="s">
        <v>1773</v>
      </c>
    </row>
    <row r="877" spans="1:5" x14ac:dyDescent="0.25">
      <c r="A877" s="7" t="s">
        <v>1038</v>
      </c>
      <c r="B877" s="7">
        <v>100</v>
      </c>
      <c r="C877" s="7">
        <v>51</v>
      </c>
      <c r="D877" s="7">
        <v>9</v>
      </c>
      <c r="E877" s="7" t="s">
        <v>1773</v>
      </c>
    </row>
    <row r="878" spans="1:5" x14ac:dyDescent="0.25">
      <c r="A878" s="7" t="s">
        <v>793</v>
      </c>
      <c r="B878" s="7">
        <v>100</v>
      </c>
      <c r="C878" s="7">
        <v>25</v>
      </c>
      <c r="D878" s="7">
        <v>9</v>
      </c>
      <c r="E878" s="7" t="s">
        <v>1773</v>
      </c>
    </row>
    <row r="879" spans="1:5" x14ac:dyDescent="0.25">
      <c r="A879" s="7" t="s">
        <v>833</v>
      </c>
      <c r="B879" s="7">
        <v>100</v>
      </c>
      <c r="C879" s="7">
        <v>28</v>
      </c>
      <c r="D879" s="7">
        <v>9</v>
      </c>
      <c r="E879" s="7" t="s">
        <v>1804</v>
      </c>
    </row>
    <row r="880" spans="1:5" x14ac:dyDescent="0.25">
      <c r="A880" s="7" t="s">
        <v>1220</v>
      </c>
      <c r="B880" s="7">
        <v>100</v>
      </c>
      <c r="C880" s="7">
        <v>222</v>
      </c>
      <c r="D880" s="7">
        <v>8</v>
      </c>
      <c r="E880" s="7" t="s">
        <v>1716</v>
      </c>
    </row>
    <row r="881" spans="1:5" x14ac:dyDescent="0.25">
      <c r="A881" s="7" t="s">
        <v>1229</v>
      </c>
      <c r="B881" s="7">
        <v>100</v>
      </c>
      <c r="C881" s="7">
        <v>50</v>
      </c>
      <c r="D881" s="7">
        <v>8</v>
      </c>
      <c r="E881" s="7" t="s">
        <v>1756</v>
      </c>
    </row>
    <row r="882" spans="1:5" x14ac:dyDescent="0.25">
      <c r="A882" s="7" t="s">
        <v>737</v>
      </c>
      <c r="B882" s="7">
        <v>100</v>
      </c>
      <c r="C882" s="7">
        <v>45</v>
      </c>
      <c r="D882" s="7">
        <v>8</v>
      </c>
      <c r="E882" s="7" t="s">
        <v>1767</v>
      </c>
    </row>
    <row r="883" spans="1:5" x14ac:dyDescent="0.25">
      <c r="A883" s="7" t="s">
        <v>435</v>
      </c>
      <c r="B883" s="7">
        <v>100</v>
      </c>
      <c r="C883" s="7">
        <v>17</v>
      </c>
      <c r="D883" s="7">
        <v>8</v>
      </c>
      <c r="E883" s="7" t="s">
        <v>1741</v>
      </c>
    </row>
    <row r="884" spans="1:5" x14ac:dyDescent="0.25">
      <c r="A884" s="7" t="s">
        <v>266</v>
      </c>
      <c r="B884" s="7">
        <v>100</v>
      </c>
      <c r="C884" s="7">
        <v>21</v>
      </c>
      <c r="D884" s="7">
        <v>8</v>
      </c>
      <c r="E884" s="7" t="s">
        <v>1810</v>
      </c>
    </row>
    <row r="885" spans="1:5" x14ac:dyDescent="0.25">
      <c r="A885" s="7" t="s">
        <v>1089</v>
      </c>
      <c r="B885" s="7">
        <v>100</v>
      </c>
      <c r="C885" s="7">
        <v>24</v>
      </c>
      <c r="D885" s="7">
        <v>8</v>
      </c>
      <c r="E885" s="7" t="s">
        <v>1744</v>
      </c>
    </row>
    <row r="886" spans="1:5" x14ac:dyDescent="0.25">
      <c r="A886" s="7" t="s">
        <v>242</v>
      </c>
      <c r="B886" s="7">
        <v>100</v>
      </c>
      <c r="C886" s="7">
        <v>8</v>
      </c>
      <c r="D886" s="7">
        <v>8</v>
      </c>
      <c r="E886" s="7" t="s">
        <v>1707</v>
      </c>
    </row>
    <row r="887" spans="1:5" x14ac:dyDescent="0.25">
      <c r="A887" s="7" t="s">
        <v>1397</v>
      </c>
      <c r="B887" s="7">
        <v>24</v>
      </c>
      <c r="C887" s="7">
        <v>19</v>
      </c>
      <c r="D887" s="7">
        <v>8</v>
      </c>
      <c r="E887" s="7" t="s">
        <v>1829</v>
      </c>
    </row>
    <row r="888" spans="1:5" x14ac:dyDescent="0.25">
      <c r="A888" s="7" t="s">
        <v>903</v>
      </c>
      <c r="B888" s="7">
        <v>100</v>
      </c>
      <c r="C888" s="7">
        <v>17</v>
      </c>
      <c r="D888" s="7">
        <v>8</v>
      </c>
      <c r="E888" s="7" t="s">
        <v>1784</v>
      </c>
    </row>
    <row r="889" spans="1:5" x14ac:dyDescent="0.25">
      <c r="A889" s="7" t="s">
        <v>660</v>
      </c>
      <c r="B889" s="7">
        <v>100</v>
      </c>
      <c r="C889" s="7">
        <v>34</v>
      </c>
      <c r="D889" s="7">
        <v>8</v>
      </c>
      <c r="E889" s="7" t="s">
        <v>1768</v>
      </c>
    </row>
    <row r="890" spans="1:5" x14ac:dyDescent="0.25">
      <c r="A890" s="7" t="s">
        <v>454</v>
      </c>
      <c r="B890" s="7">
        <v>100</v>
      </c>
      <c r="C890" s="7">
        <v>9</v>
      </c>
      <c r="D890" s="7">
        <v>8</v>
      </c>
      <c r="E890" s="7" t="s">
        <v>1786</v>
      </c>
    </row>
    <row r="891" spans="1:5" x14ac:dyDescent="0.25">
      <c r="A891" s="7" t="s">
        <v>1501</v>
      </c>
      <c r="B891" s="7">
        <v>98</v>
      </c>
      <c r="C891" s="7">
        <v>28</v>
      </c>
      <c r="D891" s="7">
        <v>8</v>
      </c>
      <c r="E891" s="7" t="s">
        <v>1829</v>
      </c>
    </row>
    <row r="892" spans="1:5" x14ac:dyDescent="0.25">
      <c r="A892" s="7" t="s">
        <v>1411</v>
      </c>
      <c r="B892" s="7">
        <v>100</v>
      </c>
      <c r="C892" s="7">
        <v>20</v>
      </c>
      <c r="D892" s="7">
        <v>8</v>
      </c>
      <c r="E892" s="7" t="s">
        <v>1755</v>
      </c>
    </row>
    <row r="893" spans="1:5" x14ac:dyDescent="0.25">
      <c r="A893" s="7" t="s">
        <v>323</v>
      </c>
      <c r="B893" s="7">
        <v>100</v>
      </c>
      <c r="C893" s="7">
        <v>23</v>
      </c>
      <c r="D893" s="7">
        <v>8</v>
      </c>
      <c r="E893" s="7" t="s">
        <v>1722</v>
      </c>
    </row>
    <row r="894" spans="1:5" x14ac:dyDescent="0.25">
      <c r="A894" s="7" t="s">
        <v>583</v>
      </c>
      <c r="B894" s="7">
        <v>99</v>
      </c>
      <c r="C894" s="7">
        <v>30</v>
      </c>
      <c r="D894" s="7">
        <v>8</v>
      </c>
      <c r="E894" s="7" t="s">
        <v>1768</v>
      </c>
    </row>
    <row r="895" spans="1:5" x14ac:dyDescent="0.25">
      <c r="A895" s="7" t="s">
        <v>1119</v>
      </c>
      <c r="B895" s="7">
        <v>100</v>
      </c>
      <c r="C895" s="7">
        <v>373</v>
      </c>
      <c r="D895" s="7">
        <v>8</v>
      </c>
      <c r="E895" s="7" t="s">
        <v>1773</v>
      </c>
    </row>
    <row r="896" spans="1:5" x14ac:dyDescent="0.25">
      <c r="A896" s="7" t="s">
        <v>962</v>
      </c>
      <c r="B896" s="7">
        <v>100</v>
      </c>
      <c r="C896" s="7">
        <v>19</v>
      </c>
      <c r="D896" s="7">
        <v>7</v>
      </c>
      <c r="E896" s="7" t="s">
        <v>1773</v>
      </c>
    </row>
    <row r="897" spans="1:5" x14ac:dyDescent="0.25">
      <c r="A897" s="7" t="s">
        <v>1032</v>
      </c>
      <c r="B897" s="7">
        <v>100</v>
      </c>
      <c r="C897" s="7">
        <v>21</v>
      </c>
      <c r="D897" s="7">
        <v>7</v>
      </c>
      <c r="E897" s="7" t="s">
        <v>1773</v>
      </c>
    </row>
    <row r="898" spans="1:5" x14ac:dyDescent="0.25">
      <c r="A898" s="7" t="s">
        <v>785</v>
      </c>
      <c r="B898" s="7">
        <v>9</v>
      </c>
      <c r="C898" s="7">
        <v>19</v>
      </c>
      <c r="D898" s="7">
        <v>7</v>
      </c>
      <c r="E898" s="7" t="s">
        <v>1835</v>
      </c>
    </row>
    <row r="899" spans="1:5" x14ac:dyDescent="0.25">
      <c r="A899" s="7" t="s">
        <v>211</v>
      </c>
      <c r="B899" s="7">
        <v>100</v>
      </c>
      <c r="C899" s="7">
        <v>16</v>
      </c>
      <c r="D899" s="7">
        <v>7</v>
      </c>
      <c r="E899" s="7" t="s">
        <v>1822</v>
      </c>
    </row>
    <row r="900" spans="1:5" x14ac:dyDescent="0.25">
      <c r="A900" s="7" t="s">
        <v>1399</v>
      </c>
      <c r="B900" s="7">
        <v>81</v>
      </c>
      <c r="C900" s="7">
        <v>8</v>
      </c>
      <c r="D900" s="7">
        <v>7</v>
      </c>
      <c r="E900" s="7" t="s">
        <v>1745</v>
      </c>
    </row>
    <row r="901" spans="1:5" x14ac:dyDescent="0.25">
      <c r="A901" s="7" t="s">
        <v>680</v>
      </c>
      <c r="B901" s="7">
        <v>100</v>
      </c>
      <c r="C901" s="7">
        <v>8</v>
      </c>
      <c r="D901" s="7">
        <v>7</v>
      </c>
      <c r="E901" s="7" t="s">
        <v>1771</v>
      </c>
    </row>
    <row r="902" spans="1:5" x14ac:dyDescent="0.25">
      <c r="A902" s="7" t="s">
        <v>1098</v>
      </c>
      <c r="B902" s="7">
        <v>100</v>
      </c>
      <c r="C902" s="7">
        <v>30</v>
      </c>
      <c r="D902" s="7">
        <v>7</v>
      </c>
      <c r="E902" s="7" t="s">
        <v>1773</v>
      </c>
    </row>
    <row r="903" spans="1:5" x14ac:dyDescent="0.25">
      <c r="A903" s="7" t="s">
        <v>1448</v>
      </c>
      <c r="B903" s="7">
        <v>100</v>
      </c>
      <c r="C903" s="7">
        <v>22</v>
      </c>
      <c r="D903" s="7">
        <v>7</v>
      </c>
      <c r="E903" s="7" t="s">
        <v>1771</v>
      </c>
    </row>
    <row r="904" spans="1:5" x14ac:dyDescent="0.25">
      <c r="A904" s="7" t="s">
        <v>790</v>
      </c>
      <c r="B904" s="7">
        <v>100</v>
      </c>
      <c r="C904" s="7">
        <v>25</v>
      </c>
      <c r="D904" s="7">
        <v>7</v>
      </c>
      <c r="E904" s="7" t="s">
        <v>1773</v>
      </c>
    </row>
    <row r="905" spans="1:5" x14ac:dyDescent="0.25">
      <c r="A905" s="7" t="s">
        <v>1080</v>
      </c>
      <c r="B905" s="7">
        <v>100</v>
      </c>
      <c r="C905" s="7">
        <v>29</v>
      </c>
      <c r="D905" s="7">
        <v>7</v>
      </c>
      <c r="E905" s="7" t="s">
        <v>1767</v>
      </c>
    </row>
    <row r="906" spans="1:5" x14ac:dyDescent="0.25">
      <c r="A906" s="7" t="s">
        <v>1467</v>
      </c>
      <c r="B906" s="7">
        <v>100</v>
      </c>
      <c r="C906" s="7">
        <v>35</v>
      </c>
      <c r="D906" s="7">
        <v>7</v>
      </c>
      <c r="E906" s="7" t="s">
        <v>1745</v>
      </c>
    </row>
    <row r="907" spans="1:5" x14ac:dyDescent="0.25">
      <c r="A907" s="7" t="s">
        <v>803</v>
      </c>
      <c r="B907" s="7">
        <v>100</v>
      </c>
      <c r="C907" s="7">
        <v>22</v>
      </c>
      <c r="D907" s="7">
        <v>7</v>
      </c>
      <c r="E907" s="7" t="s">
        <v>1770</v>
      </c>
    </row>
    <row r="908" spans="1:5" x14ac:dyDescent="0.25">
      <c r="A908" s="7" t="s">
        <v>1366</v>
      </c>
      <c r="B908" s="7">
        <v>100</v>
      </c>
      <c r="C908" s="7">
        <v>22</v>
      </c>
      <c r="D908" s="7">
        <v>7</v>
      </c>
      <c r="E908" s="7" t="s">
        <v>1779</v>
      </c>
    </row>
    <row r="909" spans="1:5" x14ac:dyDescent="0.25">
      <c r="A909" s="7" t="s">
        <v>1166</v>
      </c>
      <c r="B909" s="7">
        <v>100</v>
      </c>
      <c r="C909" s="7">
        <v>127</v>
      </c>
      <c r="D909" s="7">
        <v>7</v>
      </c>
      <c r="E909" s="7" t="s">
        <v>1773</v>
      </c>
    </row>
    <row r="910" spans="1:5" x14ac:dyDescent="0.25">
      <c r="A910" s="7" t="s">
        <v>612</v>
      </c>
      <c r="B910" s="7">
        <v>91</v>
      </c>
      <c r="C910" s="7">
        <v>43</v>
      </c>
      <c r="D910" s="7">
        <v>7</v>
      </c>
      <c r="E910" s="7" t="s">
        <v>1768</v>
      </c>
    </row>
    <row r="911" spans="1:5" x14ac:dyDescent="0.25">
      <c r="A911" s="7" t="s">
        <v>950</v>
      </c>
      <c r="B911" s="7">
        <v>100</v>
      </c>
      <c r="C911" s="7">
        <v>17</v>
      </c>
      <c r="D911" s="7">
        <v>7</v>
      </c>
      <c r="E911" s="7" t="s">
        <v>1727</v>
      </c>
    </row>
    <row r="912" spans="1:5" x14ac:dyDescent="0.25">
      <c r="A912" s="7" t="s">
        <v>529</v>
      </c>
      <c r="B912" s="7">
        <v>100</v>
      </c>
      <c r="C912" s="7">
        <v>37</v>
      </c>
      <c r="D912" s="7">
        <v>7</v>
      </c>
      <c r="E912" s="7" t="s">
        <v>1723</v>
      </c>
    </row>
    <row r="913" spans="1:5" x14ac:dyDescent="0.25">
      <c r="A913" s="7" t="s">
        <v>554</v>
      </c>
      <c r="B913" s="7">
        <v>100</v>
      </c>
      <c r="C913" s="7">
        <v>20</v>
      </c>
      <c r="D913" s="7">
        <v>7</v>
      </c>
      <c r="E913" s="7" t="s">
        <v>1743</v>
      </c>
    </row>
    <row r="914" spans="1:5" x14ac:dyDescent="0.25">
      <c r="A914" s="7" t="s">
        <v>1180</v>
      </c>
      <c r="B914" s="7">
        <v>100</v>
      </c>
      <c r="C914" s="7">
        <v>14</v>
      </c>
      <c r="D914" s="7">
        <v>7</v>
      </c>
      <c r="E914" s="7" t="s">
        <v>1775</v>
      </c>
    </row>
    <row r="915" spans="1:5" x14ac:dyDescent="0.25">
      <c r="A915" s="7" t="s">
        <v>1111</v>
      </c>
      <c r="B915" s="7">
        <v>93</v>
      </c>
      <c r="C915" s="7">
        <v>18</v>
      </c>
      <c r="D915" s="7">
        <v>7</v>
      </c>
      <c r="E915" s="7" t="s">
        <v>1773</v>
      </c>
    </row>
    <row r="916" spans="1:5" x14ac:dyDescent="0.25">
      <c r="A916" s="7" t="s">
        <v>921</v>
      </c>
      <c r="B916" s="7">
        <v>90</v>
      </c>
      <c r="C916" s="7">
        <v>23</v>
      </c>
      <c r="D916" s="7">
        <v>7</v>
      </c>
      <c r="E916" s="7" t="s">
        <v>1808</v>
      </c>
    </row>
    <row r="917" spans="1:5" x14ac:dyDescent="0.25">
      <c r="A917" s="7" t="s">
        <v>1202</v>
      </c>
      <c r="B917" s="7">
        <v>86</v>
      </c>
      <c r="C917" s="7">
        <v>23</v>
      </c>
      <c r="D917" s="7">
        <v>7</v>
      </c>
      <c r="E917" s="7" t="s">
        <v>1812</v>
      </c>
    </row>
    <row r="918" spans="1:5" x14ac:dyDescent="0.25">
      <c r="A918" s="7" t="s">
        <v>202</v>
      </c>
      <c r="B918" s="7">
        <v>100</v>
      </c>
      <c r="C918" s="7">
        <v>18</v>
      </c>
      <c r="D918" s="7">
        <v>7</v>
      </c>
      <c r="E918" s="7" t="s">
        <v>1806</v>
      </c>
    </row>
    <row r="919" spans="1:5" x14ac:dyDescent="0.25">
      <c r="A919" s="7" t="s">
        <v>416</v>
      </c>
      <c r="B919" s="7">
        <v>100</v>
      </c>
      <c r="C919" s="7">
        <v>34</v>
      </c>
      <c r="D919" s="7">
        <v>7</v>
      </c>
      <c r="E919" s="7" t="s">
        <v>1773</v>
      </c>
    </row>
    <row r="920" spans="1:5" x14ac:dyDescent="0.25">
      <c r="A920" s="7" t="s">
        <v>256</v>
      </c>
      <c r="B920" s="7">
        <v>100</v>
      </c>
      <c r="C920" s="7">
        <v>39</v>
      </c>
      <c r="D920" s="7">
        <v>7</v>
      </c>
      <c r="E920" s="7" t="s">
        <v>1718</v>
      </c>
    </row>
    <row r="921" spans="1:5" x14ac:dyDescent="0.25">
      <c r="A921" s="7" t="s">
        <v>279</v>
      </c>
      <c r="B921" s="7">
        <v>100</v>
      </c>
      <c r="C921" s="7">
        <v>138</v>
      </c>
      <c r="D921" s="7">
        <v>6</v>
      </c>
      <c r="E921" s="7" t="s">
        <v>1773</v>
      </c>
    </row>
    <row r="922" spans="1:5" x14ac:dyDescent="0.25">
      <c r="A922" s="7" t="s">
        <v>705</v>
      </c>
      <c r="B922" s="7">
        <v>100</v>
      </c>
      <c r="C922" s="7">
        <v>16</v>
      </c>
      <c r="D922" s="7">
        <v>6</v>
      </c>
      <c r="E922" s="7" t="s">
        <v>1750</v>
      </c>
    </row>
    <row r="923" spans="1:5" x14ac:dyDescent="0.25">
      <c r="A923" s="7" t="s">
        <v>1342</v>
      </c>
      <c r="B923" s="7">
        <v>100</v>
      </c>
      <c r="C923" s="7">
        <v>24</v>
      </c>
      <c r="D923" s="7">
        <v>6</v>
      </c>
      <c r="E923" s="7" t="s">
        <v>1771</v>
      </c>
    </row>
    <row r="924" spans="1:5" x14ac:dyDescent="0.25">
      <c r="A924" s="7" t="s">
        <v>842</v>
      </c>
      <c r="B924" s="7">
        <v>100</v>
      </c>
      <c r="C924" s="7">
        <v>27</v>
      </c>
      <c r="D924" s="7">
        <v>6</v>
      </c>
      <c r="E924" s="7" t="s">
        <v>1806</v>
      </c>
    </row>
    <row r="925" spans="1:5" x14ac:dyDescent="0.25">
      <c r="A925" s="7" t="s">
        <v>667</v>
      </c>
      <c r="B925" s="7">
        <v>100</v>
      </c>
      <c r="C925" s="7">
        <v>35</v>
      </c>
      <c r="D925" s="7">
        <v>6</v>
      </c>
      <c r="E925" s="7" t="s">
        <v>1714</v>
      </c>
    </row>
    <row r="926" spans="1:5" x14ac:dyDescent="0.25">
      <c r="A926" s="7" t="s">
        <v>1656</v>
      </c>
      <c r="B926" s="7">
        <v>94</v>
      </c>
      <c r="C926" s="7">
        <v>24</v>
      </c>
      <c r="D926" s="7">
        <v>6</v>
      </c>
      <c r="E926" s="7" t="s">
        <v>1771</v>
      </c>
    </row>
    <row r="927" spans="1:5" x14ac:dyDescent="0.25">
      <c r="A927" s="7" t="s">
        <v>1020</v>
      </c>
      <c r="B927" s="7">
        <v>100</v>
      </c>
      <c r="C927" s="7">
        <v>19</v>
      </c>
      <c r="D927" s="7">
        <v>6</v>
      </c>
      <c r="E927" s="7" t="s">
        <v>1752</v>
      </c>
    </row>
    <row r="928" spans="1:5" x14ac:dyDescent="0.25">
      <c r="A928" s="7" t="s">
        <v>644</v>
      </c>
      <c r="B928" s="7">
        <v>100</v>
      </c>
      <c r="C928" s="7">
        <v>33</v>
      </c>
      <c r="D928" s="7">
        <v>6</v>
      </c>
      <c r="E928" s="7" t="s">
        <v>1812</v>
      </c>
    </row>
    <row r="929" spans="1:5" x14ac:dyDescent="0.25">
      <c r="A929" s="7" t="s">
        <v>1376</v>
      </c>
      <c r="B929" s="7">
        <v>100</v>
      </c>
      <c r="C929" s="7">
        <v>15</v>
      </c>
      <c r="D929" s="7">
        <v>6</v>
      </c>
      <c r="E929" s="7" t="s">
        <v>1779</v>
      </c>
    </row>
    <row r="930" spans="1:5" x14ac:dyDescent="0.25">
      <c r="A930" s="7" t="s">
        <v>1245</v>
      </c>
      <c r="B930" s="7">
        <v>100</v>
      </c>
      <c r="C930" s="7">
        <v>7</v>
      </c>
      <c r="D930" s="7">
        <v>6</v>
      </c>
      <c r="E930" s="7" t="s">
        <v>1773</v>
      </c>
    </row>
    <row r="931" spans="1:5" x14ac:dyDescent="0.25">
      <c r="A931" s="7" t="s">
        <v>846</v>
      </c>
      <c r="B931" s="7">
        <v>100</v>
      </c>
      <c r="C931" s="7">
        <v>6</v>
      </c>
      <c r="D931" s="7">
        <v>6</v>
      </c>
      <c r="E931" s="7" t="s">
        <v>1760</v>
      </c>
    </row>
    <row r="932" spans="1:5" x14ac:dyDescent="0.25">
      <c r="A932" s="7" t="s">
        <v>837</v>
      </c>
      <c r="B932" s="7">
        <v>100</v>
      </c>
      <c r="C932" s="7">
        <v>6</v>
      </c>
      <c r="D932" s="7">
        <v>6</v>
      </c>
      <c r="E932" s="7" t="s">
        <v>1804</v>
      </c>
    </row>
    <row r="933" spans="1:5" x14ac:dyDescent="0.25">
      <c r="A933" s="7" t="s">
        <v>396</v>
      </c>
      <c r="B933" s="7">
        <v>100</v>
      </c>
      <c r="C933" s="7">
        <v>6</v>
      </c>
      <c r="D933" s="7">
        <v>6</v>
      </c>
      <c r="E933" s="7" t="s">
        <v>1780</v>
      </c>
    </row>
    <row r="934" spans="1:5" x14ac:dyDescent="0.25">
      <c r="A934" s="7" t="s">
        <v>1361</v>
      </c>
      <c r="B934" s="7">
        <v>100</v>
      </c>
      <c r="C934" s="7">
        <v>17</v>
      </c>
      <c r="D934" s="7">
        <v>6</v>
      </c>
      <c r="E934" s="7" t="s">
        <v>1771</v>
      </c>
    </row>
    <row r="935" spans="1:5" x14ac:dyDescent="0.25">
      <c r="A935" s="7" t="s">
        <v>437</v>
      </c>
      <c r="B935" s="7">
        <v>100</v>
      </c>
      <c r="C935" s="7">
        <v>20</v>
      </c>
      <c r="D935" s="7">
        <v>6</v>
      </c>
      <c r="E935" s="7" t="s">
        <v>1770</v>
      </c>
    </row>
    <row r="936" spans="1:5" x14ac:dyDescent="0.25">
      <c r="A936" s="7" t="s">
        <v>1128</v>
      </c>
      <c r="B936" s="7">
        <v>100</v>
      </c>
      <c r="C936" s="7">
        <v>20</v>
      </c>
      <c r="D936" s="7">
        <v>6</v>
      </c>
      <c r="E936" s="7" t="s">
        <v>1767</v>
      </c>
    </row>
    <row r="937" spans="1:5" x14ac:dyDescent="0.25">
      <c r="A937" s="7" t="s">
        <v>1586</v>
      </c>
      <c r="B937" s="7">
        <v>100</v>
      </c>
      <c r="C937" s="7">
        <v>18</v>
      </c>
      <c r="D937" s="7">
        <v>6</v>
      </c>
      <c r="E937" s="7" t="s">
        <v>1780</v>
      </c>
    </row>
    <row r="938" spans="1:5" x14ac:dyDescent="0.25">
      <c r="A938" s="7" t="s">
        <v>293</v>
      </c>
      <c r="B938" s="7">
        <v>100</v>
      </c>
      <c r="C938" s="7">
        <v>36</v>
      </c>
      <c r="D938" s="7">
        <v>6</v>
      </c>
      <c r="E938" s="7" t="s">
        <v>1773</v>
      </c>
    </row>
    <row r="939" spans="1:5" x14ac:dyDescent="0.25">
      <c r="A939" s="7" t="s">
        <v>761</v>
      </c>
      <c r="B939" s="7">
        <v>98</v>
      </c>
      <c r="C939" s="7">
        <v>45</v>
      </c>
      <c r="D939" s="7">
        <v>6</v>
      </c>
      <c r="E939" s="7" t="s">
        <v>1773</v>
      </c>
    </row>
    <row r="940" spans="1:5" x14ac:dyDescent="0.25">
      <c r="A940" s="7" t="s">
        <v>496</v>
      </c>
      <c r="B940" s="7">
        <v>100</v>
      </c>
      <c r="C940" s="7">
        <v>39</v>
      </c>
      <c r="D940" s="7">
        <v>6</v>
      </c>
      <c r="E940" s="7" t="s">
        <v>1770</v>
      </c>
    </row>
    <row r="941" spans="1:5" x14ac:dyDescent="0.25">
      <c r="A941" s="7" t="s">
        <v>959</v>
      </c>
      <c r="B941" s="7">
        <v>100</v>
      </c>
      <c r="C941" s="7">
        <v>129</v>
      </c>
      <c r="D941" s="7">
        <v>6</v>
      </c>
      <c r="E941" s="7" t="s">
        <v>1773</v>
      </c>
    </row>
    <row r="942" spans="1:5" x14ac:dyDescent="0.25">
      <c r="A942" s="7" t="s">
        <v>531</v>
      </c>
      <c r="B942" s="7">
        <v>100</v>
      </c>
      <c r="C942" s="7">
        <v>129</v>
      </c>
      <c r="D942" s="7">
        <v>6</v>
      </c>
      <c r="E942" s="7" t="s">
        <v>1791</v>
      </c>
    </row>
    <row r="943" spans="1:5" x14ac:dyDescent="0.25">
      <c r="A943" s="7" t="s">
        <v>1214</v>
      </c>
      <c r="B943" s="7">
        <v>100</v>
      </c>
      <c r="C943" s="7">
        <v>160</v>
      </c>
      <c r="D943" s="7">
        <v>6</v>
      </c>
      <c r="E943" s="7" t="s">
        <v>1773</v>
      </c>
    </row>
    <row r="944" spans="1:5" x14ac:dyDescent="0.25">
      <c r="A944" s="7" t="s">
        <v>780</v>
      </c>
      <c r="B944" s="7">
        <v>100</v>
      </c>
      <c r="C944" s="7">
        <v>237</v>
      </c>
      <c r="D944" s="7">
        <v>5</v>
      </c>
      <c r="E944" s="7" t="s">
        <v>1773</v>
      </c>
    </row>
    <row r="945" spans="1:5" x14ac:dyDescent="0.25">
      <c r="A945" s="7" t="s">
        <v>470</v>
      </c>
      <c r="B945" s="7">
        <v>100</v>
      </c>
      <c r="C945" s="7">
        <v>101</v>
      </c>
      <c r="D945" s="7">
        <v>5</v>
      </c>
      <c r="E945" s="7" t="s">
        <v>1706</v>
      </c>
    </row>
    <row r="946" spans="1:5" x14ac:dyDescent="0.25">
      <c r="A946" s="7" t="s">
        <v>1418</v>
      </c>
      <c r="B946" s="7">
        <v>100</v>
      </c>
      <c r="C946" s="7">
        <v>29</v>
      </c>
      <c r="D946" s="7">
        <v>5</v>
      </c>
      <c r="E946" s="7" t="s">
        <v>1771</v>
      </c>
    </row>
    <row r="947" spans="1:5" x14ac:dyDescent="0.25">
      <c r="A947" s="7" t="s">
        <v>603</v>
      </c>
      <c r="B947" s="7">
        <v>100</v>
      </c>
      <c r="C947" s="7">
        <v>24</v>
      </c>
      <c r="D947" s="7">
        <v>5</v>
      </c>
      <c r="E947" s="7" t="s">
        <v>1768</v>
      </c>
    </row>
    <row r="948" spans="1:5" x14ac:dyDescent="0.25">
      <c r="A948" s="7" t="s">
        <v>1251</v>
      </c>
      <c r="B948" s="7">
        <v>93</v>
      </c>
      <c r="C948" s="7">
        <v>40</v>
      </c>
      <c r="D948" s="7">
        <v>5</v>
      </c>
      <c r="E948" s="7" t="s">
        <v>1747</v>
      </c>
    </row>
    <row r="949" spans="1:5" x14ac:dyDescent="0.25">
      <c r="A949" s="7" t="s">
        <v>757</v>
      </c>
      <c r="B949" s="7">
        <v>100</v>
      </c>
      <c r="C949" s="7">
        <v>55</v>
      </c>
      <c r="D949" s="7">
        <v>5</v>
      </c>
      <c r="E949" s="7" t="s">
        <v>1773</v>
      </c>
    </row>
    <row r="950" spans="1:5" x14ac:dyDescent="0.25">
      <c r="A950" s="7" t="s">
        <v>234</v>
      </c>
      <c r="B950" s="7">
        <v>100</v>
      </c>
      <c r="C950" s="7">
        <v>15</v>
      </c>
      <c r="D950" s="7">
        <v>5</v>
      </c>
      <c r="E950" s="7" t="s">
        <v>1797</v>
      </c>
    </row>
    <row r="951" spans="1:5" x14ac:dyDescent="0.25">
      <c r="A951" s="7" t="s">
        <v>264</v>
      </c>
      <c r="B951" s="7">
        <v>100</v>
      </c>
      <c r="C951" s="7">
        <v>20</v>
      </c>
      <c r="D951" s="7">
        <v>5</v>
      </c>
      <c r="E951" s="7" t="s">
        <v>1810</v>
      </c>
    </row>
    <row r="952" spans="1:5" x14ac:dyDescent="0.25">
      <c r="A952" s="7" t="s">
        <v>579</v>
      </c>
      <c r="B952" s="7">
        <v>100</v>
      </c>
      <c r="C952" s="7">
        <v>15</v>
      </c>
      <c r="D952" s="7">
        <v>5</v>
      </c>
      <c r="E952" s="7" t="s">
        <v>1790</v>
      </c>
    </row>
    <row r="953" spans="1:5" x14ac:dyDescent="0.25">
      <c r="A953" s="7" t="s">
        <v>879</v>
      </c>
      <c r="B953" s="7">
        <v>100</v>
      </c>
      <c r="C953" s="7">
        <v>17</v>
      </c>
      <c r="D953" s="7">
        <v>5</v>
      </c>
      <c r="E953" s="7" t="s">
        <v>1769</v>
      </c>
    </row>
    <row r="954" spans="1:5" x14ac:dyDescent="0.25">
      <c r="A954" s="7" t="s">
        <v>1536</v>
      </c>
      <c r="B954" s="7">
        <v>100</v>
      </c>
      <c r="C954" s="7">
        <v>15</v>
      </c>
      <c r="D954" s="7">
        <v>5</v>
      </c>
      <c r="E954" s="7" t="s">
        <v>1800</v>
      </c>
    </row>
    <row r="955" spans="1:5" x14ac:dyDescent="0.25">
      <c r="A955" s="7" t="s">
        <v>126</v>
      </c>
      <c r="B955" s="7">
        <v>97</v>
      </c>
      <c r="C955" s="7">
        <v>15</v>
      </c>
      <c r="D955" s="7">
        <v>5</v>
      </c>
      <c r="E955" s="7" t="s">
        <v>1713</v>
      </c>
    </row>
    <row r="956" spans="1:5" x14ac:dyDescent="0.25">
      <c r="A956" s="7" t="s">
        <v>742</v>
      </c>
      <c r="B956" s="7">
        <v>100</v>
      </c>
      <c r="C956" s="7">
        <v>15</v>
      </c>
      <c r="D956" s="7">
        <v>5</v>
      </c>
      <c r="E956" s="7" t="s">
        <v>1717</v>
      </c>
    </row>
    <row r="957" spans="1:5" x14ac:dyDescent="0.25">
      <c r="A957" s="7" t="s">
        <v>1239</v>
      </c>
      <c r="B957" s="7">
        <v>0</v>
      </c>
      <c r="C957" s="7">
        <v>5</v>
      </c>
      <c r="D957" s="7">
        <v>5</v>
      </c>
      <c r="E957" s="7" t="s">
        <v>1784</v>
      </c>
    </row>
    <row r="958" spans="1:5" x14ac:dyDescent="0.25">
      <c r="A958" s="7" t="s">
        <v>1529</v>
      </c>
      <c r="B958" s="7">
        <v>100</v>
      </c>
      <c r="C958" s="7">
        <v>11</v>
      </c>
      <c r="D958" s="7">
        <v>5</v>
      </c>
      <c r="E958" s="7" t="s">
        <v>1789</v>
      </c>
    </row>
    <row r="959" spans="1:5" x14ac:dyDescent="0.25">
      <c r="A959" s="7" t="s">
        <v>1246</v>
      </c>
      <c r="B959" s="7">
        <v>100</v>
      </c>
      <c r="C959" s="7">
        <v>27</v>
      </c>
      <c r="D959" s="7">
        <v>5</v>
      </c>
      <c r="E959" s="7" t="s">
        <v>1773</v>
      </c>
    </row>
    <row r="960" spans="1:5" x14ac:dyDescent="0.25">
      <c r="A960" s="7" t="s">
        <v>611</v>
      </c>
      <c r="B960" s="7">
        <v>100</v>
      </c>
      <c r="C960" s="7">
        <v>36</v>
      </c>
      <c r="D960" s="7">
        <v>5</v>
      </c>
      <c r="E960" s="7" t="s">
        <v>1717</v>
      </c>
    </row>
    <row r="961" spans="1:5" x14ac:dyDescent="0.25">
      <c r="A961" s="7" t="s">
        <v>497</v>
      </c>
      <c r="B961" s="7">
        <v>100</v>
      </c>
      <c r="C961" s="7">
        <v>18</v>
      </c>
      <c r="D961" s="7">
        <v>5</v>
      </c>
      <c r="E961" s="7" t="s">
        <v>1755</v>
      </c>
    </row>
    <row r="962" spans="1:5" x14ac:dyDescent="0.25">
      <c r="A962" s="7" t="s">
        <v>1394</v>
      </c>
      <c r="B962" s="7">
        <v>100</v>
      </c>
      <c r="C962" s="7">
        <v>25</v>
      </c>
      <c r="D962" s="7">
        <v>5</v>
      </c>
      <c r="E962" s="7" t="s">
        <v>1771</v>
      </c>
    </row>
    <row r="963" spans="1:5" x14ac:dyDescent="0.25">
      <c r="A963" s="7" t="s">
        <v>261</v>
      </c>
      <c r="B963" s="7">
        <v>76</v>
      </c>
      <c r="C963" s="7">
        <v>14</v>
      </c>
      <c r="D963" s="7">
        <v>5</v>
      </c>
      <c r="E963" s="7" t="s">
        <v>1779</v>
      </c>
    </row>
    <row r="964" spans="1:5" x14ac:dyDescent="0.25">
      <c r="A964" s="7" t="s">
        <v>245</v>
      </c>
      <c r="B964" s="7">
        <v>100</v>
      </c>
      <c r="C964" s="7">
        <v>25</v>
      </c>
      <c r="D964" s="7">
        <v>5</v>
      </c>
      <c r="E964" s="7" t="s">
        <v>1773</v>
      </c>
    </row>
    <row r="965" spans="1:5" x14ac:dyDescent="0.25">
      <c r="A965" s="7" t="s">
        <v>819</v>
      </c>
      <c r="B965" s="7">
        <v>34</v>
      </c>
      <c r="C965" s="7">
        <v>22</v>
      </c>
      <c r="D965" s="7">
        <v>5</v>
      </c>
      <c r="E965" s="7" t="s">
        <v>1731</v>
      </c>
    </row>
    <row r="966" spans="1:5" x14ac:dyDescent="0.25">
      <c r="A966" s="7" t="s">
        <v>517</v>
      </c>
      <c r="B966" s="7">
        <v>100</v>
      </c>
      <c r="C966" s="7">
        <v>18</v>
      </c>
      <c r="D966" s="7">
        <v>5</v>
      </c>
      <c r="E966" s="7" t="s">
        <v>1770</v>
      </c>
    </row>
    <row r="967" spans="1:5" x14ac:dyDescent="0.25">
      <c r="A967" s="7" t="s">
        <v>999</v>
      </c>
      <c r="B967" s="7">
        <v>100</v>
      </c>
      <c r="C967" s="7">
        <v>14</v>
      </c>
      <c r="D967" s="7">
        <v>5</v>
      </c>
      <c r="E967" s="7" t="s">
        <v>1773</v>
      </c>
    </row>
    <row r="968" spans="1:5" x14ac:dyDescent="0.25">
      <c r="A968" s="7" t="s">
        <v>1464</v>
      </c>
      <c r="B968" s="7">
        <v>98</v>
      </c>
      <c r="C968" s="7">
        <v>30</v>
      </c>
      <c r="D968" s="7">
        <v>5</v>
      </c>
      <c r="E968" s="7" t="s">
        <v>1771</v>
      </c>
    </row>
    <row r="969" spans="1:5" x14ac:dyDescent="0.25">
      <c r="A969" s="7" t="s">
        <v>1314</v>
      </c>
      <c r="B969" s="7">
        <v>100</v>
      </c>
      <c r="C969" s="7">
        <v>30</v>
      </c>
      <c r="D969" s="7">
        <v>5</v>
      </c>
      <c r="E969" s="7" t="s">
        <v>1769</v>
      </c>
    </row>
    <row r="970" spans="1:5" x14ac:dyDescent="0.25">
      <c r="A970" s="7" t="s">
        <v>1384</v>
      </c>
      <c r="B970" s="7">
        <v>100</v>
      </c>
      <c r="C970" s="7">
        <v>65</v>
      </c>
      <c r="D970" s="7">
        <v>5</v>
      </c>
      <c r="E970" s="7" t="s">
        <v>1779</v>
      </c>
    </row>
    <row r="971" spans="1:5" x14ac:dyDescent="0.25">
      <c r="A971" s="7" t="s">
        <v>1657</v>
      </c>
      <c r="B971" s="7">
        <v>100</v>
      </c>
      <c r="C971" s="7">
        <v>16</v>
      </c>
      <c r="D971" s="7">
        <v>5</v>
      </c>
      <c r="E971" s="7" t="s">
        <v>1768</v>
      </c>
    </row>
    <row r="972" spans="1:5" x14ac:dyDescent="0.25">
      <c r="A972" s="7" t="s">
        <v>512</v>
      </c>
      <c r="B972" s="7">
        <v>100</v>
      </c>
      <c r="C972" s="7">
        <v>16</v>
      </c>
      <c r="D972" s="7">
        <v>5</v>
      </c>
      <c r="E972" s="7" t="s">
        <v>1823</v>
      </c>
    </row>
    <row r="973" spans="1:5" x14ac:dyDescent="0.25">
      <c r="A973" s="7" t="s">
        <v>533</v>
      </c>
      <c r="B973" s="7">
        <v>76</v>
      </c>
      <c r="C973" s="7">
        <v>15</v>
      </c>
      <c r="D973" s="7">
        <v>5</v>
      </c>
      <c r="E973" s="7" t="s">
        <v>1734</v>
      </c>
    </row>
    <row r="974" spans="1:5" x14ac:dyDescent="0.25">
      <c r="A974" s="7" t="s">
        <v>1474</v>
      </c>
      <c r="B974" s="7">
        <v>100</v>
      </c>
      <c r="C974" s="7">
        <v>12</v>
      </c>
      <c r="D974" s="7">
        <v>5</v>
      </c>
      <c r="E974" s="7" t="s">
        <v>1745</v>
      </c>
    </row>
    <row r="975" spans="1:5" x14ac:dyDescent="0.25">
      <c r="A975" s="7" t="s">
        <v>701</v>
      </c>
      <c r="B975" s="7">
        <v>96</v>
      </c>
      <c r="C975" s="7">
        <v>22</v>
      </c>
      <c r="D975" s="7">
        <v>5</v>
      </c>
      <c r="E975" s="7" t="s">
        <v>1805</v>
      </c>
    </row>
    <row r="976" spans="1:5" x14ac:dyDescent="0.25">
      <c r="A976" s="7" t="s">
        <v>1094</v>
      </c>
      <c r="B976" s="7">
        <v>100</v>
      </c>
      <c r="C976" s="7">
        <v>100</v>
      </c>
      <c r="D976" s="7">
        <v>5</v>
      </c>
      <c r="E976" s="7" t="s">
        <v>1767</v>
      </c>
    </row>
    <row r="977" spans="1:5" x14ac:dyDescent="0.25">
      <c r="A977" s="7" t="s">
        <v>578</v>
      </c>
      <c r="B977" s="7"/>
      <c r="C977" s="7">
        <v>5</v>
      </c>
      <c r="D977" s="7">
        <v>5</v>
      </c>
      <c r="E977" s="7" t="s">
        <v>1812</v>
      </c>
    </row>
    <row r="978" spans="1:5" x14ac:dyDescent="0.25">
      <c r="A978" s="7" t="s">
        <v>1442</v>
      </c>
      <c r="B978" s="7">
        <v>100</v>
      </c>
      <c r="C978" s="7">
        <v>22</v>
      </c>
      <c r="D978" s="7">
        <v>5</v>
      </c>
      <c r="E978" s="7" t="s">
        <v>1771</v>
      </c>
    </row>
    <row r="979" spans="1:5" x14ac:dyDescent="0.25">
      <c r="A979" s="7" t="s">
        <v>760</v>
      </c>
      <c r="B979" s="7">
        <v>100</v>
      </c>
      <c r="C979" s="7">
        <v>35</v>
      </c>
      <c r="D979" s="7">
        <v>5</v>
      </c>
      <c r="E979" s="7" t="s">
        <v>1773</v>
      </c>
    </row>
    <row r="980" spans="1:5" x14ac:dyDescent="0.25">
      <c r="A980" s="7" t="s">
        <v>1414</v>
      </c>
      <c r="B980" s="7">
        <v>99</v>
      </c>
      <c r="C980" s="7">
        <v>15</v>
      </c>
      <c r="D980" s="7">
        <v>5</v>
      </c>
      <c r="E980" s="7" t="s">
        <v>1769</v>
      </c>
    </row>
    <row r="981" spans="1:5" x14ac:dyDescent="0.25">
      <c r="A981" s="7" t="s">
        <v>848</v>
      </c>
      <c r="B981" s="7">
        <v>100</v>
      </c>
      <c r="C981" s="7">
        <v>20</v>
      </c>
      <c r="D981" s="7">
        <v>5</v>
      </c>
      <c r="E981" s="7" t="s">
        <v>1796</v>
      </c>
    </row>
    <row r="982" spans="1:5" x14ac:dyDescent="0.25">
      <c r="A982" s="7" t="s">
        <v>1578</v>
      </c>
      <c r="B982" s="7">
        <v>100</v>
      </c>
      <c r="C982" s="7">
        <v>38</v>
      </c>
      <c r="D982" s="7">
        <v>5</v>
      </c>
      <c r="E982" s="7" t="s">
        <v>1711</v>
      </c>
    </row>
    <row r="983" spans="1:5" x14ac:dyDescent="0.25">
      <c r="A983" s="7" t="s">
        <v>781</v>
      </c>
      <c r="B983" s="7">
        <v>100</v>
      </c>
      <c r="C983" s="7">
        <v>32</v>
      </c>
      <c r="D983" s="7">
        <v>5</v>
      </c>
      <c r="E983" s="7" t="s">
        <v>1768</v>
      </c>
    </row>
    <row r="984" spans="1:5" x14ac:dyDescent="0.25">
      <c r="A984" s="7" t="s">
        <v>274</v>
      </c>
      <c r="B984" s="7">
        <v>100</v>
      </c>
      <c r="C984" s="7">
        <v>15</v>
      </c>
      <c r="D984" s="7">
        <v>5</v>
      </c>
      <c r="E984" s="7" t="s">
        <v>1771</v>
      </c>
    </row>
    <row r="985" spans="1:5" x14ac:dyDescent="0.25">
      <c r="A985" s="7" t="s">
        <v>384</v>
      </c>
      <c r="B985" s="7"/>
      <c r="C985" s="7">
        <v>5</v>
      </c>
      <c r="D985" s="7">
        <v>5</v>
      </c>
      <c r="E985" s="7" t="s">
        <v>1724</v>
      </c>
    </row>
    <row r="986" spans="1:5" x14ac:dyDescent="0.25">
      <c r="A986" s="7" t="s">
        <v>479</v>
      </c>
      <c r="B986" s="7">
        <v>98</v>
      </c>
      <c r="C986" s="7">
        <v>15</v>
      </c>
      <c r="D986" s="7">
        <v>5</v>
      </c>
      <c r="E986" s="7" t="s">
        <v>1753</v>
      </c>
    </row>
    <row r="987" spans="1:5" x14ac:dyDescent="0.25">
      <c r="A987" s="7" t="s">
        <v>1628</v>
      </c>
      <c r="B987" s="7">
        <v>100</v>
      </c>
      <c r="C987" s="7">
        <v>114</v>
      </c>
      <c r="D987" s="7">
        <v>5</v>
      </c>
      <c r="E987" s="7" t="s">
        <v>1722</v>
      </c>
    </row>
    <row r="988" spans="1:5" x14ac:dyDescent="0.25">
      <c r="A988" s="7" t="s">
        <v>917</v>
      </c>
      <c r="B988" s="7">
        <v>100</v>
      </c>
      <c r="C988" s="7">
        <v>15</v>
      </c>
      <c r="D988" s="7">
        <v>5</v>
      </c>
      <c r="E988" s="7" t="s">
        <v>1811</v>
      </c>
    </row>
    <row r="989" spans="1:5" x14ac:dyDescent="0.25">
      <c r="A989" s="7" t="s">
        <v>729</v>
      </c>
      <c r="B989" s="7">
        <v>100</v>
      </c>
      <c r="C989" s="7">
        <v>88</v>
      </c>
      <c r="D989" s="7">
        <v>5</v>
      </c>
      <c r="E989" s="7" t="s">
        <v>1768</v>
      </c>
    </row>
    <row r="990" spans="1:5" x14ac:dyDescent="0.25">
      <c r="A990" s="7" t="s">
        <v>1077</v>
      </c>
      <c r="B990" s="7">
        <v>100</v>
      </c>
      <c r="C990" s="7">
        <v>15</v>
      </c>
      <c r="D990" s="7">
        <v>5</v>
      </c>
      <c r="E990" s="7" t="s">
        <v>1719</v>
      </c>
    </row>
    <row r="991" spans="1:5" x14ac:dyDescent="0.25">
      <c r="A991" s="7" t="s">
        <v>1019</v>
      </c>
      <c r="B991" s="7">
        <v>100</v>
      </c>
      <c r="C991" s="7">
        <v>13</v>
      </c>
      <c r="D991" s="7">
        <v>5</v>
      </c>
      <c r="E991" s="7" t="s">
        <v>1772</v>
      </c>
    </row>
    <row r="992" spans="1:5" x14ac:dyDescent="0.25">
      <c r="A992" s="7" t="s">
        <v>1216</v>
      </c>
      <c r="B992" s="7">
        <v>100</v>
      </c>
      <c r="C992" s="7">
        <v>18</v>
      </c>
      <c r="D992" s="7">
        <v>4</v>
      </c>
      <c r="E992" s="7" t="s">
        <v>1778</v>
      </c>
    </row>
    <row r="993" spans="1:5" x14ac:dyDescent="0.25">
      <c r="A993" s="7" t="s">
        <v>572</v>
      </c>
      <c r="B993" s="7">
        <v>100</v>
      </c>
      <c r="C993" s="7">
        <v>58</v>
      </c>
      <c r="D993" s="7">
        <v>4</v>
      </c>
      <c r="E993" s="7" t="s">
        <v>1759</v>
      </c>
    </row>
    <row r="994" spans="1:5" x14ac:dyDescent="0.25">
      <c r="A994" s="7" t="s">
        <v>281</v>
      </c>
      <c r="B994" s="7">
        <v>100</v>
      </c>
      <c r="C994" s="7">
        <v>107</v>
      </c>
      <c r="D994" s="7">
        <v>4</v>
      </c>
      <c r="E994" s="7" t="s">
        <v>1773</v>
      </c>
    </row>
    <row r="995" spans="1:5" x14ac:dyDescent="0.25">
      <c r="A995" s="7" t="s">
        <v>645</v>
      </c>
      <c r="B995" s="7">
        <v>100</v>
      </c>
      <c r="C995" s="7">
        <v>21</v>
      </c>
      <c r="D995" s="7">
        <v>4</v>
      </c>
      <c r="E995" s="7" t="s">
        <v>1768</v>
      </c>
    </row>
    <row r="996" spans="1:5" x14ac:dyDescent="0.25">
      <c r="A996" s="7" t="s">
        <v>773</v>
      </c>
      <c r="B996" s="7">
        <v>100</v>
      </c>
      <c r="C996" s="7">
        <v>33</v>
      </c>
      <c r="D996" s="7">
        <v>4</v>
      </c>
      <c r="E996" s="7" t="s">
        <v>1773</v>
      </c>
    </row>
    <row r="997" spans="1:5" x14ac:dyDescent="0.25">
      <c r="A997" s="7" t="s">
        <v>776</v>
      </c>
      <c r="B997" s="7">
        <v>1</v>
      </c>
      <c r="C997" s="7">
        <v>13</v>
      </c>
      <c r="D997" s="7">
        <v>4</v>
      </c>
      <c r="E997" s="7" t="s">
        <v>1835</v>
      </c>
    </row>
    <row r="998" spans="1:5" x14ac:dyDescent="0.25">
      <c r="A998" s="7" t="s">
        <v>1622</v>
      </c>
      <c r="B998" s="7">
        <v>100</v>
      </c>
      <c r="C998" s="7">
        <v>19</v>
      </c>
      <c r="D998" s="7">
        <v>4</v>
      </c>
      <c r="E998" s="7" t="s">
        <v>1773</v>
      </c>
    </row>
    <row r="999" spans="1:5" x14ac:dyDescent="0.25">
      <c r="A999" s="7" t="s">
        <v>491</v>
      </c>
      <c r="B999" s="7">
        <v>100</v>
      </c>
      <c r="C999" s="7">
        <v>24</v>
      </c>
      <c r="D999" s="7">
        <v>4</v>
      </c>
      <c r="E999" s="7" t="s">
        <v>1802</v>
      </c>
    </row>
    <row r="1000" spans="1:5" x14ac:dyDescent="0.25">
      <c r="A1000" s="7" t="s">
        <v>1381</v>
      </c>
      <c r="B1000" s="7">
        <v>100</v>
      </c>
      <c r="C1000" s="7">
        <v>25</v>
      </c>
      <c r="D1000" s="7">
        <v>4</v>
      </c>
      <c r="E1000" s="7" t="s">
        <v>1779</v>
      </c>
    </row>
    <row r="1001" spans="1:5" x14ac:dyDescent="0.25">
      <c r="A1001" s="7" t="s">
        <v>122</v>
      </c>
      <c r="B1001" s="7">
        <v>100</v>
      </c>
      <c r="C1001" s="7">
        <v>10</v>
      </c>
      <c r="D1001" s="7">
        <v>4</v>
      </c>
      <c r="E1001" s="7" t="s">
        <v>1780</v>
      </c>
    </row>
    <row r="1002" spans="1:5" x14ac:dyDescent="0.25">
      <c r="A1002" s="7" t="s">
        <v>330</v>
      </c>
      <c r="B1002" s="7"/>
      <c r="C1002" s="7">
        <v>4</v>
      </c>
      <c r="D1002" s="7">
        <v>4</v>
      </c>
      <c r="E1002" s="7" t="s">
        <v>1821</v>
      </c>
    </row>
    <row r="1003" spans="1:5" x14ac:dyDescent="0.25">
      <c r="A1003" s="7" t="s">
        <v>169</v>
      </c>
      <c r="B1003" s="7">
        <v>0</v>
      </c>
      <c r="C1003" s="7">
        <v>4</v>
      </c>
      <c r="D1003" s="7">
        <v>4</v>
      </c>
      <c r="E1003" s="7" t="s">
        <v>1700</v>
      </c>
    </row>
    <row r="1004" spans="1:5" x14ac:dyDescent="0.25">
      <c r="A1004" s="7" t="s">
        <v>700</v>
      </c>
      <c r="B1004" s="7">
        <v>100</v>
      </c>
      <c r="C1004" s="7">
        <v>4</v>
      </c>
      <c r="D1004" s="7">
        <v>4</v>
      </c>
      <c r="E1004" s="7" t="s">
        <v>1757</v>
      </c>
    </row>
    <row r="1005" spans="1:5" x14ac:dyDescent="0.25">
      <c r="A1005" s="7" t="s">
        <v>1034</v>
      </c>
      <c r="B1005" s="7">
        <v>100</v>
      </c>
      <c r="C1005" s="7">
        <v>15</v>
      </c>
      <c r="D1005" s="7">
        <v>4</v>
      </c>
      <c r="E1005" s="7" t="s">
        <v>1773</v>
      </c>
    </row>
    <row r="1006" spans="1:5" x14ac:dyDescent="0.25">
      <c r="A1006" s="7" t="s">
        <v>1560</v>
      </c>
      <c r="B1006" s="7">
        <v>100</v>
      </c>
      <c r="C1006" s="7">
        <v>15</v>
      </c>
      <c r="D1006" s="7">
        <v>4</v>
      </c>
      <c r="E1006" s="7" t="s">
        <v>1696</v>
      </c>
    </row>
    <row r="1007" spans="1:5" x14ac:dyDescent="0.25">
      <c r="A1007" s="7" t="s">
        <v>1574</v>
      </c>
      <c r="B1007" s="7">
        <v>100</v>
      </c>
      <c r="C1007" s="7">
        <v>14</v>
      </c>
      <c r="D1007" s="7">
        <v>4</v>
      </c>
      <c r="E1007" s="7" t="s">
        <v>1780</v>
      </c>
    </row>
    <row r="1008" spans="1:5" x14ac:dyDescent="0.25">
      <c r="A1008" s="7" t="s">
        <v>653</v>
      </c>
      <c r="B1008" s="7">
        <v>100</v>
      </c>
      <c r="C1008" s="7">
        <v>14</v>
      </c>
      <c r="D1008" s="7">
        <v>4</v>
      </c>
      <c r="E1008" s="7" t="s">
        <v>1768</v>
      </c>
    </row>
    <row r="1009" spans="1:5" x14ac:dyDescent="0.25">
      <c r="A1009" s="7" t="s">
        <v>507</v>
      </c>
      <c r="B1009" s="7">
        <v>100</v>
      </c>
      <c r="C1009" s="7">
        <v>14</v>
      </c>
      <c r="D1009" s="7">
        <v>4</v>
      </c>
      <c r="E1009" s="7" t="s">
        <v>1747</v>
      </c>
    </row>
    <row r="1010" spans="1:5" x14ac:dyDescent="0.25">
      <c r="A1010" s="7" t="s">
        <v>1039</v>
      </c>
      <c r="B1010" s="7">
        <v>100</v>
      </c>
      <c r="C1010" s="7">
        <v>20</v>
      </c>
      <c r="D1010" s="7">
        <v>4</v>
      </c>
      <c r="E1010" s="7" t="s">
        <v>1762</v>
      </c>
    </row>
    <row r="1011" spans="1:5" x14ac:dyDescent="0.25">
      <c r="A1011" s="7" t="s">
        <v>206</v>
      </c>
      <c r="B1011" s="7">
        <v>100</v>
      </c>
      <c r="C1011" s="7">
        <v>12</v>
      </c>
      <c r="D1011" s="7">
        <v>4</v>
      </c>
      <c r="E1011" s="7" t="s">
        <v>1750</v>
      </c>
    </row>
    <row r="1012" spans="1:5" x14ac:dyDescent="0.25">
      <c r="A1012" s="7" t="s">
        <v>1127</v>
      </c>
      <c r="B1012" s="7">
        <v>100</v>
      </c>
      <c r="C1012" s="7">
        <v>47</v>
      </c>
      <c r="D1012" s="7">
        <v>4</v>
      </c>
      <c r="E1012" s="7" t="s">
        <v>1773</v>
      </c>
    </row>
    <row r="1013" spans="1:5" x14ac:dyDescent="0.25">
      <c r="A1013" s="7" t="s">
        <v>980</v>
      </c>
      <c r="B1013" s="7">
        <v>100</v>
      </c>
      <c r="C1013" s="7">
        <v>25</v>
      </c>
      <c r="D1013" s="7">
        <v>4</v>
      </c>
      <c r="E1013" s="7" t="s">
        <v>1778</v>
      </c>
    </row>
    <row r="1014" spans="1:5" x14ac:dyDescent="0.25">
      <c r="A1014" s="7" t="s">
        <v>861</v>
      </c>
      <c r="B1014" s="7">
        <v>100</v>
      </c>
      <c r="C1014" s="7">
        <v>20</v>
      </c>
      <c r="D1014" s="7">
        <v>4</v>
      </c>
      <c r="E1014" s="7" t="s">
        <v>1806</v>
      </c>
    </row>
    <row r="1015" spans="1:5" x14ac:dyDescent="0.25">
      <c r="A1015" s="7" t="s">
        <v>997</v>
      </c>
      <c r="B1015" s="7">
        <v>100</v>
      </c>
      <c r="C1015" s="7">
        <v>120</v>
      </c>
      <c r="D1015" s="7">
        <v>4</v>
      </c>
      <c r="E1015" s="7" t="s">
        <v>1703</v>
      </c>
    </row>
    <row r="1016" spans="1:5" x14ac:dyDescent="0.25">
      <c r="A1016" s="7" t="s">
        <v>889</v>
      </c>
      <c r="B1016" s="7">
        <v>100</v>
      </c>
      <c r="C1016" s="7">
        <v>31</v>
      </c>
      <c r="D1016" s="7">
        <v>3</v>
      </c>
      <c r="E1016" s="7" t="s">
        <v>1785</v>
      </c>
    </row>
    <row r="1017" spans="1:5" x14ac:dyDescent="0.25">
      <c r="A1017" s="7" t="s">
        <v>937</v>
      </c>
      <c r="B1017" s="7">
        <v>100</v>
      </c>
      <c r="C1017" s="7">
        <v>12</v>
      </c>
      <c r="D1017" s="7">
        <v>3</v>
      </c>
      <c r="E1017" s="7" t="s">
        <v>1773</v>
      </c>
    </row>
    <row r="1018" spans="1:5" x14ac:dyDescent="0.25">
      <c r="A1018" s="7" t="s">
        <v>608</v>
      </c>
      <c r="B1018" s="7">
        <v>100</v>
      </c>
      <c r="C1018" s="7">
        <v>13</v>
      </c>
      <c r="D1018" s="7">
        <v>3</v>
      </c>
      <c r="E1018" s="7" t="s">
        <v>1732</v>
      </c>
    </row>
    <row r="1019" spans="1:5" x14ac:dyDescent="0.25">
      <c r="A1019" s="7" t="s">
        <v>247</v>
      </c>
      <c r="B1019" s="7">
        <v>100</v>
      </c>
      <c r="C1019" s="7">
        <v>17</v>
      </c>
      <c r="D1019" s="7">
        <v>3</v>
      </c>
      <c r="E1019" s="7" t="s">
        <v>1810</v>
      </c>
    </row>
    <row r="1020" spans="1:5" x14ac:dyDescent="0.25">
      <c r="A1020" s="7" t="s">
        <v>822</v>
      </c>
      <c r="B1020" s="7">
        <v>100</v>
      </c>
      <c r="C1020" s="7">
        <v>19</v>
      </c>
      <c r="D1020" s="7">
        <v>3</v>
      </c>
      <c r="E1020" s="7" t="s">
        <v>1730</v>
      </c>
    </row>
    <row r="1021" spans="1:5" x14ac:dyDescent="0.25">
      <c r="A1021" s="7" t="s">
        <v>718</v>
      </c>
      <c r="B1021" s="7">
        <v>100</v>
      </c>
      <c r="C1021" s="7">
        <v>15</v>
      </c>
      <c r="D1021" s="7">
        <v>3</v>
      </c>
      <c r="E1021" s="7" t="s">
        <v>1732</v>
      </c>
    </row>
    <row r="1022" spans="1:5" x14ac:dyDescent="0.25">
      <c r="A1022" s="7" t="s">
        <v>509</v>
      </c>
      <c r="B1022" s="7">
        <v>100</v>
      </c>
      <c r="C1022" s="7">
        <v>19</v>
      </c>
      <c r="D1022" s="7">
        <v>3</v>
      </c>
      <c r="E1022" s="7" t="s">
        <v>1754</v>
      </c>
    </row>
    <row r="1023" spans="1:5" x14ac:dyDescent="0.25">
      <c r="A1023" s="7" t="s">
        <v>820</v>
      </c>
      <c r="B1023" s="7">
        <v>0</v>
      </c>
      <c r="C1023" s="7">
        <v>13</v>
      </c>
      <c r="D1023" s="7">
        <v>3</v>
      </c>
      <c r="E1023" s="7" t="s">
        <v>1731</v>
      </c>
    </row>
    <row r="1024" spans="1:5" x14ac:dyDescent="0.25">
      <c r="A1024" s="7" t="s">
        <v>1185</v>
      </c>
      <c r="B1024" s="7">
        <v>100</v>
      </c>
      <c r="C1024" s="7">
        <v>13</v>
      </c>
      <c r="D1024" s="7">
        <v>3</v>
      </c>
      <c r="E1024" s="7" t="s">
        <v>1773</v>
      </c>
    </row>
    <row r="1025" spans="1:5" x14ac:dyDescent="0.25">
      <c r="A1025" s="7" t="s">
        <v>1486</v>
      </c>
      <c r="B1025" s="7">
        <v>100</v>
      </c>
      <c r="C1025" s="7">
        <v>19</v>
      </c>
      <c r="D1025" s="7">
        <v>3</v>
      </c>
      <c r="E1025" s="7" t="s">
        <v>1771</v>
      </c>
    </row>
    <row r="1026" spans="1:5" x14ac:dyDescent="0.25">
      <c r="A1026" s="7" t="s">
        <v>749</v>
      </c>
      <c r="B1026" s="7">
        <v>0</v>
      </c>
      <c r="C1026" s="7">
        <v>3</v>
      </c>
      <c r="D1026" s="7">
        <v>3</v>
      </c>
      <c r="E1026" s="7" t="s">
        <v>1782</v>
      </c>
    </row>
    <row r="1027" spans="1:5" x14ac:dyDescent="0.25">
      <c r="A1027" s="7" t="s">
        <v>456</v>
      </c>
      <c r="B1027" s="7">
        <v>0</v>
      </c>
      <c r="C1027" s="7">
        <v>3</v>
      </c>
      <c r="D1027" s="7">
        <v>3</v>
      </c>
      <c r="E1027" s="7" t="s">
        <v>1786</v>
      </c>
    </row>
    <row r="1028" spans="1:5" x14ac:dyDescent="0.25">
      <c r="A1028" s="7" t="s">
        <v>971</v>
      </c>
      <c r="B1028" s="7">
        <v>0</v>
      </c>
      <c r="C1028" s="7">
        <v>5</v>
      </c>
      <c r="D1028" s="7">
        <v>3</v>
      </c>
      <c r="E1028" s="7" t="s">
        <v>1766</v>
      </c>
    </row>
    <row r="1029" spans="1:5" x14ac:dyDescent="0.25">
      <c r="A1029" s="7" t="s">
        <v>1573</v>
      </c>
      <c r="B1029" s="7">
        <v>100</v>
      </c>
      <c r="C1029" s="7">
        <v>10</v>
      </c>
      <c r="D1029" s="7">
        <v>3</v>
      </c>
      <c r="E1029" s="7" t="s">
        <v>1780</v>
      </c>
    </row>
    <row r="1030" spans="1:5" x14ac:dyDescent="0.25">
      <c r="A1030" s="7" t="s">
        <v>618</v>
      </c>
      <c r="B1030" s="7">
        <v>100</v>
      </c>
      <c r="C1030" s="7">
        <v>20</v>
      </c>
      <c r="D1030" s="7">
        <v>3</v>
      </c>
      <c r="E1030" s="7" t="s">
        <v>1768</v>
      </c>
    </row>
    <row r="1031" spans="1:5" x14ac:dyDescent="0.25">
      <c r="A1031" s="7" t="s">
        <v>1084</v>
      </c>
      <c r="B1031" s="7">
        <v>100</v>
      </c>
      <c r="C1031" s="7">
        <v>14</v>
      </c>
      <c r="D1031" s="7">
        <v>3</v>
      </c>
      <c r="E1031" s="7" t="s">
        <v>1756</v>
      </c>
    </row>
    <row r="1032" spans="1:5" x14ac:dyDescent="0.25">
      <c r="A1032" s="7" t="s">
        <v>1385</v>
      </c>
      <c r="B1032" s="7">
        <v>100</v>
      </c>
      <c r="C1032" s="7">
        <v>14</v>
      </c>
      <c r="D1032" s="7">
        <v>3</v>
      </c>
      <c r="E1032" s="7" t="s">
        <v>1779</v>
      </c>
    </row>
    <row r="1033" spans="1:5" x14ac:dyDescent="0.25">
      <c r="A1033" s="7" t="s">
        <v>1121</v>
      </c>
      <c r="B1033" s="7">
        <v>100</v>
      </c>
      <c r="C1033" s="7">
        <v>25</v>
      </c>
      <c r="D1033" s="7">
        <v>3</v>
      </c>
      <c r="E1033" s="7" t="s">
        <v>1773</v>
      </c>
    </row>
    <row r="1034" spans="1:5" x14ac:dyDescent="0.25">
      <c r="A1034" s="7" t="s">
        <v>710</v>
      </c>
      <c r="B1034" s="7">
        <v>100</v>
      </c>
      <c r="C1034" s="7">
        <v>14</v>
      </c>
      <c r="D1034" s="7">
        <v>3</v>
      </c>
      <c r="E1034" s="7" t="s">
        <v>1757</v>
      </c>
    </row>
    <row r="1035" spans="1:5" x14ac:dyDescent="0.25">
      <c r="A1035" s="7" t="s">
        <v>981</v>
      </c>
      <c r="B1035" s="7">
        <v>100</v>
      </c>
      <c r="C1035" s="7">
        <v>11</v>
      </c>
      <c r="D1035" s="7">
        <v>3</v>
      </c>
      <c r="E1035" s="7" t="s">
        <v>1773</v>
      </c>
    </row>
    <row r="1036" spans="1:5" x14ac:dyDescent="0.25">
      <c r="A1036" s="7" t="s">
        <v>412</v>
      </c>
      <c r="B1036" s="7">
        <v>100</v>
      </c>
      <c r="C1036" s="7">
        <v>30</v>
      </c>
      <c r="D1036" s="7">
        <v>3</v>
      </c>
      <c r="E1036" s="7" t="s">
        <v>1771</v>
      </c>
    </row>
    <row r="1037" spans="1:5" x14ac:dyDescent="0.25">
      <c r="A1037" s="7" t="s">
        <v>1305</v>
      </c>
      <c r="B1037" s="7">
        <v>100</v>
      </c>
      <c r="C1037" s="7">
        <v>18</v>
      </c>
      <c r="D1037" s="7">
        <v>3</v>
      </c>
      <c r="E1037" s="7" t="s">
        <v>1800</v>
      </c>
    </row>
    <row r="1038" spans="1:5" x14ac:dyDescent="0.25">
      <c r="A1038" s="7" t="s">
        <v>756</v>
      </c>
      <c r="B1038" s="7">
        <v>100</v>
      </c>
      <c r="C1038" s="7">
        <v>34</v>
      </c>
      <c r="D1038" s="7">
        <v>3</v>
      </c>
      <c r="E1038" s="7" t="s">
        <v>1773</v>
      </c>
    </row>
    <row r="1039" spans="1:5" x14ac:dyDescent="0.25">
      <c r="A1039" s="7" t="s">
        <v>1417</v>
      </c>
      <c r="B1039" s="7">
        <v>100</v>
      </c>
      <c r="C1039" s="7">
        <v>73</v>
      </c>
      <c r="D1039" s="7">
        <v>3</v>
      </c>
      <c r="E1039" s="7" t="s">
        <v>1769</v>
      </c>
    </row>
    <row r="1040" spans="1:5" x14ac:dyDescent="0.25">
      <c r="A1040" s="7" t="s">
        <v>522</v>
      </c>
      <c r="B1040" s="7">
        <v>100</v>
      </c>
      <c r="C1040" s="7">
        <v>112</v>
      </c>
      <c r="D1040" s="7">
        <v>3</v>
      </c>
      <c r="E1040" s="7" t="s">
        <v>1791</v>
      </c>
    </row>
    <row r="1041" spans="1:5" x14ac:dyDescent="0.25">
      <c r="A1041" s="7" t="s">
        <v>772</v>
      </c>
      <c r="B1041" s="7">
        <v>100</v>
      </c>
      <c r="C1041" s="7">
        <v>8</v>
      </c>
      <c r="D1041" s="7">
        <v>2</v>
      </c>
      <c r="E1041" s="7" t="s">
        <v>1722</v>
      </c>
    </row>
    <row r="1042" spans="1:5" x14ac:dyDescent="0.25">
      <c r="A1042" s="7" t="s">
        <v>838</v>
      </c>
      <c r="B1042" s="7">
        <v>100</v>
      </c>
      <c r="C1042" s="7">
        <v>8</v>
      </c>
      <c r="D1042" s="7">
        <v>2</v>
      </c>
      <c r="E1042" s="7" t="s">
        <v>1804</v>
      </c>
    </row>
    <row r="1043" spans="1:5" x14ac:dyDescent="0.25">
      <c r="A1043" s="7" t="s">
        <v>173</v>
      </c>
      <c r="B1043" s="7">
        <v>24</v>
      </c>
      <c r="C1043" s="7">
        <v>8</v>
      </c>
      <c r="D1043" s="7">
        <v>2</v>
      </c>
      <c r="E1043" s="7" t="s">
        <v>1819</v>
      </c>
    </row>
    <row r="1044" spans="1:5" x14ac:dyDescent="0.25">
      <c r="A1044" s="7" t="s">
        <v>478</v>
      </c>
      <c r="B1044" s="7">
        <v>100</v>
      </c>
      <c r="C1044" s="7">
        <v>13</v>
      </c>
      <c r="D1044" s="7">
        <v>2</v>
      </c>
      <c r="E1044" s="7" t="s">
        <v>1706</v>
      </c>
    </row>
    <row r="1045" spans="1:5" x14ac:dyDescent="0.25">
      <c r="A1045" s="7" t="s">
        <v>1567</v>
      </c>
      <c r="B1045" s="7">
        <v>100</v>
      </c>
      <c r="C1045" s="7">
        <v>15</v>
      </c>
      <c r="D1045" s="7">
        <v>2</v>
      </c>
      <c r="E1045" s="7" t="s">
        <v>1806</v>
      </c>
    </row>
    <row r="1046" spans="1:5" x14ac:dyDescent="0.25">
      <c r="A1046" s="7" t="s">
        <v>1583</v>
      </c>
      <c r="B1046" s="7"/>
      <c r="C1046" s="7">
        <v>2</v>
      </c>
      <c r="D1046" s="7">
        <v>2</v>
      </c>
      <c r="E1046" s="7" t="s">
        <v>1780</v>
      </c>
    </row>
    <row r="1047" spans="1:5" x14ac:dyDescent="0.25">
      <c r="A1047" s="7" t="s">
        <v>555</v>
      </c>
      <c r="B1047" s="7">
        <v>100</v>
      </c>
      <c r="C1047" s="7">
        <v>13</v>
      </c>
      <c r="D1047" s="7">
        <v>2</v>
      </c>
      <c r="E1047" s="7" t="s">
        <v>1768</v>
      </c>
    </row>
    <row r="1048" spans="1:5" x14ac:dyDescent="0.25">
      <c r="A1048" s="7" t="s">
        <v>1623</v>
      </c>
      <c r="B1048" s="7">
        <v>100</v>
      </c>
      <c r="C1048" s="7">
        <v>32</v>
      </c>
      <c r="D1048" s="7">
        <v>2</v>
      </c>
      <c r="E1048" s="7" t="s">
        <v>1768</v>
      </c>
    </row>
    <row r="1049" spans="1:5" x14ac:dyDescent="0.25">
      <c r="A1049" s="7" t="s">
        <v>304</v>
      </c>
      <c r="B1049" s="7">
        <v>100</v>
      </c>
      <c r="C1049" s="7">
        <v>11</v>
      </c>
      <c r="D1049" s="7">
        <v>2</v>
      </c>
      <c r="E1049" s="7" t="s">
        <v>1780</v>
      </c>
    </row>
    <row r="1050" spans="1:5" x14ac:dyDescent="0.25">
      <c r="A1050" s="7" t="s">
        <v>1142</v>
      </c>
      <c r="B1050" s="7">
        <v>100</v>
      </c>
      <c r="C1050" s="7">
        <v>13</v>
      </c>
      <c r="D1050" s="7">
        <v>2</v>
      </c>
      <c r="E1050" s="7" t="s">
        <v>1773</v>
      </c>
    </row>
    <row r="1051" spans="1:5" x14ac:dyDescent="0.25">
      <c r="A1051" s="7" t="s">
        <v>541</v>
      </c>
      <c r="B1051" s="7">
        <v>100</v>
      </c>
      <c r="C1051" s="7">
        <v>10</v>
      </c>
      <c r="D1051" s="7">
        <v>2</v>
      </c>
      <c r="E1051" s="7" t="s">
        <v>1714</v>
      </c>
    </row>
    <row r="1052" spans="1:5" x14ac:dyDescent="0.25">
      <c r="A1052" s="7" t="s">
        <v>1154</v>
      </c>
      <c r="B1052" s="7">
        <v>100</v>
      </c>
      <c r="C1052" s="7">
        <v>20</v>
      </c>
      <c r="D1052" s="7">
        <v>2</v>
      </c>
      <c r="E1052" s="7" t="s">
        <v>1755</v>
      </c>
    </row>
    <row r="1053" spans="1:5" x14ac:dyDescent="0.25">
      <c r="A1053" s="7" t="s">
        <v>1613</v>
      </c>
      <c r="B1053" s="7">
        <v>97</v>
      </c>
      <c r="C1053" s="7">
        <v>24</v>
      </c>
      <c r="D1053" s="7">
        <v>2</v>
      </c>
      <c r="E1053" s="7" t="s">
        <v>1771</v>
      </c>
    </row>
    <row r="1054" spans="1:5" x14ac:dyDescent="0.25">
      <c r="A1054" s="7" t="s">
        <v>1116</v>
      </c>
      <c r="B1054" s="7">
        <v>100</v>
      </c>
      <c r="C1054" s="7">
        <v>15</v>
      </c>
      <c r="D1054" s="7">
        <v>2</v>
      </c>
      <c r="E1054" s="7" t="s">
        <v>1811</v>
      </c>
    </row>
    <row r="1055" spans="1:5" x14ac:dyDescent="0.25">
      <c r="A1055" s="7" t="s">
        <v>1327</v>
      </c>
      <c r="B1055" s="7">
        <v>100</v>
      </c>
      <c r="C1055" s="7">
        <v>12</v>
      </c>
      <c r="D1055" s="7">
        <v>2</v>
      </c>
      <c r="E1055" s="7" t="s">
        <v>1771</v>
      </c>
    </row>
    <row r="1056" spans="1:5" x14ac:dyDescent="0.25">
      <c r="A1056" s="7" t="s">
        <v>666</v>
      </c>
      <c r="B1056" s="7">
        <v>0</v>
      </c>
      <c r="C1056" s="7">
        <v>3</v>
      </c>
      <c r="D1056" s="7">
        <v>2</v>
      </c>
      <c r="E1056" s="7" t="s">
        <v>1714</v>
      </c>
    </row>
    <row r="1057" spans="1:5" x14ac:dyDescent="0.25">
      <c r="A1057" s="7" t="s">
        <v>665</v>
      </c>
      <c r="B1057" s="7">
        <v>100</v>
      </c>
      <c r="C1057" s="7">
        <v>126</v>
      </c>
      <c r="D1057" s="7">
        <v>2</v>
      </c>
      <c r="E1057" s="7" t="s">
        <v>1714</v>
      </c>
    </row>
    <row r="1058" spans="1:5" x14ac:dyDescent="0.25">
      <c r="A1058" s="7" t="s">
        <v>640</v>
      </c>
      <c r="B1058" s="7"/>
      <c r="C1058" s="7">
        <v>2</v>
      </c>
      <c r="D1058" s="7">
        <v>2</v>
      </c>
      <c r="E1058" s="7" t="s">
        <v>1716</v>
      </c>
    </row>
    <row r="1059" spans="1:5" x14ac:dyDescent="0.25">
      <c r="A1059" s="7" t="s">
        <v>1117</v>
      </c>
      <c r="B1059" s="7">
        <v>100</v>
      </c>
      <c r="C1059" s="7">
        <v>12</v>
      </c>
      <c r="D1059" s="7">
        <v>2</v>
      </c>
      <c r="E1059" s="7" t="s">
        <v>1761</v>
      </c>
    </row>
    <row r="1060" spans="1:5" x14ac:dyDescent="0.25">
      <c r="A1060" s="7" t="s">
        <v>651</v>
      </c>
      <c r="B1060" s="7">
        <v>100</v>
      </c>
      <c r="C1060" s="7">
        <v>7</v>
      </c>
      <c r="D1060" s="7">
        <v>2</v>
      </c>
      <c r="E1060" s="7" t="s">
        <v>1747</v>
      </c>
    </row>
    <row r="1061" spans="1:5" x14ac:dyDescent="0.25">
      <c r="A1061" s="7" t="s">
        <v>1078</v>
      </c>
      <c r="B1061" s="7">
        <v>100</v>
      </c>
      <c r="C1061" s="7">
        <v>17</v>
      </c>
      <c r="D1061" s="7">
        <v>2</v>
      </c>
      <c r="E1061" s="7" t="s">
        <v>1767</v>
      </c>
    </row>
    <row r="1062" spans="1:5" x14ac:dyDescent="0.25">
      <c r="A1062" s="7" t="s">
        <v>824</v>
      </c>
      <c r="B1062" s="7">
        <v>100</v>
      </c>
      <c r="C1062" s="7">
        <v>11</v>
      </c>
      <c r="D1062" s="7">
        <v>2</v>
      </c>
      <c r="E1062" s="7" t="s">
        <v>1812</v>
      </c>
    </row>
    <row r="1063" spans="1:5" x14ac:dyDescent="0.25">
      <c r="A1063" s="7" t="s">
        <v>1355</v>
      </c>
      <c r="B1063" s="7">
        <v>100</v>
      </c>
      <c r="C1063" s="7">
        <v>10</v>
      </c>
      <c r="D1063" s="7">
        <v>2</v>
      </c>
      <c r="E1063" s="7" t="s">
        <v>1797</v>
      </c>
    </row>
    <row r="1064" spans="1:5" x14ac:dyDescent="0.25">
      <c r="A1064" s="7" t="s">
        <v>1427</v>
      </c>
      <c r="B1064" s="7">
        <v>100</v>
      </c>
      <c r="C1064" s="7">
        <v>13</v>
      </c>
      <c r="D1064" s="7">
        <v>2</v>
      </c>
      <c r="E1064" s="7" t="s">
        <v>1771</v>
      </c>
    </row>
    <row r="1065" spans="1:5" x14ac:dyDescent="0.25">
      <c r="A1065" s="7" t="s">
        <v>746</v>
      </c>
      <c r="B1065" s="7">
        <v>100</v>
      </c>
      <c r="C1065" s="7">
        <v>17</v>
      </c>
      <c r="D1065" s="7">
        <v>2</v>
      </c>
      <c r="E1065" s="7" t="s">
        <v>1768</v>
      </c>
    </row>
    <row r="1066" spans="1:5" x14ac:dyDescent="0.25">
      <c r="A1066" s="7" t="s">
        <v>1194</v>
      </c>
      <c r="B1066" s="7">
        <v>100</v>
      </c>
      <c r="C1066" s="7">
        <v>35</v>
      </c>
      <c r="D1066" s="7">
        <v>2</v>
      </c>
      <c r="E1066" s="7" t="s">
        <v>1765</v>
      </c>
    </row>
    <row r="1067" spans="1:5" x14ac:dyDescent="0.25">
      <c r="A1067" s="7" t="s">
        <v>1112</v>
      </c>
      <c r="B1067" s="7">
        <v>100</v>
      </c>
      <c r="C1067" s="7">
        <v>20</v>
      </c>
      <c r="D1067" s="7">
        <v>2</v>
      </c>
      <c r="E1067" s="7" t="s">
        <v>1773</v>
      </c>
    </row>
    <row r="1068" spans="1:5" x14ac:dyDescent="0.25">
      <c r="A1068" s="7" t="s">
        <v>764</v>
      </c>
      <c r="B1068" s="7">
        <v>26</v>
      </c>
      <c r="C1068" s="7">
        <v>11</v>
      </c>
      <c r="D1068" s="7">
        <v>2</v>
      </c>
      <c r="E1068" s="7" t="s">
        <v>1722</v>
      </c>
    </row>
    <row r="1069" spans="1:5" x14ac:dyDescent="0.25">
      <c r="A1069" s="7" t="s">
        <v>1218</v>
      </c>
      <c r="B1069" s="7">
        <v>100</v>
      </c>
      <c r="C1069" s="7">
        <v>14</v>
      </c>
      <c r="D1069" s="7">
        <v>2</v>
      </c>
      <c r="E1069" s="7" t="s">
        <v>1773</v>
      </c>
    </row>
    <row r="1070" spans="1:5" x14ac:dyDescent="0.25">
      <c r="A1070" s="7" t="s">
        <v>1057</v>
      </c>
      <c r="B1070" s="7"/>
      <c r="C1070" s="7">
        <v>12</v>
      </c>
      <c r="D1070" s="7">
        <v>2</v>
      </c>
      <c r="E1070" s="7" t="s">
        <v>1767</v>
      </c>
    </row>
    <row r="1071" spans="1:5" x14ac:dyDescent="0.25">
      <c r="A1071" s="7" t="s">
        <v>955</v>
      </c>
      <c r="B1071" s="7">
        <v>100</v>
      </c>
      <c r="C1071" s="7">
        <v>25</v>
      </c>
      <c r="D1071" s="7">
        <v>2</v>
      </c>
      <c r="E1071" s="7" t="s">
        <v>1700</v>
      </c>
    </row>
    <row r="1072" spans="1:5" x14ac:dyDescent="0.25">
      <c r="A1072" s="7" t="s">
        <v>1289</v>
      </c>
      <c r="B1072" s="7">
        <v>100</v>
      </c>
      <c r="C1072" s="7">
        <v>52</v>
      </c>
      <c r="D1072" s="7">
        <v>2</v>
      </c>
      <c r="E1072" s="7" t="s">
        <v>1705</v>
      </c>
    </row>
    <row r="1073" spans="1:5" x14ac:dyDescent="0.25">
      <c r="A1073" s="7" t="s">
        <v>1281</v>
      </c>
      <c r="B1073" s="7">
        <v>100</v>
      </c>
      <c r="C1073" s="7">
        <v>11</v>
      </c>
      <c r="D1073" s="7">
        <v>2</v>
      </c>
      <c r="E1073" s="7" t="s">
        <v>1773</v>
      </c>
    </row>
    <row r="1074" spans="1:5" x14ac:dyDescent="0.25">
      <c r="A1074" s="7" t="s">
        <v>1054</v>
      </c>
      <c r="B1074" s="7"/>
      <c r="C1074" s="7">
        <v>2</v>
      </c>
      <c r="D1074" s="7">
        <v>2</v>
      </c>
      <c r="E1074" s="7" t="s">
        <v>1724</v>
      </c>
    </row>
    <row r="1075" spans="1:5" x14ac:dyDescent="0.25">
      <c r="A1075" s="7" t="s">
        <v>574</v>
      </c>
      <c r="B1075" s="7">
        <v>0</v>
      </c>
      <c r="C1075" s="7">
        <v>3</v>
      </c>
      <c r="D1075" s="7">
        <v>2</v>
      </c>
      <c r="E1075" s="7" t="s">
        <v>1782</v>
      </c>
    </row>
    <row r="1076" spans="1:5" x14ac:dyDescent="0.25">
      <c r="A1076" s="7" t="s">
        <v>629</v>
      </c>
      <c r="B1076" s="7">
        <v>79</v>
      </c>
      <c r="C1076" s="7">
        <v>14</v>
      </c>
      <c r="D1076" s="7">
        <v>2</v>
      </c>
      <c r="E1076" s="7" t="s">
        <v>1731</v>
      </c>
    </row>
    <row r="1077" spans="1:5" x14ac:dyDescent="0.25">
      <c r="A1077" s="7" t="s">
        <v>1511</v>
      </c>
      <c r="B1077" s="7">
        <v>100</v>
      </c>
      <c r="C1077" s="7">
        <v>18</v>
      </c>
      <c r="D1077" s="7">
        <v>2</v>
      </c>
      <c r="E1077" s="7" t="s">
        <v>1771</v>
      </c>
    </row>
    <row r="1078" spans="1:5" x14ac:dyDescent="0.25">
      <c r="A1078" s="7" t="s">
        <v>1605</v>
      </c>
      <c r="B1078" s="7">
        <v>100</v>
      </c>
      <c r="C1078" s="7">
        <v>58</v>
      </c>
      <c r="D1078" s="7">
        <v>1</v>
      </c>
      <c r="E1078" s="7" t="s">
        <v>1716</v>
      </c>
    </row>
    <row r="1079" spans="1:5" x14ac:dyDescent="0.25">
      <c r="A1079" s="7" t="s">
        <v>853</v>
      </c>
      <c r="B1079" s="7">
        <v>100</v>
      </c>
      <c r="C1079" s="7">
        <v>40</v>
      </c>
      <c r="D1079" s="7">
        <v>1</v>
      </c>
      <c r="E1079" s="7" t="s">
        <v>1801</v>
      </c>
    </row>
    <row r="1080" spans="1:5" x14ac:dyDescent="0.25">
      <c r="A1080" s="7" t="s">
        <v>272</v>
      </c>
      <c r="B1080" s="7">
        <v>100</v>
      </c>
      <c r="C1080" s="7">
        <v>40</v>
      </c>
      <c r="D1080" s="7">
        <v>1</v>
      </c>
      <c r="E1080" s="7" t="s">
        <v>1767</v>
      </c>
    </row>
    <row r="1081" spans="1:5" x14ac:dyDescent="0.25">
      <c r="A1081" s="7" t="s">
        <v>1348</v>
      </c>
      <c r="B1081" s="7">
        <v>100</v>
      </c>
      <c r="C1081" s="7">
        <v>24</v>
      </c>
      <c r="D1081" s="7">
        <v>1</v>
      </c>
      <c r="E1081" s="7" t="s">
        <v>1713</v>
      </c>
    </row>
    <row r="1082" spans="1:5" x14ac:dyDescent="0.25">
      <c r="A1082" s="7" t="s">
        <v>1454</v>
      </c>
      <c r="B1082" s="7">
        <v>98</v>
      </c>
      <c r="C1082" s="7">
        <v>10</v>
      </c>
      <c r="D1082" s="7">
        <v>1</v>
      </c>
      <c r="E1082" s="7" t="s">
        <v>1774</v>
      </c>
    </row>
    <row r="1083" spans="1:5" x14ac:dyDescent="0.25">
      <c r="A1083" s="7" t="s">
        <v>856</v>
      </c>
      <c r="B1083" s="7">
        <v>96</v>
      </c>
      <c r="C1083" s="7">
        <v>19</v>
      </c>
      <c r="D1083" s="7">
        <v>1</v>
      </c>
      <c r="E1083" s="7" t="s">
        <v>1802</v>
      </c>
    </row>
    <row r="1084" spans="1:5" x14ac:dyDescent="0.25">
      <c r="A1084" s="7" t="s">
        <v>1570</v>
      </c>
      <c r="B1084" s="7">
        <v>100</v>
      </c>
      <c r="C1084" s="7">
        <v>13</v>
      </c>
      <c r="D1084" s="7">
        <v>1</v>
      </c>
      <c r="E1084" s="7" t="s">
        <v>1771</v>
      </c>
    </row>
    <row r="1085" spans="1:5" x14ac:dyDescent="0.25">
      <c r="A1085" s="7" t="s">
        <v>581</v>
      </c>
      <c r="B1085" s="7">
        <v>100</v>
      </c>
      <c r="C1085" s="7">
        <v>13</v>
      </c>
      <c r="D1085" s="7">
        <v>1</v>
      </c>
      <c r="E1085" s="7" t="s">
        <v>1790</v>
      </c>
    </row>
    <row r="1086" spans="1:5" x14ac:dyDescent="0.25">
      <c r="A1086" s="7" t="s">
        <v>1162</v>
      </c>
      <c r="B1086" s="7">
        <v>100</v>
      </c>
      <c r="C1086" s="7">
        <v>10</v>
      </c>
      <c r="D1086" s="7">
        <v>1</v>
      </c>
      <c r="E1086" s="7" t="s">
        <v>1705</v>
      </c>
    </row>
    <row r="1087" spans="1:5" x14ac:dyDescent="0.25">
      <c r="A1087" s="7" t="s">
        <v>600</v>
      </c>
      <c r="B1087" s="7">
        <v>100</v>
      </c>
      <c r="C1087" s="7">
        <v>16</v>
      </c>
      <c r="D1087" s="7">
        <v>1</v>
      </c>
      <c r="E1087" s="7" t="s">
        <v>1776</v>
      </c>
    </row>
    <row r="1088" spans="1:5" x14ac:dyDescent="0.25">
      <c r="A1088" s="7" t="s">
        <v>901</v>
      </c>
      <c r="B1088" s="7">
        <v>100</v>
      </c>
      <c r="C1088" s="7">
        <v>16</v>
      </c>
      <c r="D1088" s="7">
        <v>1</v>
      </c>
      <c r="E1088" s="7" t="s">
        <v>1717</v>
      </c>
    </row>
    <row r="1089" spans="1:5" x14ac:dyDescent="0.25">
      <c r="A1089" s="7" t="s">
        <v>631</v>
      </c>
      <c r="B1089" s="7">
        <v>100</v>
      </c>
      <c r="C1089" s="7">
        <v>15</v>
      </c>
      <c r="D1089" s="7">
        <v>1</v>
      </c>
      <c r="E1089" s="7" t="s">
        <v>1768</v>
      </c>
    </row>
    <row r="1090" spans="1:5" x14ac:dyDescent="0.25">
      <c r="A1090" s="7" t="s">
        <v>292</v>
      </c>
      <c r="B1090" s="7">
        <v>100</v>
      </c>
      <c r="C1090" s="7">
        <v>10</v>
      </c>
      <c r="D1090" s="7">
        <v>1</v>
      </c>
      <c r="E1090" s="7" t="s">
        <v>1768</v>
      </c>
    </row>
    <row r="1091" spans="1:5" x14ac:dyDescent="0.25">
      <c r="A1091" s="7" t="s">
        <v>402</v>
      </c>
      <c r="B1091" s="7">
        <v>100</v>
      </c>
      <c r="C1091" s="7">
        <v>13</v>
      </c>
      <c r="D1091" s="7">
        <v>1</v>
      </c>
      <c r="E1091" s="7" t="s">
        <v>1769</v>
      </c>
    </row>
    <row r="1092" spans="1:5" x14ac:dyDescent="0.25">
      <c r="A1092" s="7" t="s">
        <v>634</v>
      </c>
      <c r="B1092" s="7">
        <v>100</v>
      </c>
      <c r="C1092" s="7">
        <v>19</v>
      </c>
      <c r="D1092" s="7">
        <v>1</v>
      </c>
      <c r="E1092" s="7" t="s">
        <v>1701</v>
      </c>
    </row>
    <row r="1093" spans="1:5" x14ac:dyDescent="0.25">
      <c r="A1093" s="7" t="s">
        <v>303</v>
      </c>
      <c r="B1093" s="7">
        <v>100</v>
      </c>
      <c r="C1093" s="7">
        <v>16</v>
      </c>
      <c r="D1093" s="7">
        <v>1</v>
      </c>
      <c r="E1093" s="7" t="s">
        <v>1748</v>
      </c>
    </row>
    <row r="1094" spans="1:5" x14ac:dyDescent="0.25">
      <c r="A1094" s="7" t="s">
        <v>587</v>
      </c>
      <c r="B1094" s="7">
        <v>100</v>
      </c>
      <c r="C1094" s="7">
        <v>8</v>
      </c>
      <c r="D1094" s="7">
        <v>1</v>
      </c>
      <c r="E1094" s="7" t="s">
        <v>1768</v>
      </c>
    </row>
    <row r="1095" spans="1:5" x14ac:dyDescent="0.25">
      <c r="A1095" s="7" t="s">
        <v>931</v>
      </c>
      <c r="B1095" s="7"/>
      <c r="C1095" s="7">
        <v>4</v>
      </c>
      <c r="D1095" s="7">
        <v>1</v>
      </c>
      <c r="E1095" s="7" t="s">
        <v>1766</v>
      </c>
    </row>
    <row r="1096" spans="1:5" x14ac:dyDescent="0.25">
      <c r="A1096" s="7" t="s">
        <v>720</v>
      </c>
      <c r="B1096" s="7"/>
      <c r="C1096" s="7">
        <v>1</v>
      </c>
      <c r="D1096" s="7">
        <v>1</v>
      </c>
      <c r="E1096" s="7" t="s">
        <v>1732</v>
      </c>
    </row>
    <row r="1097" spans="1:5" x14ac:dyDescent="0.25">
      <c r="A1097" s="7" t="s">
        <v>463</v>
      </c>
      <c r="B1097" s="7"/>
      <c r="C1097" s="7">
        <v>1</v>
      </c>
      <c r="D1097" s="7">
        <v>1</v>
      </c>
      <c r="E1097" s="7" t="s">
        <v>1829</v>
      </c>
    </row>
    <row r="1098" spans="1:5" x14ac:dyDescent="0.25">
      <c r="A1098" s="7" t="s">
        <v>1286</v>
      </c>
      <c r="B1098" s="7"/>
      <c r="C1098" s="7">
        <v>1</v>
      </c>
      <c r="D1098" s="7">
        <v>1</v>
      </c>
      <c r="E1098" s="7" t="s">
        <v>1742</v>
      </c>
    </row>
    <row r="1099" spans="1:5" x14ac:dyDescent="0.25">
      <c r="A1099" s="7" t="s">
        <v>731</v>
      </c>
      <c r="B1099" s="7"/>
      <c r="C1099" s="7">
        <v>1</v>
      </c>
      <c r="D1099" s="7">
        <v>1</v>
      </c>
      <c r="E1099" s="7" t="s">
        <v>1766</v>
      </c>
    </row>
    <row r="1100" spans="1:5" x14ac:dyDescent="0.25">
      <c r="A1100" s="7" t="s">
        <v>739</v>
      </c>
      <c r="B1100" s="7"/>
      <c r="C1100" s="7">
        <v>1</v>
      </c>
      <c r="D1100" s="7">
        <v>1</v>
      </c>
      <c r="E1100" s="7" t="s">
        <v>1771</v>
      </c>
    </row>
    <row r="1101" spans="1:5" x14ac:dyDescent="0.25">
      <c r="A1101" s="7" t="s">
        <v>1585</v>
      </c>
      <c r="B1101" s="7"/>
      <c r="C1101" s="7">
        <v>2</v>
      </c>
      <c r="D1101" s="7">
        <v>1</v>
      </c>
      <c r="E1101" s="7" t="s">
        <v>1780</v>
      </c>
    </row>
    <row r="1102" spans="1:5" x14ac:dyDescent="0.25">
      <c r="A1102" s="7" t="s">
        <v>1599</v>
      </c>
      <c r="B1102" s="7"/>
      <c r="C1102" s="7">
        <v>2</v>
      </c>
      <c r="D1102" s="7">
        <v>1</v>
      </c>
      <c r="E1102" s="7" t="s">
        <v>1780</v>
      </c>
    </row>
    <row r="1103" spans="1:5" x14ac:dyDescent="0.25">
      <c r="A1103" s="7" t="s">
        <v>502</v>
      </c>
      <c r="B1103" s="7">
        <v>100</v>
      </c>
      <c r="C1103" s="7">
        <v>9</v>
      </c>
      <c r="D1103" s="7">
        <v>1</v>
      </c>
      <c r="E1103" s="7" t="s">
        <v>1770</v>
      </c>
    </row>
    <row r="1104" spans="1:5" x14ac:dyDescent="0.25">
      <c r="A1104" s="7" t="s">
        <v>525</v>
      </c>
      <c r="B1104" s="7"/>
      <c r="C1104" s="7">
        <v>9</v>
      </c>
      <c r="D1104" s="7">
        <v>1</v>
      </c>
      <c r="E1104" s="7" t="s">
        <v>1738</v>
      </c>
    </row>
    <row r="1105" spans="1:5" x14ac:dyDescent="0.25">
      <c r="A1105" s="7" t="s">
        <v>516</v>
      </c>
      <c r="B1105" s="7">
        <v>100</v>
      </c>
      <c r="C1105" s="7">
        <v>11</v>
      </c>
      <c r="D1105" s="7">
        <v>1</v>
      </c>
      <c r="E1105" s="7" t="s">
        <v>1746</v>
      </c>
    </row>
    <row r="1106" spans="1:5" x14ac:dyDescent="0.25">
      <c r="A1106" s="7" t="s">
        <v>1549</v>
      </c>
      <c r="B1106" s="7"/>
      <c r="C1106" s="7">
        <v>9</v>
      </c>
      <c r="D1106" s="7">
        <v>1</v>
      </c>
      <c r="E1106" s="7" t="s">
        <v>1712</v>
      </c>
    </row>
    <row r="1107" spans="1:5" x14ac:dyDescent="0.25">
      <c r="A1107" s="7" t="s">
        <v>1322</v>
      </c>
      <c r="B1107" s="7">
        <v>100</v>
      </c>
      <c r="C1107" s="7">
        <v>12</v>
      </c>
      <c r="D1107" s="7">
        <v>1</v>
      </c>
      <c r="E1107" s="7" t="s">
        <v>1771</v>
      </c>
    </row>
    <row r="1108" spans="1:5" x14ac:dyDescent="0.25">
      <c r="A1108" s="7" t="s">
        <v>1225</v>
      </c>
      <c r="B1108" s="7">
        <v>100</v>
      </c>
      <c r="C1108" s="7">
        <v>9</v>
      </c>
      <c r="D1108" s="7">
        <v>1</v>
      </c>
      <c r="E1108" s="7" t="s">
        <v>1773</v>
      </c>
    </row>
    <row r="1109" spans="1:5" x14ac:dyDescent="0.25">
      <c r="A1109" s="7" t="s">
        <v>998</v>
      </c>
      <c r="B1109" s="7">
        <v>100</v>
      </c>
      <c r="C1109" s="7">
        <v>9</v>
      </c>
      <c r="D1109" s="7">
        <v>1</v>
      </c>
      <c r="E1109" s="7" t="s">
        <v>1773</v>
      </c>
    </row>
    <row r="1110" spans="1:5" x14ac:dyDescent="0.25">
      <c r="A1110" s="7" t="s">
        <v>568</v>
      </c>
      <c r="B1110" s="7">
        <v>100</v>
      </c>
      <c r="C1110" s="7">
        <v>12</v>
      </c>
      <c r="D1110" s="7">
        <v>1</v>
      </c>
      <c r="E1110" s="7" t="s">
        <v>1768</v>
      </c>
    </row>
    <row r="1111" spans="1:5" x14ac:dyDescent="0.25">
      <c r="A1111" s="7" t="s">
        <v>979</v>
      </c>
      <c r="B1111" s="7">
        <v>100</v>
      </c>
      <c r="C1111" s="7">
        <v>12</v>
      </c>
      <c r="D1111" s="7">
        <v>1</v>
      </c>
      <c r="E1111" s="7" t="s">
        <v>1778</v>
      </c>
    </row>
    <row r="1112" spans="1:5" x14ac:dyDescent="0.25">
      <c r="A1112" s="7" t="s">
        <v>650</v>
      </c>
      <c r="B1112" s="7">
        <v>100</v>
      </c>
      <c r="C1112" s="7">
        <v>11</v>
      </c>
      <c r="D1112" s="7">
        <v>1</v>
      </c>
      <c r="E1112" s="7" t="s">
        <v>1725</v>
      </c>
    </row>
    <row r="1113" spans="1:5" x14ac:dyDescent="0.25">
      <c r="A1113" s="7" t="s">
        <v>1297</v>
      </c>
      <c r="B1113" s="7">
        <v>100</v>
      </c>
      <c r="C1113" s="7">
        <v>12</v>
      </c>
      <c r="D1113" s="7">
        <v>1</v>
      </c>
      <c r="E1113" s="7" t="s">
        <v>1804</v>
      </c>
    </row>
    <row r="1114" spans="1:5" x14ac:dyDescent="0.25">
      <c r="A1114" s="7" t="s">
        <v>976</v>
      </c>
      <c r="B1114" s="7">
        <v>100</v>
      </c>
      <c r="C1114" s="7">
        <v>17</v>
      </c>
      <c r="D1114" s="7">
        <v>1</v>
      </c>
      <c r="E1114" s="7" t="s">
        <v>1795</v>
      </c>
    </row>
    <row r="1115" spans="1:5" x14ac:dyDescent="0.25">
      <c r="A1115" s="7" t="s">
        <v>1086</v>
      </c>
      <c r="B1115" s="7">
        <v>100</v>
      </c>
      <c r="C1115" s="7">
        <v>12</v>
      </c>
      <c r="D1115" s="7">
        <v>1</v>
      </c>
      <c r="E1115" s="7" t="s">
        <v>1767</v>
      </c>
    </row>
    <row r="1116" spans="1:5" x14ac:dyDescent="0.25">
      <c r="A1116" s="7" t="s">
        <v>1377</v>
      </c>
      <c r="B1116" s="7">
        <v>98</v>
      </c>
      <c r="C1116" s="7">
        <v>10</v>
      </c>
      <c r="D1116" s="7">
        <v>1</v>
      </c>
      <c r="E1116" s="7" t="s">
        <v>1739</v>
      </c>
    </row>
    <row r="1117" spans="1:5" x14ac:dyDescent="0.25">
      <c r="A1117" s="7" t="s">
        <v>775</v>
      </c>
      <c r="B1117" s="7">
        <v>100</v>
      </c>
      <c r="C1117" s="7">
        <v>12</v>
      </c>
      <c r="D1117" s="7">
        <v>1</v>
      </c>
      <c r="E1117" s="7" t="s">
        <v>1760</v>
      </c>
    </row>
    <row r="1118" spans="1:5" x14ac:dyDescent="0.25">
      <c r="A1118" s="7" t="s">
        <v>854</v>
      </c>
      <c r="B1118" s="7">
        <v>100</v>
      </c>
      <c r="C1118" s="7">
        <v>12</v>
      </c>
      <c r="D1118" s="7">
        <v>1</v>
      </c>
      <c r="E1118" s="7" t="s">
        <v>1802</v>
      </c>
    </row>
    <row r="1119" spans="1:5" x14ac:dyDescent="0.25">
      <c r="A1119" s="7" t="s">
        <v>589</v>
      </c>
      <c r="B1119" s="7">
        <v>100</v>
      </c>
      <c r="C1119" s="7">
        <v>39</v>
      </c>
      <c r="D1119" s="7">
        <v>1</v>
      </c>
      <c r="E1119" s="7" t="s">
        <v>1724</v>
      </c>
    </row>
    <row r="1120" spans="1:5" x14ac:dyDescent="0.25">
      <c r="A1120" s="7" t="s">
        <v>1138</v>
      </c>
      <c r="B1120" s="7">
        <v>100</v>
      </c>
      <c r="C1120" s="7">
        <v>37</v>
      </c>
      <c r="D1120" s="7">
        <v>1</v>
      </c>
      <c r="E1120" s="7" t="s">
        <v>1767</v>
      </c>
    </row>
    <row r="1121" spans="1:5" x14ac:dyDescent="0.25">
      <c r="A1121" s="7" t="s">
        <v>802</v>
      </c>
      <c r="B1121" s="7">
        <v>100</v>
      </c>
      <c r="C1121" s="7">
        <v>19</v>
      </c>
      <c r="D1121" s="7">
        <v>0</v>
      </c>
      <c r="E1121" s="7" t="s">
        <v>1773</v>
      </c>
    </row>
    <row r="1122" spans="1:5" x14ac:dyDescent="0.25">
      <c r="A1122" s="7" t="s">
        <v>179</v>
      </c>
      <c r="B1122" s="7">
        <v>100</v>
      </c>
      <c r="C1122" s="7">
        <v>12</v>
      </c>
      <c r="D1122" s="7">
        <v>0</v>
      </c>
      <c r="E1122" s="7" t="s">
        <v>1826</v>
      </c>
    </row>
    <row r="1123" spans="1:5" x14ac:dyDescent="0.25">
      <c r="A1123" s="7" t="s">
        <v>546</v>
      </c>
      <c r="B1123" s="7">
        <v>100</v>
      </c>
      <c r="C1123" s="7">
        <v>10</v>
      </c>
      <c r="D1123" s="7">
        <v>0</v>
      </c>
      <c r="E1123" s="7" t="s">
        <v>1768</v>
      </c>
    </row>
    <row r="1124" spans="1:5" x14ac:dyDescent="0.25">
      <c r="A1124" s="7" t="s">
        <v>758</v>
      </c>
      <c r="B1124" s="7">
        <v>100</v>
      </c>
      <c r="C1124" s="7">
        <v>15</v>
      </c>
      <c r="D1124" s="7">
        <v>0</v>
      </c>
      <c r="E1124" s="7" t="s">
        <v>1814</v>
      </c>
    </row>
    <row r="1125" spans="1:5" x14ac:dyDescent="0.25">
      <c r="A1125" s="7" t="s">
        <v>391</v>
      </c>
      <c r="B1125" s="7">
        <v>93</v>
      </c>
      <c r="C1125" s="7">
        <v>8</v>
      </c>
      <c r="D1125" s="7">
        <v>0</v>
      </c>
      <c r="E1125" s="7" t="s">
        <v>1773</v>
      </c>
    </row>
    <row r="1126" spans="1:5" x14ac:dyDescent="0.25">
      <c r="A1126" s="7" t="s">
        <v>565</v>
      </c>
      <c r="B1126" s="7">
        <v>49</v>
      </c>
      <c r="C1126" s="7">
        <v>15</v>
      </c>
      <c r="D1126" s="7">
        <v>0</v>
      </c>
      <c r="E1126" s="7" t="s">
        <v>1821</v>
      </c>
    </row>
    <row r="1127" spans="1:5" x14ac:dyDescent="0.25">
      <c r="A1127" s="7" t="s">
        <v>331</v>
      </c>
      <c r="B1127" s="7">
        <v>30</v>
      </c>
      <c r="C1127" s="7">
        <v>10</v>
      </c>
      <c r="D1127" s="7">
        <v>0</v>
      </c>
      <c r="E1127" s="7" t="s">
        <v>1833</v>
      </c>
    </row>
    <row r="1128" spans="1:5" x14ac:dyDescent="0.25">
      <c r="A1128" s="7" t="s">
        <v>1273</v>
      </c>
      <c r="B1128" s="7">
        <v>100</v>
      </c>
      <c r="C1128" s="7">
        <v>10</v>
      </c>
      <c r="D1128" s="7">
        <v>0</v>
      </c>
      <c r="E1128" s="7" t="s">
        <v>1762</v>
      </c>
    </row>
    <row r="1129" spans="1:5" x14ac:dyDescent="0.25">
      <c r="A1129" s="7" t="s">
        <v>1270</v>
      </c>
      <c r="B1129" s="7">
        <v>100</v>
      </c>
      <c r="C1129" s="7">
        <v>10</v>
      </c>
      <c r="D1129" s="7">
        <v>0</v>
      </c>
      <c r="E1129" s="7" t="s">
        <v>1718</v>
      </c>
    </row>
    <row r="1130" spans="1:5" x14ac:dyDescent="0.25">
      <c r="A1130" s="7" t="s">
        <v>770</v>
      </c>
      <c r="B1130" s="7">
        <v>100</v>
      </c>
      <c r="C1130" s="7">
        <v>10</v>
      </c>
      <c r="D1130" s="7">
        <v>0</v>
      </c>
      <c r="E1130" s="7" t="s">
        <v>1773</v>
      </c>
    </row>
    <row r="1131" spans="1:5" x14ac:dyDescent="0.25">
      <c r="A1131" s="7" t="s">
        <v>1437</v>
      </c>
      <c r="B1131" s="7">
        <v>100</v>
      </c>
      <c r="C1131" s="7">
        <v>13</v>
      </c>
      <c r="D1131" s="7">
        <v>0</v>
      </c>
      <c r="E1131" s="7" t="s">
        <v>1774</v>
      </c>
    </row>
    <row r="1132" spans="1:5" x14ac:dyDescent="0.25">
      <c r="A1132" s="7" t="s">
        <v>726</v>
      </c>
      <c r="B1132" s="7">
        <v>100</v>
      </c>
      <c r="C1132" s="7">
        <v>10</v>
      </c>
      <c r="D1132" s="7">
        <v>0</v>
      </c>
      <c r="E1132" s="7" t="s">
        <v>1760</v>
      </c>
    </row>
    <row r="1133" spans="1:5" x14ac:dyDescent="0.25">
      <c r="A1133" s="7" t="s">
        <v>916</v>
      </c>
      <c r="B1133" s="7">
        <v>100</v>
      </c>
      <c r="C1133" s="7">
        <v>8</v>
      </c>
      <c r="D1133" s="7">
        <v>0</v>
      </c>
      <c r="E1133" s="7" t="s">
        <v>1718</v>
      </c>
    </row>
    <row r="1134" spans="1:5" x14ac:dyDescent="0.25">
      <c r="A1134" s="7" t="s">
        <v>952</v>
      </c>
      <c r="B1134" s="7">
        <v>100</v>
      </c>
      <c r="C1134" s="7">
        <v>16</v>
      </c>
      <c r="D1134" s="7">
        <v>0</v>
      </c>
      <c r="E1134" s="7" t="s">
        <v>1715</v>
      </c>
    </row>
    <row r="1135" spans="1:5" x14ac:dyDescent="0.25">
      <c r="A1135" s="7" t="s">
        <v>1178</v>
      </c>
      <c r="B1135" s="7"/>
      <c r="C1135" s="7">
        <v>8</v>
      </c>
      <c r="D1135" s="7">
        <v>0</v>
      </c>
      <c r="E1135" s="7" t="s">
        <v>1775</v>
      </c>
    </row>
    <row r="1136" spans="1:5" x14ac:dyDescent="0.25">
      <c r="A1136" s="7" t="s">
        <v>1174</v>
      </c>
      <c r="B1136" s="7">
        <v>100</v>
      </c>
      <c r="C1136" s="7">
        <v>6</v>
      </c>
      <c r="D1136" s="7">
        <v>0</v>
      </c>
      <c r="E1136" s="7" t="s">
        <v>1775</v>
      </c>
    </row>
    <row r="1137" spans="1:5" x14ac:dyDescent="0.25">
      <c r="A1137" s="7" t="s">
        <v>899</v>
      </c>
      <c r="B1137" s="7">
        <v>0</v>
      </c>
      <c r="C1137" s="7">
        <v>4</v>
      </c>
      <c r="D1137" s="7">
        <v>0</v>
      </c>
      <c r="E1137" s="7" t="s">
        <v>1767</v>
      </c>
    </row>
    <row r="1138" spans="1:5" x14ac:dyDescent="0.25">
      <c r="A1138" s="7" t="s">
        <v>387</v>
      </c>
      <c r="B1138" s="7"/>
      <c r="C1138" s="7">
        <v>3</v>
      </c>
      <c r="D1138" s="7">
        <v>0</v>
      </c>
      <c r="E1138" s="7" t="s">
        <v>1724</v>
      </c>
    </row>
    <row r="1139" spans="1:5" x14ac:dyDescent="0.25">
      <c r="A1139" s="7" t="s">
        <v>754</v>
      </c>
      <c r="B1139" s="7"/>
      <c r="C1139" s="7">
        <v>0</v>
      </c>
      <c r="D1139" s="7">
        <v>0</v>
      </c>
      <c r="E1139" s="7" t="s">
        <v>1726</v>
      </c>
    </row>
    <row r="1140" spans="1:5" x14ac:dyDescent="0.25">
      <c r="A1140" s="7" t="s">
        <v>1237</v>
      </c>
      <c r="B1140" s="7"/>
      <c r="C1140" s="7">
        <v>0</v>
      </c>
      <c r="D1140" s="7">
        <v>0</v>
      </c>
      <c r="E1140" s="7" t="s">
        <v>1721</v>
      </c>
    </row>
    <row r="1141" spans="1:5" x14ac:dyDescent="0.25">
      <c r="A1141" s="7" t="s">
        <v>1268</v>
      </c>
      <c r="B1141" s="7"/>
      <c r="C1141" s="7">
        <v>0</v>
      </c>
      <c r="D1141" s="7">
        <v>0</v>
      </c>
      <c r="E1141" s="7" t="s">
        <v>1766</v>
      </c>
    </row>
    <row r="1142" spans="1:5" x14ac:dyDescent="0.25">
      <c r="A1142" s="7" t="s">
        <v>426</v>
      </c>
      <c r="B1142" s="7">
        <v>0</v>
      </c>
      <c r="C1142" s="7">
        <v>1</v>
      </c>
      <c r="D1142" s="7">
        <v>0</v>
      </c>
      <c r="E1142" s="7" t="s">
        <v>1783</v>
      </c>
    </row>
    <row r="1143" spans="1:5" x14ac:dyDescent="0.25">
      <c r="A1143" s="7" t="s">
        <v>930</v>
      </c>
      <c r="B1143" s="7"/>
      <c r="C1143" s="7">
        <v>0</v>
      </c>
      <c r="D1143" s="7">
        <v>0</v>
      </c>
      <c r="E1143" s="7" t="s">
        <v>1766</v>
      </c>
    </row>
    <row r="1144" spans="1:5" x14ac:dyDescent="0.25">
      <c r="A1144" s="7" t="s">
        <v>592</v>
      </c>
      <c r="B1144" s="7">
        <v>0</v>
      </c>
      <c r="C1144" s="7">
        <v>1</v>
      </c>
      <c r="D1144" s="7">
        <v>0</v>
      </c>
      <c r="E1144" s="7" t="s">
        <v>1782</v>
      </c>
    </row>
    <row r="1145" spans="1:5" x14ac:dyDescent="0.25">
      <c r="A1145" s="7" t="s">
        <v>165</v>
      </c>
      <c r="B1145" s="7">
        <v>100</v>
      </c>
      <c r="C1145" s="7">
        <v>22</v>
      </c>
      <c r="D1145" s="7">
        <v>0</v>
      </c>
      <c r="E1145" s="7" t="s">
        <v>1805</v>
      </c>
    </row>
    <row r="1146" spans="1:5" x14ac:dyDescent="0.25">
      <c r="A1146" s="7" t="s">
        <v>476</v>
      </c>
      <c r="B1146" s="7">
        <v>100</v>
      </c>
      <c r="C1146" s="7">
        <v>25</v>
      </c>
      <c r="D1146" s="7">
        <v>0</v>
      </c>
      <c r="E1146" s="7" t="s">
        <v>1777</v>
      </c>
    </row>
    <row r="1147" spans="1:5" x14ac:dyDescent="0.25">
      <c r="A1147" s="7" t="s">
        <v>1156</v>
      </c>
      <c r="B1147" s="7">
        <v>100</v>
      </c>
      <c r="C1147" s="7">
        <v>9</v>
      </c>
      <c r="D1147" s="7">
        <v>0</v>
      </c>
      <c r="E1147" s="7" t="s">
        <v>1773</v>
      </c>
    </row>
    <row r="1148" spans="1:5" x14ac:dyDescent="0.25">
      <c r="A1148" s="7" t="s">
        <v>709</v>
      </c>
      <c r="B1148" s="7">
        <v>75</v>
      </c>
      <c r="C1148" s="7">
        <v>14</v>
      </c>
      <c r="D1148" s="7">
        <v>0</v>
      </c>
      <c r="E1148" s="7" t="s">
        <v>1750</v>
      </c>
    </row>
    <row r="1149" spans="1:5" x14ac:dyDescent="0.25">
      <c r="A1149" s="7" t="s">
        <v>1230</v>
      </c>
      <c r="B1149" s="7">
        <v>100</v>
      </c>
      <c r="C1149" s="7">
        <v>27</v>
      </c>
      <c r="D1149" s="7">
        <v>0</v>
      </c>
      <c r="E1149" s="7" t="s">
        <v>1773</v>
      </c>
    </row>
    <row r="1150" spans="1:5" x14ac:dyDescent="0.25">
      <c r="A1150" s="7" t="s">
        <v>1479</v>
      </c>
      <c r="B1150" s="7">
        <v>67</v>
      </c>
      <c r="C1150" s="7">
        <v>23</v>
      </c>
      <c r="D1150" s="7">
        <v>0</v>
      </c>
      <c r="E1150" s="7" t="s">
        <v>1771</v>
      </c>
    </row>
    <row r="1151" spans="1:5" x14ac:dyDescent="0.25">
      <c r="A1151" s="7" t="s">
        <v>521</v>
      </c>
      <c r="B1151" s="7">
        <v>97</v>
      </c>
      <c r="C1151" s="7">
        <v>28</v>
      </c>
      <c r="D1151" s="7">
        <v>0</v>
      </c>
      <c r="E1151" s="7" t="s">
        <v>1770</v>
      </c>
    </row>
    <row r="1152" spans="1:5" x14ac:dyDescent="0.25">
      <c r="A1152" s="7" t="s">
        <v>1530</v>
      </c>
      <c r="B1152" s="7">
        <v>84</v>
      </c>
      <c r="C1152" s="7">
        <v>11</v>
      </c>
      <c r="D1152" s="7">
        <v>0</v>
      </c>
      <c r="E1152" s="7" t="s">
        <v>1771</v>
      </c>
    </row>
    <row r="1153" spans="1:5" x14ac:dyDescent="0.25">
      <c r="A1153" s="7" t="s">
        <v>606</v>
      </c>
      <c r="B1153" s="7">
        <v>100</v>
      </c>
      <c r="C1153" s="7">
        <v>9</v>
      </c>
      <c r="D1153" s="7">
        <v>0</v>
      </c>
      <c r="E1153" s="7" t="s">
        <v>1768</v>
      </c>
    </row>
    <row r="1154" spans="1:5" x14ac:dyDescent="0.25">
      <c r="A1154" s="7" t="s">
        <v>1012</v>
      </c>
      <c r="B1154" s="7">
        <v>100</v>
      </c>
      <c r="C1154" s="7">
        <v>23</v>
      </c>
      <c r="D1154" s="7">
        <v>0</v>
      </c>
      <c r="E1154" s="7" t="s">
        <v>1772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2"/>
  <sheetViews>
    <sheetView workbookViewId="0"/>
  </sheetViews>
  <sheetFormatPr defaultRowHeight="15" x14ac:dyDescent="0.25"/>
  <cols>
    <col min="1" max="1" width="49" bestFit="1" customWidth="1"/>
    <col min="2" max="2" width="29.42578125" bestFit="1" customWidth="1"/>
    <col min="3" max="3" width="36.42578125" bestFit="1" customWidth="1"/>
    <col min="4" max="4" width="40.42578125" bestFit="1" customWidth="1"/>
    <col min="5" max="5" width="35" bestFit="1" customWidth="1"/>
  </cols>
  <sheetData>
    <row r="1" spans="1:5" x14ac:dyDescent="0.25">
      <c r="A1" s="7" t="s">
        <v>4</v>
      </c>
      <c r="B1" s="7" t="s">
        <v>8</v>
      </c>
      <c r="C1" s="7" t="s">
        <v>1848</v>
      </c>
      <c r="D1" s="7" t="s">
        <v>1850</v>
      </c>
      <c r="E1" s="7" t="s">
        <v>1844</v>
      </c>
    </row>
    <row r="2" spans="1:5" x14ac:dyDescent="0.25">
      <c r="A2" s="7" t="s">
        <v>927</v>
      </c>
      <c r="B2" s="7">
        <v>0</v>
      </c>
      <c r="C2" s="7">
        <v>34</v>
      </c>
      <c r="D2" s="7">
        <v>-8300</v>
      </c>
      <c r="E2" s="7" t="s">
        <v>1803</v>
      </c>
    </row>
    <row r="3" spans="1:5" x14ac:dyDescent="0.25">
      <c r="A3" s="7" t="s">
        <v>929</v>
      </c>
      <c r="B3" s="7">
        <v>5</v>
      </c>
      <c r="C3" s="7">
        <v>26</v>
      </c>
      <c r="D3" s="7">
        <v>-1726</v>
      </c>
      <c r="E3" s="7" t="s">
        <v>1766</v>
      </c>
    </row>
    <row r="4" spans="1:5" x14ac:dyDescent="0.25">
      <c r="A4" s="7" t="s">
        <v>309</v>
      </c>
      <c r="B4" s="7">
        <v>100</v>
      </c>
      <c r="C4" s="7">
        <v>11041</v>
      </c>
      <c r="D4" s="7">
        <v>-1592</v>
      </c>
      <c r="E4" s="7" t="s">
        <v>1814</v>
      </c>
    </row>
    <row r="5" spans="1:5" x14ac:dyDescent="0.25">
      <c r="A5" s="7" t="s">
        <v>548</v>
      </c>
      <c r="B5" s="7">
        <v>0</v>
      </c>
      <c r="C5" s="7">
        <v>23</v>
      </c>
      <c r="D5" s="7">
        <v>-1375</v>
      </c>
      <c r="E5" s="7" t="s">
        <v>1803</v>
      </c>
    </row>
    <row r="6" spans="1:5" x14ac:dyDescent="0.25">
      <c r="A6" s="7" t="s">
        <v>1313</v>
      </c>
      <c r="B6" s="7">
        <v>0</v>
      </c>
      <c r="C6" s="7">
        <v>25</v>
      </c>
      <c r="D6" s="7">
        <v>-1333</v>
      </c>
      <c r="E6" s="7" t="s">
        <v>1771</v>
      </c>
    </row>
    <row r="7" spans="1:5" x14ac:dyDescent="0.25">
      <c r="A7" s="7" t="s">
        <v>153</v>
      </c>
      <c r="B7" s="7">
        <v>100</v>
      </c>
      <c r="C7" s="7">
        <v>3641</v>
      </c>
      <c r="D7" s="7">
        <v>-892</v>
      </c>
      <c r="E7" s="7" t="s">
        <v>1814</v>
      </c>
    </row>
    <row r="8" spans="1:5" x14ac:dyDescent="0.25">
      <c r="A8" s="7" t="s">
        <v>868</v>
      </c>
      <c r="B8" s="7">
        <v>100</v>
      </c>
      <c r="C8" s="7">
        <v>16175</v>
      </c>
      <c r="D8" s="7">
        <v>-892</v>
      </c>
      <c r="E8" s="7" t="s">
        <v>1701</v>
      </c>
    </row>
    <row r="9" spans="1:5" x14ac:dyDescent="0.25">
      <c r="A9" s="7" t="s">
        <v>345</v>
      </c>
      <c r="B9" s="7">
        <v>4</v>
      </c>
      <c r="C9" s="7">
        <v>17475</v>
      </c>
      <c r="D9" s="7">
        <v>-692</v>
      </c>
      <c r="E9" s="7" t="s">
        <v>1835</v>
      </c>
    </row>
    <row r="10" spans="1:5" x14ac:dyDescent="0.25">
      <c r="A10" s="7" t="s">
        <v>1221</v>
      </c>
      <c r="B10" s="7">
        <v>100</v>
      </c>
      <c r="C10" s="7">
        <v>1216</v>
      </c>
      <c r="D10" s="7">
        <v>-580</v>
      </c>
      <c r="E10" s="7" t="s">
        <v>1709</v>
      </c>
    </row>
    <row r="11" spans="1:5" x14ac:dyDescent="0.25">
      <c r="A11" s="7" t="s">
        <v>821</v>
      </c>
      <c r="B11" s="7">
        <v>24</v>
      </c>
      <c r="C11" s="7">
        <v>175</v>
      </c>
      <c r="D11" s="7">
        <v>-458</v>
      </c>
      <c r="E11" s="7" t="s">
        <v>1730</v>
      </c>
    </row>
    <row r="12" spans="1:5" x14ac:dyDescent="0.25">
      <c r="A12" s="7" t="s">
        <v>1195</v>
      </c>
      <c r="B12" s="7">
        <v>100</v>
      </c>
      <c r="C12" s="7">
        <v>502</v>
      </c>
      <c r="D12" s="7">
        <v>-441</v>
      </c>
      <c r="E12" s="7" t="s">
        <v>1763</v>
      </c>
    </row>
    <row r="13" spans="1:5" x14ac:dyDescent="0.25">
      <c r="A13" s="7" t="s">
        <v>641</v>
      </c>
      <c r="B13" s="7">
        <v>100</v>
      </c>
      <c r="C13" s="7">
        <v>241</v>
      </c>
      <c r="D13" s="7">
        <v>-356</v>
      </c>
      <c r="E13" s="7" t="s">
        <v>1710</v>
      </c>
    </row>
    <row r="14" spans="1:5" x14ac:dyDescent="0.25">
      <c r="A14" s="7" t="s">
        <v>347</v>
      </c>
      <c r="B14" s="7">
        <v>13</v>
      </c>
      <c r="C14" s="7">
        <v>312</v>
      </c>
      <c r="D14" s="7">
        <v>-346</v>
      </c>
      <c r="E14" s="7" t="s">
        <v>1835</v>
      </c>
    </row>
    <row r="15" spans="1:5" x14ac:dyDescent="0.25">
      <c r="A15" s="7" t="s">
        <v>1058</v>
      </c>
      <c r="B15" s="7"/>
      <c r="C15" s="7">
        <v>12</v>
      </c>
      <c r="D15" s="7">
        <v>-317</v>
      </c>
      <c r="E15" s="7" t="s">
        <v>1803</v>
      </c>
    </row>
    <row r="16" spans="1:5" x14ac:dyDescent="0.25">
      <c r="A16" s="7" t="s">
        <v>693</v>
      </c>
      <c r="B16" s="7">
        <v>72</v>
      </c>
      <c r="C16" s="7">
        <v>135</v>
      </c>
      <c r="D16" s="7">
        <v>-275</v>
      </c>
      <c r="E16" s="7" t="s">
        <v>1814</v>
      </c>
    </row>
    <row r="17" spans="1:5" x14ac:dyDescent="0.25">
      <c r="A17" s="7" t="s">
        <v>734</v>
      </c>
      <c r="B17" s="7"/>
      <c r="C17" s="7">
        <v>14</v>
      </c>
      <c r="D17" s="7">
        <v>-275</v>
      </c>
      <c r="E17" s="7" t="s">
        <v>1803</v>
      </c>
    </row>
    <row r="18" spans="1:5" x14ac:dyDescent="0.25">
      <c r="A18" s="7" t="s">
        <v>231</v>
      </c>
      <c r="B18" s="7">
        <v>45</v>
      </c>
      <c r="C18" s="7">
        <v>2366</v>
      </c>
      <c r="D18" s="7">
        <v>-234</v>
      </c>
      <c r="E18" s="7" t="s">
        <v>1814</v>
      </c>
    </row>
    <row r="19" spans="1:5" x14ac:dyDescent="0.25">
      <c r="A19" s="7" t="s">
        <v>1124</v>
      </c>
      <c r="B19" s="7">
        <v>84</v>
      </c>
      <c r="C19" s="7">
        <v>80</v>
      </c>
      <c r="D19" s="7">
        <v>-230</v>
      </c>
      <c r="E19" s="7" t="s">
        <v>1742</v>
      </c>
    </row>
    <row r="20" spans="1:5" x14ac:dyDescent="0.25">
      <c r="A20" s="7" t="s">
        <v>121</v>
      </c>
      <c r="B20" s="7">
        <v>17</v>
      </c>
      <c r="C20" s="7">
        <v>166</v>
      </c>
      <c r="D20" s="7">
        <v>-206</v>
      </c>
      <c r="E20" s="7" t="s">
        <v>1814</v>
      </c>
    </row>
    <row r="21" spans="1:5" x14ac:dyDescent="0.25">
      <c r="A21" s="7" t="s">
        <v>1319</v>
      </c>
      <c r="B21" s="7"/>
      <c r="C21" s="7">
        <v>7</v>
      </c>
      <c r="D21" s="7">
        <v>-205</v>
      </c>
      <c r="E21" s="7" t="s">
        <v>1771</v>
      </c>
    </row>
    <row r="22" spans="1:5" x14ac:dyDescent="0.25">
      <c r="A22" s="7" t="s">
        <v>766</v>
      </c>
      <c r="B22" s="7">
        <v>99</v>
      </c>
      <c r="C22" s="7">
        <v>75</v>
      </c>
      <c r="D22" s="7">
        <v>-203</v>
      </c>
      <c r="E22" s="7" t="s">
        <v>1773</v>
      </c>
    </row>
    <row r="23" spans="1:5" x14ac:dyDescent="0.25">
      <c r="A23" s="7" t="s">
        <v>1148</v>
      </c>
      <c r="B23" s="7">
        <v>99</v>
      </c>
      <c r="C23" s="7">
        <v>68</v>
      </c>
      <c r="D23" s="7">
        <v>-195</v>
      </c>
      <c r="E23" s="7" t="s">
        <v>1825</v>
      </c>
    </row>
    <row r="24" spans="1:5" x14ac:dyDescent="0.25">
      <c r="A24" s="7" t="s">
        <v>549</v>
      </c>
      <c r="B24" s="7">
        <v>0</v>
      </c>
      <c r="C24" s="7">
        <v>16</v>
      </c>
      <c r="D24" s="7">
        <v>-185</v>
      </c>
      <c r="E24" s="7" t="s">
        <v>1782</v>
      </c>
    </row>
    <row r="25" spans="1:5" x14ac:dyDescent="0.25">
      <c r="A25" s="7" t="s">
        <v>191</v>
      </c>
      <c r="B25" s="7">
        <v>71</v>
      </c>
      <c r="C25" s="7">
        <v>12</v>
      </c>
      <c r="D25" s="7">
        <v>-177</v>
      </c>
      <c r="E25" s="7" t="s">
        <v>1815</v>
      </c>
    </row>
    <row r="26" spans="1:5" x14ac:dyDescent="0.25">
      <c r="A26" s="7" t="s">
        <v>414</v>
      </c>
      <c r="B26" s="7">
        <v>70</v>
      </c>
      <c r="C26" s="7">
        <v>2233</v>
      </c>
      <c r="D26" s="7">
        <v>-167</v>
      </c>
      <c r="E26" s="7" t="s">
        <v>1814</v>
      </c>
    </row>
    <row r="27" spans="1:5" x14ac:dyDescent="0.25">
      <c r="A27" s="7" t="s">
        <v>1005</v>
      </c>
      <c r="B27" s="7"/>
      <c r="C27" s="7">
        <v>12</v>
      </c>
      <c r="D27" s="7">
        <v>-158</v>
      </c>
      <c r="E27" s="7" t="s">
        <v>1803</v>
      </c>
    </row>
    <row r="28" spans="1:5" x14ac:dyDescent="0.25">
      <c r="A28" s="7" t="s">
        <v>363</v>
      </c>
      <c r="B28" s="7">
        <v>3</v>
      </c>
      <c r="C28" s="7">
        <v>920</v>
      </c>
      <c r="D28" s="7">
        <v>-155</v>
      </c>
      <c r="E28" s="7" t="s">
        <v>1835</v>
      </c>
    </row>
    <row r="29" spans="1:5" x14ac:dyDescent="0.25">
      <c r="A29" s="7" t="s">
        <v>154</v>
      </c>
      <c r="B29" s="7">
        <v>75</v>
      </c>
      <c r="C29" s="7">
        <v>103</v>
      </c>
      <c r="D29" s="7">
        <v>-153</v>
      </c>
      <c r="E29" s="7" t="s">
        <v>1814</v>
      </c>
    </row>
    <row r="30" spans="1:5" x14ac:dyDescent="0.25">
      <c r="A30" s="7" t="s">
        <v>148</v>
      </c>
      <c r="B30" s="7">
        <v>100</v>
      </c>
      <c r="C30" s="7">
        <v>232</v>
      </c>
      <c r="D30" s="7">
        <v>-150</v>
      </c>
      <c r="E30" s="7" t="s">
        <v>1814</v>
      </c>
    </row>
    <row r="31" spans="1:5" x14ac:dyDescent="0.25">
      <c r="A31" s="7" t="s">
        <v>192</v>
      </c>
      <c r="B31" s="7">
        <v>100</v>
      </c>
      <c r="C31" s="7">
        <v>13</v>
      </c>
      <c r="D31" s="7">
        <v>-145</v>
      </c>
      <c r="E31" s="7" t="s">
        <v>1815</v>
      </c>
    </row>
    <row r="32" spans="1:5" x14ac:dyDescent="0.25">
      <c r="A32" s="7" t="s">
        <v>1193</v>
      </c>
      <c r="B32" s="7">
        <v>100</v>
      </c>
      <c r="C32" s="7">
        <v>505</v>
      </c>
      <c r="D32" s="7">
        <v>-143</v>
      </c>
      <c r="E32" s="7" t="s">
        <v>1765</v>
      </c>
    </row>
    <row r="33" spans="1:5" x14ac:dyDescent="0.25">
      <c r="A33" s="7" t="s">
        <v>144</v>
      </c>
      <c r="B33" s="7">
        <v>98</v>
      </c>
      <c r="C33" s="7">
        <v>59</v>
      </c>
      <c r="D33" s="7">
        <v>-139</v>
      </c>
      <c r="E33" s="7" t="s">
        <v>1814</v>
      </c>
    </row>
    <row r="34" spans="1:5" x14ac:dyDescent="0.25">
      <c r="A34" s="7" t="s">
        <v>752</v>
      </c>
      <c r="B34" s="7"/>
      <c r="C34" s="7">
        <v>14</v>
      </c>
      <c r="D34" s="7">
        <v>-136</v>
      </c>
      <c r="E34" s="7" t="s">
        <v>1726</v>
      </c>
    </row>
    <row r="35" spans="1:5" x14ac:dyDescent="0.25">
      <c r="A35" s="7" t="s">
        <v>599</v>
      </c>
      <c r="B35" s="7">
        <v>100</v>
      </c>
      <c r="C35" s="7">
        <v>89</v>
      </c>
      <c r="D35" s="7">
        <v>-130</v>
      </c>
      <c r="E35" s="7" t="s">
        <v>1699</v>
      </c>
    </row>
    <row r="36" spans="1:5" x14ac:dyDescent="0.25">
      <c r="A36" s="7" t="s">
        <v>262</v>
      </c>
      <c r="B36" s="7">
        <v>5</v>
      </c>
      <c r="C36" s="7">
        <v>130</v>
      </c>
      <c r="D36" s="7">
        <v>-119</v>
      </c>
      <c r="E36" s="7" t="s">
        <v>1807</v>
      </c>
    </row>
    <row r="37" spans="1:5" x14ac:dyDescent="0.25">
      <c r="A37" s="7" t="s">
        <v>625</v>
      </c>
      <c r="B37" s="7">
        <v>97</v>
      </c>
      <c r="C37" s="7">
        <v>100</v>
      </c>
      <c r="D37" s="7">
        <v>-118</v>
      </c>
      <c r="E37" s="7" t="s">
        <v>1763</v>
      </c>
    </row>
    <row r="38" spans="1:5" x14ac:dyDescent="0.25">
      <c r="A38" s="7" t="s">
        <v>771</v>
      </c>
      <c r="B38" s="7">
        <v>80</v>
      </c>
      <c r="C38" s="7">
        <v>91</v>
      </c>
      <c r="D38" s="7">
        <v>-116</v>
      </c>
      <c r="E38" s="7" t="s">
        <v>1773</v>
      </c>
    </row>
    <row r="39" spans="1:5" x14ac:dyDescent="0.25">
      <c r="A39" s="7" t="s">
        <v>875</v>
      </c>
      <c r="B39" s="7"/>
      <c r="C39" s="7">
        <v>2</v>
      </c>
      <c r="D39" s="7">
        <v>-111</v>
      </c>
      <c r="E39" s="7" t="s">
        <v>1771</v>
      </c>
    </row>
    <row r="40" spans="1:5" x14ac:dyDescent="0.25">
      <c r="A40" s="7" t="s">
        <v>961</v>
      </c>
      <c r="B40" s="7">
        <v>100</v>
      </c>
      <c r="C40" s="7">
        <v>7</v>
      </c>
      <c r="D40" s="7">
        <v>-105</v>
      </c>
      <c r="E40" s="7" t="s">
        <v>1815</v>
      </c>
    </row>
    <row r="41" spans="1:5" x14ac:dyDescent="0.25">
      <c r="A41" s="7" t="s">
        <v>498</v>
      </c>
      <c r="B41" s="7">
        <v>100</v>
      </c>
      <c r="C41" s="7">
        <v>191</v>
      </c>
      <c r="D41" s="7">
        <v>-103</v>
      </c>
      <c r="E41" s="7" t="s">
        <v>1770</v>
      </c>
    </row>
    <row r="42" spans="1:5" x14ac:dyDescent="0.25">
      <c r="A42" s="7" t="s">
        <v>1028</v>
      </c>
      <c r="B42" s="7">
        <v>100</v>
      </c>
      <c r="C42" s="7">
        <v>89</v>
      </c>
      <c r="D42" s="7">
        <v>-102</v>
      </c>
      <c r="E42" s="7" t="s">
        <v>1772</v>
      </c>
    </row>
    <row r="43" spans="1:5" x14ac:dyDescent="0.25">
      <c r="A43" s="7" t="s">
        <v>388</v>
      </c>
      <c r="B43" s="7">
        <v>59</v>
      </c>
      <c r="C43" s="7">
        <v>122</v>
      </c>
      <c r="D43" s="7">
        <v>-101</v>
      </c>
      <c r="E43" s="7" t="s">
        <v>1771</v>
      </c>
    </row>
    <row r="44" spans="1:5" x14ac:dyDescent="0.25">
      <c r="A44" s="7" t="s">
        <v>141</v>
      </c>
      <c r="B44" s="7">
        <v>59</v>
      </c>
      <c r="C44" s="7">
        <v>239</v>
      </c>
      <c r="D44" s="7">
        <v>-100</v>
      </c>
      <c r="E44" s="7" t="s">
        <v>1814</v>
      </c>
    </row>
    <row r="45" spans="1:5" x14ac:dyDescent="0.25">
      <c r="A45" s="7" t="s">
        <v>723</v>
      </c>
      <c r="B45" s="7">
        <v>100</v>
      </c>
      <c r="C45" s="7">
        <v>65</v>
      </c>
      <c r="D45" s="7">
        <v>-100</v>
      </c>
      <c r="E45" s="7" t="s">
        <v>1742</v>
      </c>
    </row>
    <row r="46" spans="1:5" x14ac:dyDescent="0.25">
      <c r="A46" s="7" t="s">
        <v>584</v>
      </c>
      <c r="B46" s="7">
        <v>100</v>
      </c>
      <c r="C46" s="7">
        <v>256</v>
      </c>
      <c r="D46" s="7">
        <v>-91</v>
      </c>
      <c r="E46" s="7" t="s">
        <v>1751</v>
      </c>
    </row>
    <row r="47" spans="1:5" x14ac:dyDescent="0.25">
      <c r="A47" s="7" t="s">
        <v>187</v>
      </c>
      <c r="B47" s="7">
        <v>88</v>
      </c>
      <c r="C47" s="7">
        <v>475</v>
      </c>
      <c r="D47" s="7">
        <v>-90</v>
      </c>
      <c r="E47" s="7" t="s">
        <v>1749</v>
      </c>
    </row>
    <row r="48" spans="1:5" x14ac:dyDescent="0.25">
      <c r="A48" s="7" t="s">
        <v>1177</v>
      </c>
      <c r="B48" s="7">
        <v>100</v>
      </c>
      <c r="C48" s="7">
        <v>35</v>
      </c>
      <c r="D48" s="7">
        <v>-90</v>
      </c>
      <c r="E48" s="7" t="s">
        <v>1784</v>
      </c>
    </row>
    <row r="49" spans="1:5" x14ac:dyDescent="0.25">
      <c r="A49" s="7" t="s">
        <v>132</v>
      </c>
      <c r="B49" s="7">
        <v>78</v>
      </c>
      <c r="C49" s="7">
        <v>147</v>
      </c>
      <c r="D49" s="7">
        <v>-89</v>
      </c>
      <c r="E49" s="7" t="s">
        <v>1814</v>
      </c>
    </row>
    <row r="50" spans="1:5" x14ac:dyDescent="0.25">
      <c r="A50" s="7" t="s">
        <v>269</v>
      </c>
      <c r="B50" s="7">
        <v>45</v>
      </c>
      <c r="C50" s="7">
        <v>4583</v>
      </c>
      <c r="D50" s="7">
        <v>-84</v>
      </c>
      <c r="E50" s="7" t="s">
        <v>1814</v>
      </c>
    </row>
    <row r="51" spans="1:5" x14ac:dyDescent="0.25">
      <c r="A51" s="7" t="s">
        <v>624</v>
      </c>
      <c r="B51" s="7">
        <v>100</v>
      </c>
      <c r="C51" s="7">
        <v>94</v>
      </c>
      <c r="D51" s="7">
        <v>-83</v>
      </c>
      <c r="E51" s="7" t="s">
        <v>1768</v>
      </c>
    </row>
    <row r="52" spans="1:5" x14ac:dyDescent="0.25">
      <c r="A52" s="7" t="s">
        <v>143</v>
      </c>
      <c r="B52" s="7">
        <v>100</v>
      </c>
      <c r="C52" s="7">
        <v>174</v>
      </c>
      <c r="D52" s="7">
        <v>-80</v>
      </c>
      <c r="E52" s="7" t="s">
        <v>1814</v>
      </c>
    </row>
    <row r="53" spans="1:5" x14ac:dyDescent="0.25">
      <c r="A53" s="7" t="s">
        <v>801</v>
      </c>
      <c r="B53" s="7">
        <v>80</v>
      </c>
      <c r="C53" s="7">
        <v>249</v>
      </c>
      <c r="D53" s="7">
        <v>-79</v>
      </c>
      <c r="E53" s="7" t="s">
        <v>1814</v>
      </c>
    </row>
    <row r="54" spans="1:5" x14ac:dyDescent="0.25">
      <c r="A54" s="7" t="s">
        <v>188</v>
      </c>
      <c r="B54" s="7">
        <v>99</v>
      </c>
      <c r="C54" s="7">
        <v>163</v>
      </c>
      <c r="D54" s="7">
        <v>-74</v>
      </c>
      <c r="E54" s="7" t="s">
        <v>1749</v>
      </c>
    </row>
    <row r="55" spans="1:5" x14ac:dyDescent="0.25">
      <c r="A55" s="7" t="s">
        <v>1291</v>
      </c>
      <c r="B55" s="7">
        <v>100</v>
      </c>
      <c r="C55" s="7">
        <v>262</v>
      </c>
      <c r="D55" s="7">
        <v>-73</v>
      </c>
      <c r="E55" s="7" t="s">
        <v>1785</v>
      </c>
    </row>
    <row r="56" spans="1:5" x14ac:dyDescent="0.25">
      <c r="A56" s="7" t="s">
        <v>811</v>
      </c>
      <c r="B56" s="7">
        <v>100</v>
      </c>
      <c r="C56" s="7">
        <v>95</v>
      </c>
      <c r="D56" s="7">
        <v>-70</v>
      </c>
      <c r="E56" s="7" t="s">
        <v>1763</v>
      </c>
    </row>
    <row r="57" spans="1:5" x14ac:dyDescent="0.25">
      <c r="A57" s="7" t="s">
        <v>1455</v>
      </c>
      <c r="B57" s="7">
        <v>100</v>
      </c>
      <c r="C57" s="7">
        <v>251</v>
      </c>
      <c r="D57" s="7">
        <v>-69</v>
      </c>
      <c r="E57" s="7" t="s">
        <v>1771</v>
      </c>
    </row>
    <row r="58" spans="1:5" x14ac:dyDescent="0.25">
      <c r="A58" s="7" t="s">
        <v>390</v>
      </c>
      <c r="B58" s="7">
        <v>99</v>
      </c>
      <c r="C58" s="7">
        <v>33</v>
      </c>
      <c r="D58" s="7">
        <v>-67</v>
      </c>
      <c r="E58" s="7" t="s">
        <v>1771</v>
      </c>
    </row>
    <row r="59" spans="1:5" x14ac:dyDescent="0.25">
      <c r="A59" s="7" t="s">
        <v>136</v>
      </c>
      <c r="B59" s="7">
        <v>100</v>
      </c>
      <c r="C59" s="7">
        <v>49</v>
      </c>
      <c r="D59" s="7">
        <v>-66</v>
      </c>
      <c r="E59" s="7" t="s">
        <v>1696</v>
      </c>
    </row>
    <row r="60" spans="1:5" x14ac:dyDescent="0.25">
      <c r="A60" s="7" t="s">
        <v>120</v>
      </c>
      <c r="B60" s="7">
        <v>100</v>
      </c>
      <c r="C60" s="7">
        <v>160</v>
      </c>
      <c r="D60" s="7">
        <v>-65</v>
      </c>
      <c r="E60" s="7" t="s">
        <v>1735</v>
      </c>
    </row>
    <row r="61" spans="1:5" x14ac:dyDescent="0.25">
      <c r="A61" s="7" t="s">
        <v>1446</v>
      </c>
      <c r="B61" s="7">
        <v>95</v>
      </c>
      <c r="C61" s="7">
        <v>102</v>
      </c>
      <c r="D61" s="7">
        <v>-65</v>
      </c>
      <c r="E61" s="7" t="s">
        <v>1771</v>
      </c>
    </row>
    <row r="62" spans="1:5" x14ac:dyDescent="0.25">
      <c r="A62" s="7" t="s">
        <v>1114</v>
      </c>
      <c r="B62" s="7">
        <v>89</v>
      </c>
      <c r="C62" s="7">
        <v>18</v>
      </c>
      <c r="D62" s="7">
        <v>-65</v>
      </c>
      <c r="E62" s="7" t="s">
        <v>1773</v>
      </c>
    </row>
    <row r="63" spans="1:5" x14ac:dyDescent="0.25">
      <c r="A63" s="7" t="s">
        <v>362</v>
      </c>
      <c r="B63" s="7">
        <v>41</v>
      </c>
      <c r="C63" s="7">
        <v>130</v>
      </c>
      <c r="D63" s="7">
        <v>-64</v>
      </c>
      <c r="E63" s="7" t="s">
        <v>1835</v>
      </c>
    </row>
    <row r="64" spans="1:5" x14ac:dyDescent="0.25">
      <c r="A64" s="7" t="s">
        <v>1113</v>
      </c>
      <c r="B64" s="7">
        <v>50</v>
      </c>
      <c r="C64" s="7">
        <v>18</v>
      </c>
      <c r="D64" s="7">
        <v>-64</v>
      </c>
      <c r="E64" s="7" t="s">
        <v>1773</v>
      </c>
    </row>
    <row r="65" spans="1:5" x14ac:dyDescent="0.25">
      <c r="A65" s="7" t="s">
        <v>958</v>
      </c>
      <c r="B65" s="7">
        <v>100</v>
      </c>
      <c r="C65" s="7">
        <v>102</v>
      </c>
      <c r="D65" s="7">
        <v>-60</v>
      </c>
      <c r="E65" s="7" t="s">
        <v>1773</v>
      </c>
    </row>
    <row r="66" spans="1:5" x14ac:dyDescent="0.25">
      <c r="A66" s="7" t="s">
        <v>906</v>
      </c>
      <c r="B66" s="7"/>
      <c r="C66" s="7">
        <v>5</v>
      </c>
      <c r="D66" s="7">
        <v>-60</v>
      </c>
      <c r="E66" s="7" t="s">
        <v>1815</v>
      </c>
    </row>
    <row r="67" spans="1:5" x14ac:dyDescent="0.25">
      <c r="A67" s="7" t="s">
        <v>1198</v>
      </c>
      <c r="B67" s="7">
        <v>100</v>
      </c>
      <c r="C67" s="7">
        <v>60</v>
      </c>
      <c r="D67" s="7">
        <v>-59</v>
      </c>
      <c r="E67" s="7" t="s">
        <v>1719</v>
      </c>
    </row>
    <row r="68" spans="1:5" x14ac:dyDescent="0.25">
      <c r="A68" s="7" t="s">
        <v>928</v>
      </c>
      <c r="B68" s="7"/>
      <c r="C68" s="7">
        <v>12</v>
      </c>
      <c r="D68" s="7">
        <v>-58</v>
      </c>
      <c r="E68" s="7" t="s">
        <v>1803</v>
      </c>
    </row>
    <row r="69" spans="1:5" x14ac:dyDescent="0.25">
      <c r="A69" s="7" t="s">
        <v>1204</v>
      </c>
      <c r="B69" s="7">
        <v>100</v>
      </c>
      <c r="C69" s="7">
        <v>140</v>
      </c>
      <c r="D69" s="7">
        <v>-55</v>
      </c>
      <c r="E69" s="7" t="s">
        <v>1773</v>
      </c>
    </row>
    <row r="70" spans="1:5" x14ac:dyDescent="0.25">
      <c r="A70" s="7" t="s">
        <v>735</v>
      </c>
      <c r="B70" s="7">
        <v>0</v>
      </c>
      <c r="C70" s="7">
        <v>5</v>
      </c>
      <c r="D70" s="7">
        <v>-54</v>
      </c>
      <c r="E70" s="7" t="s">
        <v>1766</v>
      </c>
    </row>
    <row r="71" spans="1:5" x14ac:dyDescent="0.25">
      <c r="A71" s="7" t="s">
        <v>1047</v>
      </c>
      <c r="B71" s="7">
        <v>100</v>
      </c>
      <c r="C71" s="7">
        <v>24</v>
      </c>
      <c r="D71" s="7">
        <v>-51</v>
      </c>
      <c r="E71" s="7" t="s">
        <v>1773</v>
      </c>
    </row>
    <row r="72" spans="1:5" x14ac:dyDescent="0.25">
      <c r="A72" s="7" t="s">
        <v>1255</v>
      </c>
      <c r="B72" s="7">
        <v>100</v>
      </c>
      <c r="C72" s="7">
        <v>115</v>
      </c>
      <c r="D72" s="7">
        <v>-51</v>
      </c>
      <c r="E72" s="7" t="s">
        <v>1773</v>
      </c>
    </row>
    <row r="73" spans="1:5" x14ac:dyDescent="0.25">
      <c r="A73" s="7" t="s">
        <v>1081</v>
      </c>
      <c r="B73" s="7">
        <v>100</v>
      </c>
      <c r="C73" s="7">
        <v>48</v>
      </c>
      <c r="D73" s="7">
        <v>-50</v>
      </c>
      <c r="E73" s="7" t="s">
        <v>1780</v>
      </c>
    </row>
    <row r="74" spans="1:5" x14ac:dyDescent="0.25">
      <c r="A74" s="7" t="s">
        <v>434</v>
      </c>
      <c r="B74" s="7">
        <v>0</v>
      </c>
      <c r="C74" s="7">
        <v>7</v>
      </c>
      <c r="D74" s="7">
        <v>-48</v>
      </c>
      <c r="E74" s="7" t="s">
        <v>1770</v>
      </c>
    </row>
    <row r="75" spans="1:5" x14ac:dyDescent="0.25">
      <c r="A75" s="7" t="s">
        <v>1037</v>
      </c>
      <c r="B75" s="7">
        <v>100</v>
      </c>
      <c r="C75" s="7">
        <v>1222</v>
      </c>
      <c r="D75" s="7">
        <v>-47</v>
      </c>
      <c r="E75" s="7" t="s">
        <v>1751</v>
      </c>
    </row>
    <row r="76" spans="1:5" x14ac:dyDescent="0.25">
      <c r="A76" s="7" t="s">
        <v>733</v>
      </c>
      <c r="B76" s="7">
        <v>100</v>
      </c>
      <c r="C76" s="7">
        <v>505</v>
      </c>
      <c r="D76" s="7">
        <v>-45</v>
      </c>
      <c r="E76" s="7" t="s">
        <v>1773</v>
      </c>
    </row>
    <row r="77" spans="1:5" x14ac:dyDescent="0.25">
      <c r="A77" s="7" t="s">
        <v>1035</v>
      </c>
      <c r="B77" s="7">
        <v>100</v>
      </c>
      <c r="C77" s="7">
        <v>141</v>
      </c>
      <c r="D77" s="7">
        <v>-45</v>
      </c>
      <c r="E77" s="7" t="s">
        <v>1773</v>
      </c>
    </row>
    <row r="78" spans="1:5" x14ac:dyDescent="0.25">
      <c r="A78" s="7" t="s">
        <v>484</v>
      </c>
      <c r="B78" s="7">
        <v>100</v>
      </c>
      <c r="C78" s="7">
        <v>25</v>
      </c>
      <c r="D78" s="7">
        <v>-43</v>
      </c>
      <c r="E78" s="7" t="s">
        <v>1770</v>
      </c>
    </row>
    <row r="79" spans="1:5" x14ac:dyDescent="0.25">
      <c r="A79" s="7" t="s">
        <v>740</v>
      </c>
      <c r="B79" s="7">
        <v>97</v>
      </c>
      <c r="C79" s="7">
        <v>75</v>
      </c>
      <c r="D79" s="7">
        <v>-42</v>
      </c>
      <c r="E79" s="7" t="s">
        <v>1773</v>
      </c>
    </row>
    <row r="80" spans="1:5" x14ac:dyDescent="0.25">
      <c r="A80" s="7" t="s">
        <v>557</v>
      </c>
      <c r="B80" s="7">
        <v>100</v>
      </c>
      <c r="C80" s="7">
        <v>370</v>
      </c>
      <c r="D80" s="7">
        <v>-41</v>
      </c>
      <c r="E80" s="7" t="s">
        <v>1749</v>
      </c>
    </row>
    <row r="81" spans="1:5" x14ac:dyDescent="0.25">
      <c r="A81" s="7" t="s">
        <v>1182</v>
      </c>
      <c r="B81" s="7">
        <v>100</v>
      </c>
      <c r="C81" s="7">
        <v>147</v>
      </c>
      <c r="D81" s="7">
        <v>-40</v>
      </c>
      <c r="E81" s="7" t="s">
        <v>1773</v>
      </c>
    </row>
    <row r="82" spans="1:5" x14ac:dyDescent="0.25">
      <c r="A82" s="7" t="s">
        <v>257</v>
      </c>
      <c r="B82" s="7">
        <v>100</v>
      </c>
      <c r="C82" s="7">
        <v>15</v>
      </c>
      <c r="D82" s="7">
        <v>-38</v>
      </c>
      <c r="E82" s="7" t="s">
        <v>1786</v>
      </c>
    </row>
    <row r="83" spans="1:5" x14ac:dyDescent="0.25">
      <c r="A83" s="7" t="s">
        <v>1146</v>
      </c>
      <c r="B83" s="7">
        <v>100</v>
      </c>
      <c r="C83" s="7">
        <v>39</v>
      </c>
      <c r="D83" s="7">
        <v>-37</v>
      </c>
      <c r="E83" s="7" t="s">
        <v>1773</v>
      </c>
    </row>
    <row r="84" spans="1:5" x14ac:dyDescent="0.25">
      <c r="A84" s="7" t="s">
        <v>1130</v>
      </c>
      <c r="B84" s="7">
        <v>100</v>
      </c>
      <c r="C84" s="7">
        <v>147</v>
      </c>
      <c r="D84" s="7">
        <v>-36</v>
      </c>
      <c r="E84" s="7" t="s">
        <v>1773</v>
      </c>
    </row>
    <row r="85" spans="1:5" x14ac:dyDescent="0.25">
      <c r="A85" s="7" t="s">
        <v>1190</v>
      </c>
      <c r="B85" s="7">
        <v>97</v>
      </c>
      <c r="C85" s="7">
        <v>79</v>
      </c>
      <c r="D85" s="7">
        <v>-34</v>
      </c>
      <c r="E85" s="7" t="s">
        <v>1773</v>
      </c>
    </row>
    <row r="86" spans="1:5" x14ac:dyDescent="0.25">
      <c r="A86" s="7" t="s">
        <v>1155</v>
      </c>
      <c r="B86" s="7">
        <v>100</v>
      </c>
      <c r="C86" s="7">
        <v>45</v>
      </c>
      <c r="D86" s="7">
        <v>-34</v>
      </c>
      <c r="E86" s="7" t="s">
        <v>1773</v>
      </c>
    </row>
    <row r="87" spans="1:5" x14ac:dyDescent="0.25">
      <c r="A87" s="7" t="s">
        <v>1362</v>
      </c>
      <c r="B87" s="7">
        <v>100</v>
      </c>
      <c r="C87" s="7">
        <v>223</v>
      </c>
      <c r="D87" s="7">
        <v>-34</v>
      </c>
      <c r="E87" s="7" t="s">
        <v>1771</v>
      </c>
    </row>
    <row r="88" spans="1:5" x14ac:dyDescent="0.25">
      <c r="A88" s="7" t="s">
        <v>601</v>
      </c>
      <c r="B88" s="7">
        <v>100</v>
      </c>
      <c r="C88" s="7">
        <v>15</v>
      </c>
      <c r="D88" s="7">
        <v>-33</v>
      </c>
      <c r="E88" s="7" t="s">
        <v>1776</v>
      </c>
    </row>
    <row r="89" spans="1:5" x14ac:dyDescent="0.25">
      <c r="A89" s="7" t="s">
        <v>813</v>
      </c>
      <c r="B89" s="7">
        <v>79</v>
      </c>
      <c r="C89" s="7">
        <v>9</v>
      </c>
      <c r="D89" s="7">
        <v>-33</v>
      </c>
      <c r="E89" s="7" t="s">
        <v>1763</v>
      </c>
    </row>
    <row r="90" spans="1:5" x14ac:dyDescent="0.25">
      <c r="A90" s="7" t="s">
        <v>552</v>
      </c>
      <c r="B90" s="7">
        <v>100</v>
      </c>
      <c r="C90" s="7">
        <v>25</v>
      </c>
      <c r="D90" s="7">
        <v>-31</v>
      </c>
      <c r="E90" s="7" t="s">
        <v>1735</v>
      </c>
    </row>
    <row r="91" spans="1:5" x14ac:dyDescent="0.25">
      <c r="A91" s="7" t="s">
        <v>1595</v>
      </c>
      <c r="B91" s="7"/>
      <c r="C91" s="7">
        <v>6</v>
      </c>
      <c r="D91" s="7">
        <v>-30</v>
      </c>
      <c r="E91" s="7" t="s">
        <v>1719</v>
      </c>
    </row>
    <row r="92" spans="1:5" x14ac:dyDescent="0.25">
      <c r="A92" s="7" t="s">
        <v>146</v>
      </c>
      <c r="B92" s="7">
        <v>40</v>
      </c>
      <c r="C92" s="7">
        <v>129</v>
      </c>
      <c r="D92" s="7">
        <v>-30</v>
      </c>
      <c r="E92" s="7" t="s">
        <v>1814</v>
      </c>
    </row>
    <row r="93" spans="1:5" x14ac:dyDescent="0.25">
      <c r="A93" s="7" t="s">
        <v>944</v>
      </c>
      <c r="B93" s="7">
        <v>100</v>
      </c>
      <c r="C93" s="7">
        <v>208</v>
      </c>
      <c r="D93" s="7">
        <v>-30</v>
      </c>
      <c r="E93" s="7" t="s">
        <v>1735</v>
      </c>
    </row>
    <row r="94" spans="1:5" x14ac:dyDescent="0.25">
      <c r="A94" s="7" t="s">
        <v>620</v>
      </c>
      <c r="B94" s="7">
        <v>100</v>
      </c>
      <c r="C94" s="7">
        <v>16</v>
      </c>
      <c r="D94" s="7">
        <v>-30</v>
      </c>
      <c r="E94" s="7" t="s">
        <v>1707</v>
      </c>
    </row>
    <row r="95" spans="1:5" x14ac:dyDescent="0.25">
      <c r="A95" s="7" t="s">
        <v>810</v>
      </c>
      <c r="B95" s="7"/>
      <c r="C95" s="7">
        <v>8</v>
      </c>
      <c r="D95" s="7">
        <v>-29</v>
      </c>
      <c r="E95" s="7" t="s">
        <v>1765</v>
      </c>
    </row>
    <row r="96" spans="1:5" x14ac:dyDescent="0.25">
      <c r="A96" s="7" t="s">
        <v>1150</v>
      </c>
      <c r="B96" s="7">
        <v>99</v>
      </c>
      <c r="C96" s="7">
        <v>50</v>
      </c>
      <c r="D96" s="7">
        <v>-29</v>
      </c>
      <c r="E96" s="7" t="s">
        <v>1773</v>
      </c>
    </row>
    <row r="97" spans="1:5" x14ac:dyDescent="0.25">
      <c r="A97" s="7" t="s">
        <v>1521</v>
      </c>
      <c r="B97" s="7">
        <v>100</v>
      </c>
      <c r="C97" s="7">
        <v>31</v>
      </c>
      <c r="D97" s="7">
        <v>-29</v>
      </c>
      <c r="E97" s="7" t="s">
        <v>1771</v>
      </c>
    </row>
    <row r="98" spans="1:5" x14ac:dyDescent="0.25">
      <c r="A98" s="7" t="s">
        <v>840</v>
      </c>
      <c r="B98" s="7">
        <v>100</v>
      </c>
      <c r="C98" s="7">
        <v>115</v>
      </c>
      <c r="D98" s="7">
        <v>-28</v>
      </c>
      <c r="E98" s="7" t="s">
        <v>1773</v>
      </c>
    </row>
    <row r="99" spans="1:5" x14ac:dyDescent="0.25">
      <c r="A99" s="7" t="s">
        <v>591</v>
      </c>
      <c r="B99" s="7"/>
      <c r="C99" s="7">
        <v>0</v>
      </c>
      <c r="D99" s="7">
        <v>-28</v>
      </c>
      <c r="E99" s="7" t="s">
        <v>1803</v>
      </c>
    </row>
    <row r="100" spans="1:5" x14ac:dyDescent="0.25">
      <c r="A100" s="7" t="s">
        <v>919</v>
      </c>
      <c r="B100" s="7"/>
      <c r="C100" s="7">
        <v>0</v>
      </c>
      <c r="D100" s="7">
        <v>-28</v>
      </c>
      <c r="E100" s="7" t="s">
        <v>1785</v>
      </c>
    </row>
    <row r="101" spans="1:5" x14ac:dyDescent="0.25">
      <c r="A101" s="7" t="s">
        <v>1280</v>
      </c>
      <c r="B101" s="7">
        <v>78</v>
      </c>
      <c r="C101" s="7">
        <v>41</v>
      </c>
      <c r="D101" s="7">
        <v>-27</v>
      </c>
      <c r="E101" s="7" t="s">
        <v>1773</v>
      </c>
    </row>
    <row r="102" spans="1:5" x14ac:dyDescent="0.25">
      <c r="A102" s="7" t="s">
        <v>397</v>
      </c>
      <c r="B102" s="7">
        <v>100</v>
      </c>
      <c r="C102" s="7">
        <v>38</v>
      </c>
      <c r="D102" s="7">
        <v>-27</v>
      </c>
      <c r="E102" s="7" t="s">
        <v>1699</v>
      </c>
    </row>
    <row r="103" spans="1:5" x14ac:dyDescent="0.25">
      <c r="A103" s="7" t="s">
        <v>166</v>
      </c>
      <c r="B103" s="7">
        <v>93</v>
      </c>
      <c r="C103" s="7">
        <v>40</v>
      </c>
      <c r="D103" s="7">
        <v>-26</v>
      </c>
      <c r="E103" s="7" t="s">
        <v>1730</v>
      </c>
    </row>
    <row r="104" spans="1:5" x14ac:dyDescent="0.25">
      <c r="A104" s="7" t="s">
        <v>1147</v>
      </c>
      <c r="B104" s="7">
        <v>100</v>
      </c>
      <c r="C104" s="7">
        <v>9</v>
      </c>
      <c r="D104" s="7">
        <v>-26</v>
      </c>
      <c r="E104" s="7" t="s">
        <v>1773</v>
      </c>
    </row>
    <row r="105" spans="1:5" x14ac:dyDescent="0.25">
      <c r="A105" s="7" t="s">
        <v>791</v>
      </c>
      <c r="B105" s="7">
        <v>100</v>
      </c>
      <c r="C105" s="7">
        <v>56</v>
      </c>
      <c r="D105" s="7">
        <v>-26</v>
      </c>
      <c r="E105" s="7" t="s">
        <v>1807</v>
      </c>
    </row>
    <row r="106" spans="1:5" x14ac:dyDescent="0.25">
      <c r="A106" s="7" t="s">
        <v>1006</v>
      </c>
      <c r="B106" s="7">
        <v>0</v>
      </c>
      <c r="C106" s="7">
        <v>6</v>
      </c>
      <c r="D106" s="7">
        <v>-25</v>
      </c>
      <c r="E106" s="7" t="s">
        <v>1766</v>
      </c>
    </row>
    <row r="107" spans="1:5" x14ac:dyDescent="0.25">
      <c r="A107" s="7" t="s">
        <v>1611</v>
      </c>
      <c r="B107" s="7"/>
      <c r="C107" s="7">
        <v>15</v>
      </c>
      <c r="D107" s="7">
        <v>-25</v>
      </c>
      <c r="E107" s="7" t="s">
        <v>1709</v>
      </c>
    </row>
    <row r="108" spans="1:5" x14ac:dyDescent="0.25">
      <c r="A108" s="7" t="s">
        <v>795</v>
      </c>
      <c r="B108" s="7">
        <v>100</v>
      </c>
      <c r="C108" s="7">
        <v>46</v>
      </c>
      <c r="D108" s="7">
        <v>-25</v>
      </c>
      <c r="E108" s="7" t="s">
        <v>1833</v>
      </c>
    </row>
    <row r="109" spans="1:5" x14ac:dyDescent="0.25">
      <c r="A109" s="7" t="s">
        <v>1199</v>
      </c>
      <c r="B109" s="7">
        <v>67</v>
      </c>
      <c r="C109" s="7">
        <v>17</v>
      </c>
      <c r="D109" s="7">
        <v>-25</v>
      </c>
      <c r="E109" s="7" t="s">
        <v>1719</v>
      </c>
    </row>
    <row r="110" spans="1:5" x14ac:dyDescent="0.25">
      <c r="A110" s="7" t="s">
        <v>1606</v>
      </c>
      <c r="B110" s="7">
        <v>100</v>
      </c>
      <c r="C110" s="7">
        <v>248</v>
      </c>
      <c r="D110" s="7">
        <v>-25</v>
      </c>
      <c r="E110" s="7" t="s">
        <v>1716</v>
      </c>
    </row>
    <row r="111" spans="1:5" x14ac:dyDescent="0.25">
      <c r="A111" s="7" t="s">
        <v>595</v>
      </c>
      <c r="B111" s="7">
        <v>100</v>
      </c>
      <c r="C111" s="7">
        <v>30</v>
      </c>
      <c r="D111" s="7">
        <v>-25</v>
      </c>
      <c r="E111" s="7" t="s">
        <v>1793</v>
      </c>
    </row>
    <row r="112" spans="1:5" x14ac:dyDescent="0.25">
      <c r="A112" s="7" t="s">
        <v>1604</v>
      </c>
      <c r="B112" s="7">
        <v>97</v>
      </c>
      <c r="C112" s="7">
        <v>1466</v>
      </c>
      <c r="D112" s="7">
        <v>-24</v>
      </c>
      <c r="E112" s="7" t="s">
        <v>1716</v>
      </c>
    </row>
    <row r="113" spans="1:5" x14ac:dyDescent="0.25">
      <c r="A113" s="7" t="s">
        <v>765</v>
      </c>
      <c r="B113" s="7">
        <v>100</v>
      </c>
      <c r="C113" s="7">
        <v>11</v>
      </c>
      <c r="D113" s="7">
        <v>-24</v>
      </c>
      <c r="E113" s="7" t="s">
        <v>1768</v>
      </c>
    </row>
    <row r="114" spans="1:5" x14ac:dyDescent="0.25">
      <c r="A114" s="7" t="s">
        <v>607</v>
      </c>
      <c r="B114" s="7">
        <v>100</v>
      </c>
      <c r="C114" s="7">
        <v>110</v>
      </c>
      <c r="D114" s="7">
        <v>-23</v>
      </c>
      <c r="E114" s="7" t="s">
        <v>1758</v>
      </c>
    </row>
    <row r="115" spans="1:5" x14ac:dyDescent="0.25">
      <c r="A115" s="7" t="s">
        <v>1044</v>
      </c>
      <c r="B115" s="7">
        <v>100</v>
      </c>
      <c r="C115" s="7">
        <v>52</v>
      </c>
      <c r="D115" s="7">
        <v>-23</v>
      </c>
      <c r="E115" s="7" t="s">
        <v>1773</v>
      </c>
    </row>
    <row r="116" spans="1:5" x14ac:dyDescent="0.25">
      <c r="A116" s="7" t="s">
        <v>926</v>
      </c>
      <c r="B116" s="7">
        <v>38</v>
      </c>
      <c r="C116" s="7">
        <v>18</v>
      </c>
      <c r="D116" s="7">
        <v>-23</v>
      </c>
      <c r="E116" s="7" t="s">
        <v>1773</v>
      </c>
    </row>
    <row r="117" spans="1:5" x14ac:dyDescent="0.25">
      <c r="A117" s="7" t="s">
        <v>768</v>
      </c>
      <c r="B117" s="7"/>
      <c r="C117" s="7">
        <v>3</v>
      </c>
      <c r="D117" s="7">
        <v>-22</v>
      </c>
      <c r="E117" s="7" t="s">
        <v>1748</v>
      </c>
    </row>
    <row r="118" spans="1:5" x14ac:dyDescent="0.25">
      <c r="A118" s="7" t="s">
        <v>164</v>
      </c>
      <c r="B118" s="7">
        <v>100</v>
      </c>
      <c r="C118" s="7">
        <v>169</v>
      </c>
      <c r="D118" s="7">
        <v>-22</v>
      </c>
      <c r="E118" s="7" t="s">
        <v>1805</v>
      </c>
    </row>
    <row r="119" spans="1:5" x14ac:dyDescent="0.25">
      <c r="A119" s="7" t="s">
        <v>1616</v>
      </c>
      <c r="B119" s="7">
        <v>72</v>
      </c>
      <c r="C119" s="7">
        <v>35</v>
      </c>
      <c r="D119" s="7">
        <v>-21</v>
      </c>
      <c r="E119" s="7" t="s">
        <v>1773</v>
      </c>
    </row>
    <row r="120" spans="1:5" x14ac:dyDescent="0.25">
      <c r="A120" s="7" t="s">
        <v>993</v>
      </c>
      <c r="B120" s="7">
        <v>100</v>
      </c>
      <c r="C120" s="7">
        <v>59</v>
      </c>
      <c r="D120" s="7">
        <v>-21</v>
      </c>
      <c r="E120" s="7" t="s">
        <v>1773</v>
      </c>
    </row>
    <row r="121" spans="1:5" x14ac:dyDescent="0.25">
      <c r="A121" s="7" t="s">
        <v>1593</v>
      </c>
      <c r="B121" s="7">
        <v>0</v>
      </c>
      <c r="C121" s="7">
        <v>5</v>
      </c>
      <c r="D121" s="7">
        <v>-21</v>
      </c>
      <c r="E121" s="7" t="s">
        <v>1780</v>
      </c>
    </row>
    <row r="122" spans="1:5" x14ac:dyDescent="0.25">
      <c r="A122" s="7" t="s">
        <v>1368</v>
      </c>
      <c r="B122" s="7"/>
      <c r="C122" s="7">
        <v>0</v>
      </c>
      <c r="D122" s="7">
        <v>-20</v>
      </c>
      <c r="E122" s="7" t="s">
        <v>1779</v>
      </c>
    </row>
    <row r="123" spans="1:5" x14ac:dyDescent="0.25">
      <c r="A123" s="7" t="s">
        <v>1269</v>
      </c>
      <c r="B123" s="7">
        <v>100</v>
      </c>
      <c r="C123" s="7">
        <v>105</v>
      </c>
      <c r="D123" s="7">
        <v>-20</v>
      </c>
      <c r="E123" s="7" t="s">
        <v>1718</v>
      </c>
    </row>
    <row r="124" spans="1:5" x14ac:dyDescent="0.25">
      <c r="A124" s="7" t="s">
        <v>630</v>
      </c>
      <c r="B124" s="7"/>
      <c r="C124" s="7">
        <v>8</v>
      </c>
      <c r="D124" s="7">
        <v>-20</v>
      </c>
      <c r="E124" s="7" t="s">
        <v>1768</v>
      </c>
    </row>
    <row r="125" spans="1:5" x14ac:dyDescent="0.25">
      <c r="A125" s="7" t="s">
        <v>1184</v>
      </c>
      <c r="B125" s="7">
        <v>100</v>
      </c>
      <c r="C125" s="7">
        <v>96</v>
      </c>
      <c r="D125" s="7">
        <v>-20</v>
      </c>
      <c r="E125" s="7" t="s">
        <v>1773</v>
      </c>
    </row>
    <row r="126" spans="1:5" x14ac:dyDescent="0.25">
      <c r="A126" s="7" t="s">
        <v>609</v>
      </c>
      <c r="B126" s="7">
        <v>88</v>
      </c>
      <c r="C126" s="7">
        <v>29</v>
      </c>
      <c r="D126" s="7">
        <v>-19</v>
      </c>
      <c r="E126" s="7" t="s">
        <v>1742</v>
      </c>
    </row>
    <row r="127" spans="1:5" x14ac:dyDescent="0.25">
      <c r="A127" s="7" t="s">
        <v>369</v>
      </c>
      <c r="B127" s="7">
        <v>84</v>
      </c>
      <c r="C127" s="7">
        <v>26</v>
      </c>
      <c r="D127" s="7">
        <v>-19</v>
      </c>
      <c r="E127" s="7" t="s">
        <v>1832</v>
      </c>
    </row>
    <row r="128" spans="1:5" x14ac:dyDescent="0.25">
      <c r="A128" s="7" t="s">
        <v>888</v>
      </c>
      <c r="B128" s="7"/>
      <c r="C128" s="7">
        <v>1</v>
      </c>
      <c r="D128" s="7">
        <v>-19</v>
      </c>
      <c r="E128" s="7" t="s">
        <v>1785</v>
      </c>
    </row>
    <row r="129" spans="1:5" x14ac:dyDescent="0.25">
      <c r="A129" s="7" t="s">
        <v>1108</v>
      </c>
      <c r="B129" s="7">
        <v>0</v>
      </c>
      <c r="C129" s="7">
        <v>3</v>
      </c>
      <c r="D129" s="7">
        <v>-19</v>
      </c>
      <c r="E129" s="7" t="s">
        <v>1766</v>
      </c>
    </row>
    <row r="130" spans="1:5" x14ac:dyDescent="0.25">
      <c r="A130" s="7" t="s">
        <v>1594</v>
      </c>
      <c r="B130" s="7">
        <v>100</v>
      </c>
      <c r="C130" s="7">
        <v>40</v>
      </c>
      <c r="D130" s="7">
        <v>-19</v>
      </c>
      <c r="E130" s="7" t="s">
        <v>1780</v>
      </c>
    </row>
    <row r="131" spans="1:5" x14ac:dyDescent="0.25">
      <c r="A131" s="7" t="s">
        <v>1460</v>
      </c>
      <c r="B131" s="7">
        <v>99</v>
      </c>
      <c r="C131" s="7">
        <v>116</v>
      </c>
      <c r="D131" s="7">
        <v>-18</v>
      </c>
      <c r="E131" s="7" t="s">
        <v>1771</v>
      </c>
    </row>
    <row r="132" spans="1:5" x14ac:dyDescent="0.25">
      <c r="A132" s="7" t="s">
        <v>1332</v>
      </c>
      <c r="B132" s="7">
        <v>100</v>
      </c>
      <c r="C132" s="7">
        <v>35</v>
      </c>
      <c r="D132" s="7">
        <v>-18</v>
      </c>
      <c r="E132" s="7" t="s">
        <v>1735</v>
      </c>
    </row>
    <row r="133" spans="1:5" x14ac:dyDescent="0.25">
      <c r="A133" s="7" t="s">
        <v>564</v>
      </c>
      <c r="B133" s="7">
        <v>100</v>
      </c>
      <c r="C133" s="7">
        <v>185</v>
      </c>
      <c r="D133" s="7">
        <v>-18</v>
      </c>
      <c r="E133" s="7" t="s">
        <v>1768</v>
      </c>
    </row>
    <row r="134" spans="1:5" x14ac:dyDescent="0.25">
      <c r="A134" s="7" t="s">
        <v>150</v>
      </c>
      <c r="B134" s="7">
        <v>98</v>
      </c>
      <c r="C134" s="7">
        <v>321</v>
      </c>
      <c r="D134" s="7">
        <v>-17</v>
      </c>
      <c r="E134" s="7" t="s">
        <v>1716</v>
      </c>
    </row>
    <row r="135" spans="1:5" x14ac:dyDescent="0.25">
      <c r="A135" s="7" t="s">
        <v>670</v>
      </c>
      <c r="B135" s="7">
        <v>70</v>
      </c>
      <c r="C135" s="7">
        <v>22</v>
      </c>
      <c r="D135" s="7">
        <v>-17</v>
      </c>
      <c r="E135" s="7" t="s">
        <v>1731</v>
      </c>
    </row>
    <row r="136" spans="1:5" x14ac:dyDescent="0.25">
      <c r="A136" s="7" t="s">
        <v>996</v>
      </c>
      <c r="B136" s="7">
        <v>100</v>
      </c>
      <c r="C136" s="7">
        <v>28</v>
      </c>
      <c r="D136" s="7">
        <v>-16</v>
      </c>
      <c r="E136" s="7" t="s">
        <v>1703</v>
      </c>
    </row>
    <row r="137" spans="1:5" x14ac:dyDescent="0.25">
      <c r="A137" s="7" t="s">
        <v>119</v>
      </c>
      <c r="B137" s="7">
        <v>100</v>
      </c>
      <c r="C137" s="7">
        <v>30</v>
      </c>
      <c r="D137" s="7">
        <v>-16</v>
      </c>
      <c r="E137" s="7" t="s">
        <v>1735</v>
      </c>
    </row>
    <row r="138" spans="1:5" x14ac:dyDescent="0.25">
      <c r="A138" s="7" t="s">
        <v>852</v>
      </c>
      <c r="B138" s="7">
        <v>100</v>
      </c>
      <c r="C138" s="7">
        <v>72</v>
      </c>
      <c r="D138" s="7">
        <v>-16</v>
      </c>
      <c r="E138" s="7" t="s">
        <v>1796</v>
      </c>
    </row>
    <row r="139" spans="1:5" x14ac:dyDescent="0.25">
      <c r="A139" s="7" t="s">
        <v>576</v>
      </c>
      <c r="B139" s="7">
        <v>100</v>
      </c>
      <c r="C139" s="7">
        <v>20</v>
      </c>
      <c r="D139" s="7">
        <v>-16</v>
      </c>
      <c r="E139" s="7" t="s">
        <v>1707</v>
      </c>
    </row>
    <row r="140" spans="1:5" x14ac:dyDescent="0.25">
      <c r="A140" s="7" t="s">
        <v>1276</v>
      </c>
      <c r="B140" s="7"/>
      <c r="C140" s="7">
        <v>1</v>
      </c>
      <c r="D140" s="7">
        <v>-16</v>
      </c>
      <c r="E140" s="7" t="s">
        <v>1803</v>
      </c>
    </row>
    <row r="141" spans="1:5" x14ac:dyDescent="0.25">
      <c r="A141" s="7" t="s">
        <v>628</v>
      </c>
      <c r="B141" s="7">
        <v>100</v>
      </c>
      <c r="C141" s="7">
        <v>10</v>
      </c>
      <c r="D141" s="7">
        <v>-15</v>
      </c>
      <c r="E141" s="7" t="s">
        <v>1731</v>
      </c>
    </row>
    <row r="142" spans="1:5" x14ac:dyDescent="0.25">
      <c r="A142" s="7" t="s">
        <v>1158</v>
      </c>
      <c r="B142" s="7">
        <v>100</v>
      </c>
      <c r="C142" s="7">
        <v>159</v>
      </c>
      <c r="D142" s="7">
        <v>-15</v>
      </c>
      <c r="E142" s="7" t="s">
        <v>1773</v>
      </c>
    </row>
    <row r="143" spans="1:5" x14ac:dyDescent="0.25">
      <c r="A143" s="7" t="s">
        <v>460</v>
      </c>
      <c r="B143" s="7">
        <v>100</v>
      </c>
      <c r="C143" s="7">
        <v>16</v>
      </c>
      <c r="D143" s="7">
        <v>-15</v>
      </c>
      <c r="E143" s="7" t="s">
        <v>1786</v>
      </c>
    </row>
    <row r="144" spans="1:5" x14ac:dyDescent="0.25">
      <c r="A144" s="7" t="s">
        <v>942</v>
      </c>
      <c r="B144" s="7">
        <v>100</v>
      </c>
      <c r="C144" s="7">
        <v>86</v>
      </c>
      <c r="D144" s="7">
        <v>-15</v>
      </c>
      <c r="E144" s="7" t="s">
        <v>1773</v>
      </c>
    </row>
    <row r="145" spans="1:5" x14ac:dyDescent="0.25">
      <c r="A145" s="7" t="s">
        <v>753</v>
      </c>
      <c r="B145" s="7">
        <v>0</v>
      </c>
      <c r="C145" s="7">
        <v>5</v>
      </c>
      <c r="D145" s="7">
        <v>-15</v>
      </c>
      <c r="E145" s="7" t="s">
        <v>1726</v>
      </c>
    </row>
    <row r="146" spans="1:5" x14ac:dyDescent="0.25">
      <c r="A146" s="7" t="s">
        <v>1607</v>
      </c>
      <c r="B146" s="7">
        <v>100</v>
      </c>
      <c r="C146" s="7">
        <v>195</v>
      </c>
      <c r="D146" s="7">
        <v>-15</v>
      </c>
      <c r="E146" s="7" t="s">
        <v>1710</v>
      </c>
    </row>
    <row r="147" spans="1:5" x14ac:dyDescent="0.25">
      <c r="A147" s="7" t="s">
        <v>738</v>
      </c>
      <c r="B147" s="7">
        <v>100</v>
      </c>
      <c r="C147" s="7">
        <v>17</v>
      </c>
      <c r="D147" s="7">
        <v>-15</v>
      </c>
      <c r="E147" s="7" t="s">
        <v>1771</v>
      </c>
    </row>
    <row r="148" spans="1:5" x14ac:dyDescent="0.25">
      <c r="A148" s="7" t="s">
        <v>695</v>
      </c>
      <c r="B148" s="7">
        <v>99</v>
      </c>
      <c r="C148" s="7">
        <v>21</v>
      </c>
      <c r="D148" s="7">
        <v>-14</v>
      </c>
      <c r="E148" s="7" t="s">
        <v>1773</v>
      </c>
    </row>
    <row r="149" spans="1:5" x14ac:dyDescent="0.25">
      <c r="A149" s="7" t="s">
        <v>694</v>
      </c>
      <c r="B149" s="7">
        <v>89</v>
      </c>
      <c r="C149" s="7">
        <v>10</v>
      </c>
      <c r="D149" s="7">
        <v>-14</v>
      </c>
      <c r="E149" s="7" t="s">
        <v>1773</v>
      </c>
    </row>
    <row r="150" spans="1:5" x14ac:dyDescent="0.25">
      <c r="A150" s="7" t="s">
        <v>382</v>
      </c>
      <c r="B150" s="7">
        <v>85</v>
      </c>
      <c r="C150" s="7">
        <v>33</v>
      </c>
      <c r="D150" s="7">
        <v>-14</v>
      </c>
      <c r="E150" s="7" t="s">
        <v>1722</v>
      </c>
    </row>
    <row r="151" spans="1:5" x14ac:dyDescent="0.25">
      <c r="A151" s="7" t="s">
        <v>285</v>
      </c>
      <c r="B151" s="7">
        <v>99</v>
      </c>
      <c r="C151" s="7">
        <v>52</v>
      </c>
      <c r="D151" s="7">
        <v>-14</v>
      </c>
      <c r="E151" s="7" t="s">
        <v>1768</v>
      </c>
    </row>
    <row r="152" spans="1:5" x14ac:dyDescent="0.25">
      <c r="A152" s="7" t="s">
        <v>273</v>
      </c>
      <c r="B152" s="7">
        <v>100</v>
      </c>
      <c r="C152" s="7">
        <v>65</v>
      </c>
      <c r="D152" s="7">
        <v>-14</v>
      </c>
      <c r="E152" s="7" t="s">
        <v>1696</v>
      </c>
    </row>
    <row r="153" spans="1:5" x14ac:dyDescent="0.25">
      <c r="A153" s="7" t="s">
        <v>1152</v>
      </c>
      <c r="B153" s="7">
        <v>100</v>
      </c>
      <c r="C153" s="7">
        <v>231</v>
      </c>
      <c r="D153" s="7">
        <v>-14</v>
      </c>
      <c r="E153" s="7" t="s">
        <v>1773</v>
      </c>
    </row>
    <row r="154" spans="1:5" x14ac:dyDescent="0.25">
      <c r="A154" s="7" t="s">
        <v>1135</v>
      </c>
      <c r="B154" s="7">
        <v>100</v>
      </c>
      <c r="C154" s="7">
        <v>185</v>
      </c>
      <c r="D154" s="7">
        <v>-14</v>
      </c>
      <c r="E154" s="7" t="s">
        <v>1773</v>
      </c>
    </row>
    <row r="155" spans="1:5" x14ac:dyDescent="0.25">
      <c r="A155" s="7" t="s">
        <v>471</v>
      </c>
      <c r="B155" s="7">
        <v>100</v>
      </c>
      <c r="C155" s="7">
        <v>39</v>
      </c>
      <c r="D155" s="7">
        <v>-14</v>
      </c>
      <c r="E155" s="7" t="s">
        <v>1792</v>
      </c>
    </row>
    <row r="156" spans="1:5" x14ac:dyDescent="0.25">
      <c r="A156" s="7" t="s">
        <v>1244</v>
      </c>
      <c r="B156" s="7"/>
      <c r="C156" s="7">
        <v>0</v>
      </c>
      <c r="D156" s="7">
        <v>-14</v>
      </c>
      <c r="E156" s="7" t="s">
        <v>1699</v>
      </c>
    </row>
    <row r="157" spans="1:5" x14ac:dyDescent="0.25">
      <c r="A157" s="7" t="s">
        <v>1267</v>
      </c>
      <c r="B157" s="7"/>
      <c r="C157" s="7">
        <v>1</v>
      </c>
      <c r="D157" s="7">
        <v>-14</v>
      </c>
      <c r="E157" s="7" t="s">
        <v>1803</v>
      </c>
    </row>
    <row r="158" spans="1:5" x14ac:dyDescent="0.25">
      <c r="A158" s="7" t="s">
        <v>1285</v>
      </c>
      <c r="B158" s="7">
        <v>100</v>
      </c>
      <c r="C158" s="7">
        <v>34</v>
      </c>
      <c r="D158" s="7">
        <v>-13</v>
      </c>
      <c r="E158" s="7" t="s">
        <v>1742</v>
      </c>
    </row>
    <row r="159" spans="1:5" x14ac:dyDescent="0.25">
      <c r="A159" s="7" t="s">
        <v>1076</v>
      </c>
      <c r="B159" s="7"/>
      <c r="C159" s="7">
        <v>2</v>
      </c>
      <c r="D159" s="7">
        <v>-13</v>
      </c>
      <c r="E159" s="7" t="s">
        <v>1803</v>
      </c>
    </row>
    <row r="160" spans="1:5" x14ac:dyDescent="0.25">
      <c r="A160" s="7" t="s">
        <v>1059</v>
      </c>
      <c r="B160" s="7">
        <v>0</v>
      </c>
      <c r="C160" s="7">
        <v>5</v>
      </c>
      <c r="D160" s="7">
        <v>-13</v>
      </c>
      <c r="E160" s="7" t="s">
        <v>1766</v>
      </c>
    </row>
    <row r="161" spans="1:5" x14ac:dyDescent="0.25">
      <c r="A161" s="7" t="s">
        <v>818</v>
      </c>
      <c r="B161" s="7">
        <v>91</v>
      </c>
      <c r="C161" s="7">
        <v>16</v>
      </c>
      <c r="D161" s="7">
        <v>-13</v>
      </c>
      <c r="E161" s="7" t="s">
        <v>1804</v>
      </c>
    </row>
    <row r="162" spans="1:5" x14ac:dyDescent="0.25">
      <c r="A162" s="7" t="s">
        <v>817</v>
      </c>
      <c r="B162" s="7">
        <v>100</v>
      </c>
      <c r="C162" s="7">
        <v>35</v>
      </c>
      <c r="D162" s="7">
        <v>-13</v>
      </c>
      <c r="E162" s="7" t="s">
        <v>1719</v>
      </c>
    </row>
    <row r="163" spans="1:5" x14ac:dyDescent="0.25">
      <c r="A163" s="7" t="s">
        <v>1172</v>
      </c>
      <c r="B163" s="7">
        <v>100</v>
      </c>
      <c r="C163" s="7">
        <v>128</v>
      </c>
      <c r="D163" s="7">
        <v>-12</v>
      </c>
      <c r="E163" s="7" t="s">
        <v>1707</v>
      </c>
    </row>
    <row r="164" spans="1:5" x14ac:dyDescent="0.25">
      <c r="A164" s="7" t="s">
        <v>1046</v>
      </c>
      <c r="B164" s="7">
        <v>84</v>
      </c>
      <c r="C164" s="7">
        <v>43</v>
      </c>
      <c r="D164" s="7">
        <v>-12</v>
      </c>
      <c r="E164" s="7" t="s">
        <v>1773</v>
      </c>
    </row>
    <row r="165" spans="1:5" x14ac:dyDescent="0.25">
      <c r="A165" s="7" t="s">
        <v>1110</v>
      </c>
      <c r="B165" s="7">
        <v>100</v>
      </c>
      <c r="C165" s="7">
        <v>89</v>
      </c>
      <c r="D165" s="7">
        <v>-12</v>
      </c>
      <c r="E165" s="7" t="s">
        <v>1773</v>
      </c>
    </row>
    <row r="166" spans="1:5" x14ac:dyDescent="0.25">
      <c r="A166" s="7" t="s">
        <v>1042</v>
      </c>
      <c r="B166" s="7">
        <v>100</v>
      </c>
      <c r="C166" s="7">
        <v>190</v>
      </c>
      <c r="D166" s="7">
        <v>-12</v>
      </c>
      <c r="E166" s="7" t="s">
        <v>1773</v>
      </c>
    </row>
    <row r="167" spans="1:5" x14ac:dyDescent="0.25">
      <c r="A167" s="7" t="s">
        <v>1463</v>
      </c>
      <c r="B167" s="7">
        <v>100</v>
      </c>
      <c r="C167" s="7">
        <v>8</v>
      </c>
      <c r="D167" s="7">
        <v>-12</v>
      </c>
      <c r="E167" s="7" t="s">
        <v>1730</v>
      </c>
    </row>
    <row r="168" spans="1:5" x14ac:dyDescent="0.25">
      <c r="A168" s="7" t="s">
        <v>278</v>
      </c>
      <c r="B168" s="7">
        <v>100</v>
      </c>
      <c r="C168" s="7">
        <v>20</v>
      </c>
      <c r="D168" s="7">
        <v>-12</v>
      </c>
      <c r="E168" s="7" t="s">
        <v>1768</v>
      </c>
    </row>
    <row r="169" spans="1:5" x14ac:dyDescent="0.25">
      <c r="A169" s="7" t="s">
        <v>627</v>
      </c>
      <c r="B169" s="7">
        <v>45</v>
      </c>
      <c r="C169" s="7">
        <v>25</v>
      </c>
      <c r="D169" s="7">
        <v>-12</v>
      </c>
      <c r="E169" s="7" t="s">
        <v>1731</v>
      </c>
    </row>
    <row r="170" spans="1:5" x14ac:dyDescent="0.25">
      <c r="A170" s="7" t="s">
        <v>722</v>
      </c>
      <c r="B170" s="7">
        <v>25</v>
      </c>
      <c r="C170" s="7">
        <v>22</v>
      </c>
      <c r="D170" s="7">
        <v>-12</v>
      </c>
      <c r="E170" s="7" t="s">
        <v>1742</v>
      </c>
    </row>
    <row r="171" spans="1:5" x14ac:dyDescent="0.25">
      <c r="A171" s="7" t="s">
        <v>197</v>
      </c>
      <c r="B171" s="7">
        <v>100</v>
      </c>
      <c r="C171" s="7">
        <v>20</v>
      </c>
      <c r="D171" s="7">
        <v>-11</v>
      </c>
      <c r="E171" s="7" t="s">
        <v>1773</v>
      </c>
    </row>
    <row r="172" spans="1:5" x14ac:dyDescent="0.25">
      <c r="A172" s="7" t="s">
        <v>1338</v>
      </c>
      <c r="B172" s="7">
        <v>100</v>
      </c>
      <c r="C172" s="7">
        <v>5</v>
      </c>
      <c r="D172" s="7">
        <v>-11</v>
      </c>
      <c r="E172" s="7" t="s">
        <v>1824</v>
      </c>
    </row>
    <row r="173" spans="1:5" x14ac:dyDescent="0.25">
      <c r="A173" s="7" t="s">
        <v>1641</v>
      </c>
      <c r="B173" s="7">
        <v>97</v>
      </c>
      <c r="C173" s="7">
        <v>14</v>
      </c>
      <c r="D173" s="7">
        <v>-11</v>
      </c>
      <c r="E173" s="7" t="s">
        <v>1720</v>
      </c>
    </row>
    <row r="174" spans="1:5" x14ac:dyDescent="0.25">
      <c r="A174" s="7" t="s">
        <v>1223</v>
      </c>
      <c r="B174" s="7">
        <v>100</v>
      </c>
      <c r="C174" s="7">
        <v>14</v>
      </c>
      <c r="D174" s="7">
        <v>-11</v>
      </c>
      <c r="E174" s="7" t="s">
        <v>1709</v>
      </c>
    </row>
    <row r="175" spans="1:5" x14ac:dyDescent="0.25">
      <c r="A175" s="7" t="s">
        <v>622</v>
      </c>
      <c r="B175" s="7">
        <v>100</v>
      </c>
      <c r="C175" s="7">
        <v>5</v>
      </c>
      <c r="D175" s="7">
        <v>-11</v>
      </c>
      <c r="E175" s="7" t="s">
        <v>1755</v>
      </c>
    </row>
    <row r="176" spans="1:5" x14ac:dyDescent="0.25">
      <c r="A176" s="7" t="s">
        <v>534</v>
      </c>
      <c r="B176" s="7">
        <v>0</v>
      </c>
      <c r="C176" s="7">
        <v>6</v>
      </c>
      <c r="D176" s="7">
        <v>-11</v>
      </c>
      <c r="E176" s="7" t="s">
        <v>1808</v>
      </c>
    </row>
    <row r="177" spans="1:5" x14ac:dyDescent="0.25">
      <c r="A177" s="7" t="s">
        <v>778</v>
      </c>
      <c r="B177" s="7"/>
      <c r="C177" s="7">
        <v>5</v>
      </c>
      <c r="D177" s="7">
        <v>-10</v>
      </c>
      <c r="E177" s="7" t="s">
        <v>1773</v>
      </c>
    </row>
    <row r="178" spans="1:5" x14ac:dyDescent="0.25">
      <c r="A178" s="7" t="s">
        <v>1271</v>
      </c>
      <c r="B178" s="7">
        <v>100</v>
      </c>
      <c r="C178" s="7">
        <v>9</v>
      </c>
      <c r="D178" s="7">
        <v>-10</v>
      </c>
      <c r="E178" s="7" t="s">
        <v>1773</v>
      </c>
    </row>
    <row r="179" spans="1:5" x14ac:dyDescent="0.25">
      <c r="A179" s="7" t="s">
        <v>767</v>
      </c>
      <c r="B179" s="7"/>
      <c r="C179" s="7">
        <v>5</v>
      </c>
      <c r="D179" s="7">
        <v>-10</v>
      </c>
      <c r="E179" s="7" t="s">
        <v>1799</v>
      </c>
    </row>
    <row r="180" spans="1:5" x14ac:dyDescent="0.25">
      <c r="A180" s="7" t="s">
        <v>626</v>
      </c>
      <c r="B180" s="7">
        <v>100</v>
      </c>
      <c r="C180" s="7">
        <v>39</v>
      </c>
      <c r="D180" s="7">
        <v>-10</v>
      </c>
      <c r="E180" s="7" t="s">
        <v>1731</v>
      </c>
    </row>
    <row r="181" spans="1:5" x14ac:dyDescent="0.25">
      <c r="A181" s="7" t="s">
        <v>913</v>
      </c>
      <c r="B181" s="7"/>
      <c r="C181" s="7">
        <v>3</v>
      </c>
      <c r="D181" s="7">
        <v>-10</v>
      </c>
      <c r="E181" s="7" t="s">
        <v>1799</v>
      </c>
    </row>
    <row r="182" spans="1:5" x14ac:dyDescent="0.25">
      <c r="A182" s="7" t="s">
        <v>395</v>
      </c>
      <c r="B182" s="7">
        <v>100</v>
      </c>
      <c r="C182" s="7">
        <v>38</v>
      </c>
      <c r="D182" s="7">
        <v>-10</v>
      </c>
      <c r="E182" s="7" t="s">
        <v>1793</v>
      </c>
    </row>
    <row r="183" spans="1:5" x14ac:dyDescent="0.25">
      <c r="A183" s="7" t="s">
        <v>597</v>
      </c>
      <c r="B183" s="7">
        <v>100</v>
      </c>
      <c r="C183" s="7">
        <v>47</v>
      </c>
      <c r="D183" s="7">
        <v>-10</v>
      </c>
      <c r="E183" s="7" t="s">
        <v>1710</v>
      </c>
    </row>
    <row r="184" spans="1:5" x14ac:dyDescent="0.25">
      <c r="A184" s="7" t="s">
        <v>755</v>
      </c>
      <c r="B184" s="7">
        <v>78</v>
      </c>
      <c r="C184" s="7">
        <v>11</v>
      </c>
      <c r="D184" s="7">
        <v>-9</v>
      </c>
      <c r="E184" s="7" t="s">
        <v>1836</v>
      </c>
    </row>
    <row r="185" spans="1:5" x14ac:dyDescent="0.25">
      <c r="A185" s="7" t="s">
        <v>161</v>
      </c>
      <c r="B185" s="7">
        <v>100</v>
      </c>
      <c r="C185" s="7">
        <v>7</v>
      </c>
      <c r="D185" s="7">
        <v>-9</v>
      </c>
      <c r="E185" s="7" t="s">
        <v>1768</v>
      </c>
    </row>
    <row r="186" spans="1:5" x14ac:dyDescent="0.25">
      <c r="A186" s="7" t="s">
        <v>616</v>
      </c>
      <c r="B186" s="7">
        <v>100</v>
      </c>
      <c r="C186" s="7">
        <v>16</v>
      </c>
      <c r="D186" s="7">
        <v>-9</v>
      </c>
      <c r="E186" s="7" t="s">
        <v>1768</v>
      </c>
    </row>
    <row r="187" spans="1:5" x14ac:dyDescent="0.25">
      <c r="A187" s="7" t="s">
        <v>481</v>
      </c>
      <c r="B187" s="7"/>
      <c r="C187" s="7">
        <v>2</v>
      </c>
      <c r="D187" s="7">
        <v>-9</v>
      </c>
      <c r="E187" s="7" t="s">
        <v>1738</v>
      </c>
    </row>
    <row r="188" spans="1:5" x14ac:dyDescent="0.25">
      <c r="A188" s="7" t="s">
        <v>1619</v>
      </c>
      <c r="B188" s="7">
        <v>22</v>
      </c>
      <c r="C188" s="7">
        <v>25</v>
      </c>
      <c r="D188" s="7">
        <v>-9</v>
      </c>
      <c r="E188" s="7" t="s">
        <v>1814</v>
      </c>
    </row>
    <row r="189" spans="1:5" x14ac:dyDescent="0.25">
      <c r="A189" s="7" t="s">
        <v>727</v>
      </c>
      <c r="B189" s="7">
        <v>100</v>
      </c>
      <c r="C189" s="7">
        <v>59</v>
      </c>
      <c r="D189" s="7">
        <v>-9</v>
      </c>
      <c r="E189" s="7" t="s">
        <v>1805</v>
      </c>
    </row>
    <row r="190" spans="1:5" x14ac:dyDescent="0.25">
      <c r="A190" s="7" t="s">
        <v>836</v>
      </c>
      <c r="B190" s="7"/>
      <c r="C190" s="7">
        <v>5</v>
      </c>
      <c r="D190" s="7">
        <v>-9</v>
      </c>
      <c r="E190" s="7" t="s">
        <v>1764</v>
      </c>
    </row>
    <row r="191" spans="1:5" x14ac:dyDescent="0.25">
      <c r="A191" s="7" t="s">
        <v>732</v>
      </c>
      <c r="B191" s="7">
        <v>100</v>
      </c>
      <c r="C191" s="7">
        <v>15</v>
      </c>
      <c r="D191" s="7">
        <v>-8</v>
      </c>
      <c r="E191" s="7" t="s">
        <v>1785</v>
      </c>
    </row>
    <row r="192" spans="1:5" x14ac:dyDescent="0.25">
      <c r="A192" s="7" t="s">
        <v>1055</v>
      </c>
      <c r="B192" s="7">
        <v>100</v>
      </c>
      <c r="C192" s="7">
        <v>23</v>
      </c>
      <c r="D192" s="7">
        <v>-8</v>
      </c>
      <c r="E192" s="7" t="s">
        <v>1773</v>
      </c>
    </row>
    <row r="193" spans="1:5" x14ac:dyDescent="0.25">
      <c r="A193" s="7" t="s">
        <v>540</v>
      </c>
      <c r="B193" s="7">
        <v>100</v>
      </c>
      <c r="C193" s="7">
        <v>13</v>
      </c>
      <c r="D193" s="7">
        <v>-8</v>
      </c>
      <c r="E193" s="7" t="s">
        <v>1776</v>
      </c>
    </row>
    <row r="194" spans="1:5" x14ac:dyDescent="0.25">
      <c r="A194" s="7" t="s">
        <v>890</v>
      </c>
      <c r="B194" s="7">
        <v>100</v>
      </c>
      <c r="C194" s="7">
        <v>15</v>
      </c>
      <c r="D194" s="7">
        <v>-8</v>
      </c>
      <c r="E194" s="7" t="s">
        <v>1785</v>
      </c>
    </row>
    <row r="195" spans="1:5" x14ac:dyDescent="0.25">
      <c r="A195" s="7" t="s">
        <v>1462</v>
      </c>
      <c r="B195" s="7">
        <v>76</v>
      </c>
      <c r="C195" s="7">
        <v>8</v>
      </c>
      <c r="D195" s="7">
        <v>-8</v>
      </c>
      <c r="E195" s="7" t="s">
        <v>1771</v>
      </c>
    </row>
    <row r="196" spans="1:5" x14ac:dyDescent="0.25">
      <c r="A196" s="7" t="s">
        <v>678</v>
      </c>
      <c r="B196" s="7">
        <v>100</v>
      </c>
      <c r="C196" s="7">
        <v>8</v>
      </c>
      <c r="D196" s="7">
        <v>-8</v>
      </c>
      <c r="E196" s="7" t="s">
        <v>1813</v>
      </c>
    </row>
    <row r="197" spans="1:5" x14ac:dyDescent="0.25">
      <c r="A197" s="7" t="s">
        <v>623</v>
      </c>
      <c r="B197" s="7">
        <v>100</v>
      </c>
      <c r="C197" s="7">
        <v>30</v>
      </c>
      <c r="D197" s="7">
        <v>-8</v>
      </c>
      <c r="E197" s="7" t="s">
        <v>1768</v>
      </c>
    </row>
    <row r="198" spans="1:5" x14ac:dyDescent="0.25">
      <c r="A198" s="7" t="s">
        <v>963</v>
      </c>
      <c r="B198" s="7">
        <v>100</v>
      </c>
      <c r="C198" s="7">
        <v>16</v>
      </c>
      <c r="D198" s="7">
        <v>-8</v>
      </c>
      <c r="E198" s="7" t="s">
        <v>1773</v>
      </c>
    </row>
    <row r="199" spans="1:5" x14ac:dyDescent="0.25">
      <c r="A199" s="7" t="s">
        <v>301</v>
      </c>
      <c r="B199" s="7"/>
      <c r="C199" s="7">
        <v>5</v>
      </c>
      <c r="D199" s="7">
        <v>-8</v>
      </c>
      <c r="E199" s="7" t="s">
        <v>1748</v>
      </c>
    </row>
    <row r="200" spans="1:5" x14ac:dyDescent="0.25">
      <c r="A200" s="7" t="s">
        <v>1389</v>
      </c>
      <c r="B200" s="7">
        <v>100</v>
      </c>
      <c r="C200" s="7">
        <v>55</v>
      </c>
      <c r="D200" s="7">
        <v>-7</v>
      </c>
      <c r="E200" s="7" t="s">
        <v>1771</v>
      </c>
    </row>
    <row r="201" spans="1:5" x14ac:dyDescent="0.25">
      <c r="A201" s="7" t="s">
        <v>615</v>
      </c>
      <c r="B201" s="7">
        <v>100</v>
      </c>
      <c r="C201" s="7">
        <v>32</v>
      </c>
      <c r="D201" s="7">
        <v>-7</v>
      </c>
      <c r="E201" s="7" t="s">
        <v>1768</v>
      </c>
    </row>
    <row r="202" spans="1:5" x14ac:dyDescent="0.25">
      <c r="A202" s="7" t="s">
        <v>1213</v>
      </c>
      <c r="B202" s="7">
        <v>100</v>
      </c>
      <c r="C202" s="7">
        <v>55</v>
      </c>
      <c r="D202" s="7">
        <v>-7</v>
      </c>
      <c r="E202" s="7" t="s">
        <v>1775</v>
      </c>
    </row>
    <row r="203" spans="1:5" x14ac:dyDescent="0.25">
      <c r="A203" s="7" t="s">
        <v>1569</v>
      </c>
      <c r="B203" s="7">
        <v>100</v>
      </c>
      <c r="C203" s="7">
        <v>97</v>
      </c>
      <c r="D203" s="7">
        <v>-7</v>
      </c>
      <c r="E203" s="7" t="s">
        <v>1834</v>
      </c>
    </row>
    <row r="204" spans="1:5" x14ac:dyDescent="0.25">
      <c r="A204" s="7" t="s">
        <v>1183</v>
      </c>
      <c r="B204" s="7">
        <v>100</v>
      </c>
      <c r="C204" s="7">
        <v>10</v>
      </c>
      <c r="D204" s="7">
        <v>-7</v>
      </c>
      <c r="E204" s="7" t="s">
        <v>1730</v>
      </c>
    </row>
    <row r="205" spans="1:5" x14ac:dyDescent="0.25">
      <c r="A205" s="7" t="s">
        <v>253</v>
      </c>
      <c r="B205" s="7">
        <v>100</v>
      </c>
      <c r="C205" s="7">
        <v>33</v>
      </c>
      <c r="D205" s="7">
        <v>-7</v>
      </c>
      <c r="E205" s="7" t="s">
        <v>1704</v>
      </c>
    </row>
    <row r="206" spans="1:5" x14ac:dyDescent="0.25">
      <c r="A206" s="7" t="s">
        <v>912</v>
      </c>
      <c r="B206" s="7">
        <v>100</v>
      </c>
      <c r="C206" s="7">
        <v>1</v>
      </c>
      <c r="D206" s="7">
        <v>-6</v>
      </c>
      <c r="E206" s="7" t="s">
        <v>1775</v>
      </c>
    </row>
    <row r="207" spans="1:5" x14ac:dyDescent="0.25">
      <c r="A207" s="7" t="s">
        <v>1339</v>
      </c>
      <c r="B207" s="7">
        <v>100</v>
      </c>
      <c r="C207" s="7">
        <v>5</v>
      </c>
      <c r="D207" s="7">
        <v>-6</v>
      </c>
      <c r="E207" s="7" t="s">
        <v>1733</v>
      </c>
    </row>
    <row r="208" spans="1:5" x14ac:dyDescent="0.25">
      <c r="A208" s="7" t="s">
        <v>827</v>
      </c>
      <c r="B208" s="7"/>
      <c r="C208" s="7">
        <v>1</v>
      </c>
      <c r="D208" s="7">
        <v>-6</v>
      </c>
      <c r="E208" s="7" t="s">
        <v>1764</v>
      </c>
    </row>
    <row r="209" spans="1:5" x14ac:dyDescent="0.25">
      <c r="A209" s="7" t="s">
        <v>1588</v>
      </c>
      <c r="B209" s="7"/>
      <c r="C209" s="7">
        <v>4</v>
      </c>
      <c r="D209" s="7">
        <v>-6</v>
      </c>
      <c r="E209" s="7" t="s">
        <v>1717</v>
      </c>
    </row>
    <row r="210" spans="1:5" x14ac:dyDescent="0.25">
      <c r="A210" s="7" t="s">
        <v>714</v>
      </c>
      <c r="B210" s="7">
        <v>99</v>
      </c>
      <c r="C210" s="7">
        <v>114</v>
      </c>
      <c r="D210" s="7">
        <v>-6</v>
      </c>
      <c r="E210" s="7" t="s">
        <v>1758</v>
      </c>
    </row>
    <row r="211" spans="1:5" x14ac:dyDescent="0.25">
      <c r="A211" s="7" t="s">
        <v>943</v>
      </c>
      <c r="B211" s="7">
        <v>100</v>
      </c>
      <c r="C211" s="7">
        <v>220</v>
      </c>
      <c r="D211" s="7">
        <v>-6</v>
      </c>
      <c r="E211" s="7" t="s">
        <v>1773</v>
      </c>
    </row>
    <row r="212" spans="1:5" x14ac:dyDescent="0.25">
      <c r="A212" s="7" t="s">
        <v>1041</v>
      </c>
      <c r="B212" s="7">
        <v>99</v>
      </c>
      <c r="C212" s="7">
        <v>31</v>
      </c>
      <c r="D212" s="7">
        <v>-6</v>
      </c>
      <c r="E212" s="7" t="s">
        <v>1773</v>
      </c>
    </row>
    <row r="213" spans="1:5" x14ac:dyDescent="0.25">
      <c r="A213" s="7" t="s">
        <v>305</v>
      </c>
      <c r="B213" s="7"/>
      <c r="C213" s="7">
        <v>3</v>
      </c>
      <c r="D213" s="7">
        <v>-6</v>
      </c>
      <c r="E213" s="7" t="s">
        <v>1748</v>
      </c>
    </row>
    <row r="214" spans="1:5" x14ac:dyDescent="0.25">
      <c r="A214" s="7" t="s">
        <v>1422</v>
      </c>
      <c r="B214" s="7"/>
      <c r="C214" s="7">
        <v>13</v>
      </c>
      <c r="D214" s="7">
        <v>-6</v>
      </c>
      <c r="E214" s="7" t="s">
        <v>1746</v>
      </c>
    </row>
    <row r="215" spans="1:5" x14ac:dyDescent="0.25">
      <c r="A215" s="7" t="s">
        <v>851</v>
      </c>
      <c r="B215" s="7">
        <v>100</v>
      </c>
      <c r="C215" s="7">
        <v>20</v>
      </c>
      <c r="D215" s="7">
        <v>-6</v>
      </c>
      <c r="E215" s="7" t="s">
        <v>1795</v>
      </c>
    </row>
    <row r="216" spans="1:5" x14ac:dyDescent="0.25">
      <c r="A216" s="7" t="s">
        <v>688</v>
      </c>
      <c r="B216" s="7">
        <v>100</v>
      </c>
      <c r="C216" s="7">
        <v>15</v>
      </c>
      <c r="D216" s="7">
        <v>-6</v>
      </c>
      <c r="E216" s="7" t="s">
        <v>1814</v>
      </c>
    </row>
    <row r="217" spans="1:5" x14ac:dyDescent="0.25">
      <c r="A217" s="7" t="s">
        <v>168</v>
      </c>
      <c r="B217" s="7">
        <v>100</v>
      </c>
      <c r="C217" s="7">
        <v>350</v>
      </c>
      <c r="D217" s="7">
        <v>-6</v>
      </c>
      <c r="E217" s="7" t="s">
        <v>1700</v>
      </c>
    </row>
    <row r="218" spans="1:5" x14ac:dyDescent="0.25">
      <c r="A218" s="7" t="s">
        <v>1197</v>
      </c>
      <c r="B218" s="7">
        <v>100</v>
      </c>
      <c r="C218" s="7">
        <v>217</v>
      </c>
      <c r="D218" s="7">
        <v>-6</v>
      </c>
      <c r="E218" s="7" t="s">
        <v>1799</v>
      </c>
    </row>
    <row r="219" spans="1:5" x14ac:dyDescent="0.25">
      <c r="A219" s="7" t="s">
        <v>299</v>
      </c>
      <c r="B219" s="7"/>
      <c r="C219" s="7">
        <v>0</v>
      </c>
      <c r="D219" s="7">
        <v>-6</v>
      </c>
      <c r="E219" s="7" t="s">
        <v>1748</v>
      </c>
    </row>
    <row r="220" spans="1:5" x14ac:dyDescent="0.25">
      <c r="A220" s="7" t="s">
        <v>724</v>
      </c>
      <c r="B220" s="7">
        <v>8</v>
      </c>
      <c r="C220" s="7">
        <v>10</v>
      </c>
      <c r="D220" s="7">
        <v>-6</v>
      </c>
      <c r="E220" s="7" t="s">
        <v>1742</v>
      </c>
    </row>
    <row r="221" spans="1:5" x14ac:dyDescent="0.25">
      <c r="A221" s="7" t="s">
        <v>1589</v>
      </c>
      <c r="B221" s="7"/>
      <c r="C221" s="7">
        <v>5</v>
      </c>
      <c r="D221" s="7">
        <v>-6</v>
      </c>
      <c r="E221" s="7" t="s">
        <v>1780</v>
      </c>
    </row>
    <row r="222" spans="1:5" x14ac:dyDescent="0.25">
      <c r="A222" s="7" t="s">
        <v>1139</v>
      </c>
      <c r="B222" s="7"/>
      <c r="C222" s="7">
        <v>0</v>
      </c>
      <c r="D222" s="7">
        <v>-6</v>
      </c>
      <c r="E222" s="7" t="s">
        <v>1799</v>
      </c>
    </row>
    <row r="223" spans="1:5" x14ac:dyDescent="0.25">
      <c r="A223" s="7" t="s">
        <v>298</v>
      </c>
      <c r="B223" s="7"/>
      <c r="C223" s="7">
        <v>9</v>
      </c>
      <c r="D223" s="7">
        <v>-5</v>
      </c>
      <c r="E223" s="7" t="s">
        <v>1770</v>
      </c>
    </row>
    <row r="224" spans="1:5" x14ac:dyDescent="0.25">
      <c r="A224" s="7" t="s">
        <v>1451</v>
      </c>
      <c r="B224" s="7">
        <v>100</v>
      </c>
      <c r="C224" s="7">
        <v>20</v>
      </c>
      <c r="D224" s="7">
        <v>-5</v>
      </c>
      <c r="E224" s="7" t="s">
        <v>1829</v>
      </c>
    </row>
    <row r="225" spans="1:5" x14ac:dyDescent="0.25">
      <c r="A225" s="7" t="s">
        <v>596</v>
      </c>
      <c r="B225" s="7">
        <v>100</v>
      </c>
      <c r="C225" s="7">
        <v>15</v>
      </c>
      <c r="D225" s="7">
        <v>-5</v>
      </c>
      <c r="E225" s="7" t="s">
        <v>1801</v>
      </c>
    </row>
    <row r="226" spans="1:5" x14ac:dyDescent="0.25">
      <c r="A226" s="7" t="s">
        <v>1192</v>
      </c>
      <c r="B226" s="7">
        <v>94</v>
      </c>
      <c r="C226" s="7">
        <v>23</v>
      </c>
      <c r="D226" s="7">
        <v>-5</v>
      </c>
      <c r="E226" s="7" t="s">
        <v>1773</v>
      </c>
    </row>
    <row r="227" spans="1:5" x14ac:dyDescent="0.25">
      <c r="A227" s="7" t="s">
        <v>1582</v>
      </c>
      <c r="B227" s="7">
        <v>100</v>
      </c>
      <c r="C227" s="7">
        <v>10</v>
      </c>
      <c r="D227" s="7">
        <v>-5</v>
      </c>
      <c r="E227" s="7" t="s">
        <v>1780</v>
      </c>
    </row>
    <row r="228" spans="1:5" x14ac:dyDescent="0.25">
      <c r="A228" s="7" t="s">
        <v>1260</v>
      </c>
      <c r="B228" s="7">
        <v>100</v>
      </c>
      <c r="C228" s="7">
        <v>14</v>
      </c>
      <c r="D228" s="7">
        <v>-5</v>
      </c>
      <c r="E228" s="7" t="s">
        <v>1773</v>
      </c>
    </row>
    <row r="229" spans="1:5" x14ac:dyDescent="0.25">
      <c r="A229" s="7" t="s">
        <v>306</v>
      </c>
      <c r="B229" s="7">
        <v>57</v>
      </c>
      <c r="C229" s="7">
        <v>5</v>
      </c>
      <c r="D229" s="7">
        <v>-5</v>
      </c>
      <c r="E229" s="7" t="s">
        <v>1780</v>
      </c>
    </row>
    <row r="230" spans="1:5" x14ac:dyDescent="0.25">
      <c r="A230" s="7" t="s">
        <v>956</v>
      </c>
      <c r="B230" s="7">
        <v>100</v>
      </c>
      <c r="C230" s="7">
        <v>10</v>
      </c>
      <c r="D230" s="7">
        <v>-5</v>
      </c>
      <c r="E230" s="7" t="s">
        <v>1761</v>
      </c>
    </row>
    <row r="231" spans="1:5" x14ac:dyDescent="0.25">
      <c r="A231" s="7" t="s">
        <v>411</v>
      </c>
      <c r="B231" s="7">
        <v>100</v>
      </c>
      <c r="C231" s="7">
        <v>42</v>
      </c>
      <c r="D231" s="7">
        <v>-5</v>
      </c>
      <c r="E231" s="7" t="s">
        <v>1773</v>
      </c>
    </row>
    <row r="232" spans="1:5" x14ac:dyDescent="0.25">
      <c r="A232" s="7" t="s">
        <v>699</v>
      </c>
      <c r="B232" s="7"/>
      <c r="C232" s="7">
        <v>10</v>
      </c>
      <c r="D232" s="7">
        <v>-5</v>
      </c>
      <c r="E232" s="7" t="s">
        <v>1746</v>
      </c>
    </row>
    <row r="233" spans="1:5" x14ac:dyDescent="0.25">
      <c r="A233" s="7" t="s">
        <v>1293</v>
      </c>
      <c r="B233" s="7">
        <v>100</v>
      </c>
      <c r="C233" s="7">
        <v>18</v>
      </c>
      <c r="D233" s="7">
        <v>-5</v>
      </c>
      <c r="E233" s="7" t="s">
        <v>1818</v>
      </c>
    </row>
    <row r="234" spans="1:5" x14ac:dyDescent="0.25">
      <c r="A234" s="7" t="s">
        <v>193</v>
      </c>
      <c r="B234" s="7">
        <v>38</v>
      </c>
      <c r="C234" s="7">
        <v>15</v>
      </c>
      <c r="D234" s="7">
        <v>-5</v>
      </c>
      <c r="E234" s="7" t="s">
        <v>1749</v>
      </c>
    </row>
    <row r="235" spans="1:5" x14ac:dyDescent="0.25">
      <c r="A235" s="7" t="s">
        <v>1557</v>
      </c>
      <c r="B235" s="7">
        <v>99</v>
      </c>
      <c r="C235" s="7">
        <v>20</v>
      </c>
      <c r="D235" s="7">
        <v>-5</v>
      </c>
      <c r="E235" s="7" t="s">
        <v>1814</v>
      </c>
    </row>
    <row r="236" spans="1:5" x14ac:dyDescent="0.25">
      <c r="A236" s="7" t="s">
        <v>1151</v>
      </c>
      <c r="B236" s="7"/>
      <c r="C236" s="7">
        <v>7</v>
      </c>
      <c r="D236" s="7">
        <v>-5</v>
      </c>
      <c r="E236" s="7" t="s">
        <v>1773</v>
      </c>
    </row>
    <row r="237" spans="1:5" x14ac:dyDescent="0.25">
      <c r="A237" s="7" t="s">
        <v>1431</v>
      </c>
      <c r="B237" s="7">
        <v>100</v>
      </c>
      <c r="C237" s="7">
        <v>55</v>
      </c>
      <c r="D237" s="7">
        <v>-5</v>
      </c>
      <c r="E237" s="7" t="s">
        <v>1771</v>
      </c>
    </row>
    <row r="238" spans="1:5" x14ac:dyDescent="0.25">
      <c r="A238" s="7" t="s">
        <v>236</v>
      </c>
      <c r="B238" s="7">
        <v>100</v>
      </c>
      <c r="C238" s="7">
        <v>10</v>
      </c>
      <c r="D238" s="7">
        <v>-5</v>
      </c>
      <c r="E238" s="7" t="s">
        <v>1798</v>
      </c>
    </row>
    <row r="239" spans="1:5" x14ac:dyDescent="0.25">
      <c r="A239" s="7" t="s">
        <v>282</v>
      </c>
      <c r="B239" s="7">
        <v>100</v>
      </c>
      <c r="C239" s="7">
        <v>10</v>
      </c>
      <c r="D239" s="7">
        <v>-5</v>
      </c>
      <c r="E239" s="7" t="s">
        <v>1767</v>
      </c>
    </row>
    <row r="240" spans="1:5" x14ac:dyDescent="0.25">
      <c r="A240" s="7" t="s">
        <v>1581</v>
      </c>
      <c r="B240" s="7">
        <v>100</v>
      </c>
      <c r="C240" s="7">
        <v>6</v>
      </c>
      <c r="D240" s="7">
        <v>-4</v>
      </c>
      <c r="E240" s="7" t="s">
        <v>1711</v>
      </c>
    </row>
    <row r="241" spans="1:5" x14ac:dyDescent="0.25">
      <c r="A241" s="7" t="s">
        <v>1104</v>
      </c>
      <c r="B241" s="7">
        <v>100</v>
      </c>
      <c r="C241" s="7">
        <v>8</v>
      </c>
      <c r="D241" s="7">
        <v>-4</v>
      </c>
      <c r="E241" s="7" t="s">
        <v>1773</v>
      </c>
    </row>
    <row r="242" spans="1:5" x14ac:dyDescent="0.25">
      <c r="A242" s="7" t="s">
        <v>544</v>
      </c>
      <c r="B242" s="7">
        <v>100</v>
      </c>
      <c r="C242" s="7">
        <v>6</v>
      </c>
      <c r="D242" s="7">
        <v>-4</v>
      </c>
      <c r="E242" s="7" t="s">
        <v>1789</v>
      </c>
    </row>
    <row r="243" spans="1:5" x14ac:dyDescent="0.25">
      <c r="A243" s="7" t="s">
        <v>730</v>
      </c>
      <c r="B243" s="7">
        <v>0</v>
      </c>
      <c r="C243" s="7">
        <v>0</v>
      </c>
      <c r="D243" s="7">
        <v>-4</v>
      </c>
      <c r="E243" s="7" t="s">
        <v>1782</v>
      </c>
    </row>
    <row r="244" spans="1:5" x14ac:dyDescent="0.25">
      <c r="A244" s="7" t="s">
        <v>1425</v>
      </c>
      <c r="B244" s="7"/>
      <c r="C244" s="7">
        <v>0</v>
      </c>
      <c r="D244" s="7">
        <v>-4</v>
      </c>
      <c r="E244" s="7" t="s">
        <v>1771</v>
      </c>
    </row>
    <row r="245" spans="1:5" x14ac:dyDescent="0.25">
      <c r="A245" s="7" t="s">
        <v>964</v>
      </c>
      <c r="B245" s="7">
        <v>100</v>
      </c>
      <c r="C245" s="7">
        <v>26</v>
      </c>
      <c r="D245" s="7">
        <v>-4</v>
      </c>
      <c r="E245" s="7" t="s">
        <v>1773</v>
      </c>
    </row>
    <row r="246" spans="1:5" x14ac:dyDescent="0.25">
      <c r="A246" s="7" t="s">
        <v>1563</v>
      </c>
      <c r="B246" s="7">
        <v>100</v>
      </c>
      <c r="C246" s="7">
        <v>33</v>
      </c>
      <c r="D246" s="7">
        <v>-4</v>
      </c>
      <c r="E246" s="7" t="s">
        <v>1773</v>
      </c>
    </row>
    <row r="247" spans="1:5" x14ac:dyDescent="0.25">
      <c r="A247" s="7" t="s">
        <v>849</v>
      </c>
      <c r="B247" s="7">
        <v>100</v>
      </c>
      <c r="C247" s="7">
        <v>10</v>
      </c>
      <c r="D247" s="7">
        <v>-4</v>
      </c>
      <c r="E247" s="7" t="s">
        <v>1801</v>
      </c>
    </row>
    <row r="248" spans="1:5" x14ac:dyDescent="0.25">
      <c r="A248" s="7" t="s">
        <v>707</v>
      </c>
      <c r="B248" s="7">
        <v>100</v>
      </c>
      <c r="C248" s="7">
        <v>10</v>
      </c>
      <c r="D248" s="7">
        <v>-4</v>
      </c>
      <c r="E248" s="7" t="s">
        <v>1757</v>
      </c>
    </row>
    <row r="249" spans="1:5" x14ac:dyDescent="0.25">
      <c r="A249" s="7" t="s">
        <v>1241</v>
      </c>
      <c r="B249" s="7">
        <v>100</v>
      </c>
      <c r="C249" s="7">
        <v>10</v>
      </c>
      <c r="D249" s="7">
        <v>-4</v>
      </c>
      <c r="E249" s="7" t="s">
        <v>1762</v>
      </c>
    </row>
    <row r="250" spans="1:5" x14ac:dyDescent="0.25">
      <c r="A250" s="7" t="s">
        <v>195</v>
      </c>
      <c r="B250" s="7">
        <v>100</v>
      </c>
      <c r="C250" s="7">
        <v>5</v>
      </c>
      <c r="D250" s="7">
        <v>-4</v>
      </c>
      <c r="E250" s="7" t="s">
        <v>1722</v>
      </c>
    </row>
    <row r="251" spans="1:5" x14ac:dyDescent="0.25">
      <c r="A251" s="7" t="s">
        <v>909</v>
      </c>
      <c r="B251" s="7"/>
      <c r="C251" s="7">
        <v>5</v>
      </c>
      <c r="D251" s="7">
        <v>-4</v>
      </c>
      <c r="E251" s="7" t="s">
        <v>1772</v>
      </c>
    </row>
    <row r="252" spans="1:5" x14ac:dyDescent="0.25">
      <c r="A252" s="7" t="s">
        <v>968</v>
      </c>
      <c r="B252" s="7">
        <v>100</v>
      </c>
      <c r="C252" s="7">
        <v>12</v>
      </c>
      <c r="D252" s="7">
        <v>-4</v>
      </c>
      <c r="E252" s="7" t="s">
        <v>1727</v>
      </c>
    </row>
    <row r="253" spans="1:5" x14ac:dyDescent="0.25">
      <c r="A253" s="7" t="s">
        <v>947</v>
      </c>
      <c r="B253" s="7">
        <v>100</v>
      </c>
      <c r="C253" s="7">
        <v>34</v>
      </c>
      <c r="D253" s="7">
        <v>-4</v>
      </c>
      <c r="E253" s="7" t="s">
        <v>1773</v>
      </c>
    </row>
    <row r="254" spans="1:5" x14ac:dyDescent="0.25">
      <c r="A254" s="7" t="s">
        <v>1159</v>
      </c>
      <c r="B254" s="7">
        <v>100</v>
      </c>
      <c r="C254" s="7">
        <v>23</v>
      </c>
      <c r="D254" s="7">
        <v>-4</v>
      </c>
      <c r="E254" s="7" t="s">
        <v>1773</v>
      </c>
    </row>
    <row r="255" spans="1:5" x14ac:dyDescent="0.25">
      <c r="A255" s="7" t="s">
        <v>1085</v>
      </c>
      <c r="B255" s="7">
        <v>100</v>
      </c>
      <c r="C255" s="7">
        <v>10</v>
      </c>
      <c r="D255" s="7">
        <v>-4</v>
      </c>
      <c r="E255" s="7" t="s">
        <v>1767</v>
      </c>
    </row>
    <row r="256" spans="1:5" x14ac:dyDescent="0.25">
      <c r="A256" s="7" t="s">
        <v>637</v>
      </c>
      <c r="B256" s="7">
        <v>100</v>
      </c>
      <c r="C256" s="7">
        <v>10</v>
      </c>
      <c r="D256" s="7">
        <v>-4</v>
      </c>
      <c r="E256" s="7" t="s">
        <v>1768</v>
      </c>
    </row>
    <row r="257" spans="1:5" x14ac:dyDescent="0.25">
      <c r="A257" s="7" t="s">
        <v>1637</v>
      </c>
      <c r="B257" s="7">
        <v>21</v>
      </c>
      <c r="C257" s="7">
        <v>10</v>
      </c>
      <c r="D257" s="7">
        <v>-4</v>
      </c>
      <c r="E257" s="7" t="s">
        <v>1749</v>
      </c>
    </row>
    <row r="258" spans="1:5" x14ac:dyDescent="0.25">
      <c r="A258" s="7" t="s">
        <v>1591</v>
      </c>
      <c r="B258" s="7"/>
      <c r="C258" s="7">
        <v>10</v>
      </c>
      <c r="D258" s="7">
        <v>-4</v>
      </c>
      <c r="E258" s="7" t="s">
        <v>1780</v>
      </c>
    </row>
    <row r="259" spans="1:5" x14ac:dyDescent="0.25">
      <c r="A259" s="7" t="s">
        <v>558</v>
      </c>
      <c r="B259" s="7">
        <v>100</v>
      </c>
      <c r="C259" s="7">
        <v>7</v>
      </c>
      <c r="D259" s="7">
        <v>-4</v>
      </c>
      <c r="E259" s="7" t="s">
        <v>1768</v>
      </c>
    </row>
    <row r="260" spans="1:5" x14ac:dyDescent="0.25">
      <c r="A260" s="7" t="s">
        <v>156</v>
      </c>
      <c r="B260" s="7">
        <v>100</v>
      </c>
      <c r="C260" s="7">
        <v>13</v>
      </c>
      <c r="D260" s="7">
        <v>-3</v>
      </c>
      <c r="E260" s="7" t="s">
        <v>1733</v>
      </c>
    </row>
    <row r="261" spans="1:5" x14ac:dyDescent="0.25">
      <c r="A261" s="7" t="s">
        <v>1596</v>
      </c>
      <c r="B261" s="7">
        <v>100</v>
      </c>
      <c r="C261" s="7">
        <v>5</v>
      </c>
      <c r="D261" s="7">
        <v>-3</v>
      </c>
      <c r="E261" s="7" t="s">
        <v>1812</v>
      </c>
    </row>
    <row r="262" spans="1:5" x14ac:dyDescent="0.25">
      <c r="A262" s="7" t="s">
        <v>252</v>
      </c>
      <c r="B262" s="7">
        <v>95</v>
      </c>
      <c r="C262" s="7">
        <v>37</v>
      </c>
      <c r="D262" s="7">
        <v>-3</v>
      </c>
      <c r="E262" s="7" t="s">
        <v>1704</v>
      </c>
    </row>
    <row r="263" spans="1:5" x14ac:dyDescent="0.25">
      <c r="A263" s="7" t="s">
        <v>1171</v>
      </c>
      <c r="B263" s="7">
        <v>0</v>
      </c>
      <c r="C263" s="7">
        <v>4</v>
      </c>
      <c r="D263" s="7">
        <v>-3</v>
      </c>
      <c r="E263" s="7" t="s">
        <v>1766</v>
      </c>
    </row>
    <row r="264" spans="1:5" x14ac:dyDescent="0.25">
      <c r="A264" s="7" t="s">
        <v>1201</v>
      </c>
      <c r="B264" s="7">
        <v>100</v>
      </c>
      <c r="C264" s="7">
        <v>10</v>
      </c>
      <c r="D264" s="7">
        <v>-3</v>
      </c>
      <c r="E264" s="7" t="s">
        <v>1799</v>
      </c>
    </row>
    <row r="265" spans="1:5" x14ac:dyDescent="0.25">
      <c r="A265" s="7" t="s">
        <v>1472</v>
      </c>
      <c r="B265" s="7">
        <v>100</v>
      </c>
      <c r="C265" s="7">
        <v>13</v>
      </c>
      <c r="D265" s="7">
        <v>-3</v>
      </c>
      <c r="E265" s="7" t="s">
        <v>1792</v>
      </c>
    </row>
    <row r="266" spans="1:5" x14ac:dyDescent="0.25">
      <c r="A266" s="7" t="s">
        <v>642</v>
      </c>
      <c r="B266" s="7"/>
      <c r="C266" s="7">
        <v>3</v>
      </c>
      <c r="D266" s="7">
        <v>-3</v>
      </c>
      <c r="E266" s="7" t="s">
        <v>1768</v>
      </c>
    </row>
    <row r="267" spans="1:5" x14ac:dyDescent="0.25">
      <c r="A267" s="7" t="s">
        <v>1279</v>
      </c>
      <c r="B267" s="7">
        <v>100</v>
      </c>
      <c r="C267" s="7">
        <v>12</v>
      </c>
      <c r="D267" s="7">
        <v>-3</v>
      </c>
      <c r="E267" s="7" t="s">
        <v>1789</v>
      </c>
    </row>
    <row r="268" spans="1:5" x14ac:dyDescent="0.25">
      <c r="A268" s="7" t="s">
        <v>403</v>
      </c>
      <c r="B268" s="7">
        <v>100</v>
      </c>
      <c r="C268" s="7">
        <v>17</v>
      </c>
      <c r="D268" s="7">
        <v>-3</v>
      </c>
      <c r="E268" s="7" t="s">
        <v>1769</v>
      </c>
    </row>
    <row r="269" spans="1:5" x14ac:dyDescent="0.25">
      <c r="A269" s="7" t="s">
        <v>1561</v>
      </c>
      <c r="B269" s="7">
        <v>100</v>
      </c>
      <c r="C269" s="7">
        <v>10</v>
      </c>
      <c r="D269" s="7">
        <v>-3</v>
      </c>
      <c r="E269" s="7" t="s">
        <v>1768</v>
      </c>
    </row>
    <row r="270" spans="1:5" x14ac:dyDescent="0.25">
      <c r="A270" s="7" t="s">
        <v>1134</v>
      </c>
      <c r="B270" s="7"/>
      <c r="C270" s="7">
        <v>0</v>
      </c>
      <c r="D270" s="7">
        <v>-3</v>
      </c>
      <c r="E270" s="7" t="s">
        <v>1766</v>
      </c>
    </row>
    <row r="271" spans="1:5" x14ac:dyDescent="0.25">
      <c r="A271" s="7" t="s">
        <v>832</v>
      </c>
      <c r="B271" s="7">
        <v>89</v>
      </c>
      <c r="C271" s="7">
        <v>27</v>
      </c>
      <c r="D271" s="7">
        <v>-3</v>
      </c>
      <c r="E271" s="7" t="s">
        <v>1804</v>
      </c>
    </row>
    <row r="272" spans="1:5" x14ac:dyDescent="0.25">
      <c r="A272" s="7" t="s">
        <v>614</v>
      </c>
      <c r="B272" s="7">
        <v>100</v>
      </c>
      <c r="C272" s="7">
        <v>4</v>
      </c>
      <c r="D272" s="7">
        <v>-3</v>
      </c>
      <c r="E272" s="7" t="s">
        <v>1768</v>
      </c>
    </row>
    <row r="273" spans="1:5" x14ac:dyDescent="0.25">
      <c r="A273" s="7" t="s">
        <v>748</v>
      </c>
      <c r="B273" s="7">
        <v>100</v>
      </c>
      <c r="C273" s="7">
        <v>14</v>
      </c>
      <c r="D273" s="7">
        <v>-3</v>
      </c>
      <c r="E273" s="7" t="s">
        <v>1768</v>
      </c>
    </row>
    <row r="274" spans="1:5" x14ac:dyDescent="0.25">
      <c r="A274" s="7" t="s">
        <v>664</v>
      </c>
      <c r="B274" s="7"/>
      <c r="C274" s="7">
        <v>5</v>
      </c>
      <c r="D274" s="7">
        <v>-3</v>
      </c>
      <c r="E274" s="7" t="s">
        <v>1758</v>
      </c>
    </row>
    <row r="275" spans="1:5" x14ac:dyDescent="0.25">
      <c r="A275" s="7" t="s">
        <v>1137</v>
      </c>
      <c r="B275" s="7">
        <v>100</v>
      </c>
      <c r="C275" s="7">
        <v>9</v>
      </c>
      <c r="D275" s="7">
        <v>-3</v>
      </c>
      <c r="E275" s="7" t="s">
        <v>1772</v>
      </c>
    </row>
    <row r="276" spans="1:5" x14ac:dyDescent="0.25">
      <c r="A276" s="7" t="s">
        <v>1118</v>
      </c>
      <c r="B276" s="7">
        <v>100</v>
      </c>
      <c r="C276" s="7">
        <v>16</v>
      </c>
      <c r="D276" s="7">
        <v>-3</v>
      </c>
      <c r="E276" s="7" t="s">
        <v>1773</v>
      </c>
    </row>
    <row r="277" spans="1:5" x14ac:dyDescent="0.25">
      <c r="A277" s="7" t="s">
        <v>424</v>
      </c>
      <c r="B277" s="7">
        <v>100</v>
      </c>
      <c r="C277" s="7">
        <v>10</v>
      </c>
      <c r="D277" s="7">
        <v>-3</v>
      </c>
      <c r="E277" s="7" t="s">
        <v>1783</v>
      </c>
    </row>
    <row r="278" spans="1:5" x14ac:dyDescent="0.25">
      <c r="A278" s="7" t="s">
        <v>1073</v>
      </c>
      <c r="B278" s="7">
        <v>100</v>
      </c>
      <c r="C278" s="7">
        <v>10</v>
      </c>
      <c r="D278" s="7">
        <v>-3</v>
      </c>
      <c r="E278" s="7" t="s">
        <v>1767</v>
      </c>
    </row>
    <row r="279" spans="1:5" x14ac:dyDescent="0.25">
      <c r="A279" s="7" t="s">
        <v>902</v>
      </c>
      <c r="B279" s="7">
        <v>100</v>
      </c>
      <c r="C279" s="7">
        <v>5</v>
      </c>
      <c r="D279" s="7">
        <v>-3</v>
      </c>
      <c r="E279" s="7" t="s">
        <v>1705</v>
      </c>
    </row>
    <row r="280" spans="1:5" x14ac:dyDescent="0.25">
      <c r="A280" s="7" t="s">
        <v>945</v>
      </c>
      <c r="B280" s="7">
        <v>100</v>
      </c>
      <c r="C280" s="7">
        <v>10</v>
      </c>
      <c r="D280" s="7">
        <v>-2</v>
      </c>
      <c r="E280" s="7" t="s">
        <v>1775</v>
      </c>
    </row>
    <row r="281" spans="1:5" x14ac:dyDescent="0.25">
      <c r="A281" s="7" t="s">
        <v>602</v>
      </c>
      <c r="B281" s="7">
        <v>100</v>
      </c>
      <c r="C281" s="7">
        <v>10</v>
      </c>
      <c r="D281" s="7">
        <v>-2</v>
      </c>
      <c r="E281" s="7" t="s">
        <v>1776</v>
      </c>
    </row>
    <row r="282" spans="1:5" x14ac:dyDescent="0.25">
      <c r="A282" s="7" t="s">
        <v>1432</v>
      </c>
      <c r="B282" s="7">
        <v>100</v>
      </c>
      <c r="C282" s="7">
        <v>12</v>
      </c>
      <c r="D282" s="7">
        <v>-2</v>
      </c>
      <c r="E282" s="7" t="s">
        <v>1771</v>
      </c>
    </row>
    <row r="283" spans="1:5" x14ac:dyDescent="0.25">
      <c r="A283" s="7" t="s">
        <v>1074</v>
      </c>
      <c r="B283" s="7">
        <v>100</v>
      </c>
      <c r="C283" s="7">
        <v>12</v>
      </c>
      <c r="D283" s="7">
        <v>-2</v>
      </c>
      <c r="E283" s="7" t="s">
        <v>1767</v>
      </c>
    </row>
    <row r="284" spans="1:5" x14ac:dyDescent="0.25">
      <c r="A284" s="7" t="s">
        <v>1358</v>
      </c>
      <c r="B284" s="7">
        <v>100</v>
      </c>
      <c r="C284" s="7">
        <v>8</v>
      </c>
      <c r="D284" s="7">
        <v>-2</v>
      </c>
      <c r="E284" s="7" t="s">
        <v>1797</v>
      </c>
    </row>
    <row r="285" spans="1:5" x14ac:dyDescent="0.25">
      <c r="A285" s="7" t="s">
        <v>410</v>
      </c>
      <c r="B285" s="7">
        <v>100</v>
      </c>
      <c r="C285" s="7">
        <v>13</v>
      </c>
      <c r="D285" s="7">
        <v>-2</v>
      </c>
      <c r="E285" s="7" t="s">
        <v>1768</v>
      </c>
    </row>
    <row r="286" spans="1:5" x14ac:dyDescent="0.25">
      <c r="A286" s="7" t="s">
        <v>275</v>
      </c>
      <c r="B286" s="7">
        <v>100</v>
      </c>
      <c r="C286" s="7">
        <v>13</v>
      </c>
      <c r="D286" s="7">
        <v>-2</v>
      </c>
      <c r="E286" s="7" t="s">
        <v>1768</v>
      </c>
    </row>
    <row r="287" spans="1:5" x14ac:dyDescent="0.25">
      <c r="A287" s="7" t="s">
        <v>559</v>
      </c>
      <c r="B287" s="7"/>
      <c r="C287" s="7">
        <v>7</v>
      </c>
      <c r="D287" s="7">
        <v>-2</v>
      </c>
      <c r="E287" s="7" t="s">
        <v>1768</v>
      </c>
    </row>
    <row r="288" spans="1:5" x14ac:dyDescent="0.25">
      <c r="A288" s="7" t="s">
        <v>763</v>
      </c>
      <c r="B288" s="7">
        <v>100</v>
      </c>
      <c r="C288" s="7">
        <v>60</v>
      </c>
      <c r="D288" s="7">
        <v>-2</v>
      </c>
      <c r="E288" s="7" t="s">
        <v>1773</v>
      </c>
    </row>
    <row r="289" spans="1:5" x14ac:dyDescent="0.25">
      <c r="A289" s="7" t="s">
        <v>250</v>
      </c>
      <c r="B289" s="7">
        <v>100</v>
      </c>
      <c r="C289" s="7">
        <v>16</v>
      </c>
      <c r="D289" s="7">
        <v>-2</v>
      </c>
      <c r="E289" s="7" t="s">
        <v>1776</v>
      </c>
    </row>
    <row r="290" spans="1:5" x14ac:dyDescent="0.25">
      <c r="A290" s="7" t="s">
        <v>1173</v>
      </c>
      <c r="B290" s="7">
        <v>100</v>
      </c>
      <c r="C290" s="7">
        <v>45</v>
      </c>
      <c r="D290" s="7">
        <v>-2</v>
      </c>
      <c r="E290" s="7" t="s">
        <v>1793</v>
      </c>
    </row>
    <row r="291" spans="1:5" x14ac:dyDescent="0.25">
      <c r="A291" s="7" t="s">
        <v>408</v>
      </c>
      <c r="B291" s="7">
        <v>18</v>
      </c>
      <c r="C291" s="7">
        <v>38</v>
      </c>
      <c r="D291" s="7">
        <v>-2</v>
      </c>
      <c r="E291" s="7" t="s">
        <v>1807</v>
      </c>
    </row>
    <row r="292" spans="1:5" x14ac:dyDescent="0.25">
      <c r="A292" s="7" t="s">
        <v>515</v>
      </c>
      <c r="B292" s="7">
        <v>93</v>
      </c>
      <c r="C292" s="7">
        <v>37</v>
      </c>
      <c r="D292" s="7">
        <v>-2</v>
      </c>
      <c r="E292" s="7" t="s">
        <v>1718</v>
      </c>
    </row>
    <row r="293" spans="1:5" x14ac:dyDescent="0.25">
      <c r="A293" s="7" t="s">
        <v>1022</v>
      </c>
      <c r="B293" s="7">
        <v>98</v>
      </c>
      <c r="C293" s="7">
        <v>24</v>
      </c>
      <c r="D293" s="7">
        <v>-2</v>
      </c>
      <c r="E293" s="7" t="s">
        <v>1744</v>
      </c>
    </row>
    <row r="294" spans="1:5" x14ac:dyDescent="0.25">
      <c r="A294" s="7" t="s">
        <v>145</v>
      </c>
      <c r="B294" s="7">
        <v>100</v>
      </c>
      <c r="C294" s="7">
        <v>45</v>
      </c>
      <c r="D294" s="7">
        <v>-2</v>
      </c>
      <c r="E294" s="7" t="s">
        <v>1814</v>
      </c>
    </row>
    <row r="295" spans="1:5" x14ac:dyDescent="0.25">
      <c r="A295" s="7" t="s">
        <v>280</v>
      </c>
      <c r="B295" s="7">
        <v>100</v>
      </c>
      <c r="C295" s="7">
        <v>19</v>
      </c>
      <c r="D295" s="7">
        <v>-2</v>
      </c>
      <c r="E295" s="7" t="s">
        <v>1768</v>
      </c>
    </row>
    <row r="296" spans="1:5" x14ac:dyDescent="0.25">
      <c r="A296" s="7" t="s">
        <v>1175</v>
      </c>
      <c r="B296" s="7">
        <v>100</v>
      </c>
      <c r="C296" s="7">
        <v>11</v>
      </c>
      <c r="D296" s="7">
        <v>-2</v>
      </c>
      <c r="E296" s="7" t="s">
        <v>1780</v>
      </c>
    </row>
    <row r="297" spans="1:5" x14ac:dyDescent="0.25">
      <c r="A297" s="7" t="s">
        <v>334</v>
      </c>
      <c r="B297" s="7">
        <v>49</v>
      </c>
      <c r="C297" s="7">
        <v>30</v>
      </c>
      <c r="D297" s="7">
        <v>-2</v>
      </c>
      <c r="E297" s="7" t="s">
        <v>1836</v>
      </c>
    </row>
    <row r="298" spans="1:5" x14ac:dyDescent="0.25">
      <c r="A298" s="7" t="s">
        <v>553</v>
      </c>
      <c r="B298" s="7">
        <v>96</v>
      </c>
      <c r="C298" s="7">
        <v>9</v>
      </c>
      <c r="D298" s="7">
        <v>-2</v>
      </c>
      <c r="E298" s="7" t="s">
        <v>1768</v>
      </c>
    </row>
    <row r="299" spans="1:5" x14ac:dyDescent="0.25">
      <c r="A299" s="7" t="s">
        <v>297</v>
      </c>
      <c r="B299" s="7">
        <v>100</v>
      </c>
      <c r="C299" s="7">
        <v>9</v>
      </c>
      <c r="D299" s="7">
        <v>-2</v>
      </c>
      <c r="E299" s="7" t="s">
        <v>1748</v>
      </c>
    </row>
    <row r="300" spans="1:5" x14ac:dyDescent="0.25">
      <c r="A300" s="7" t="s">
        <v>1520</v>
      </c>
      <c r="B300" s="7">
        <v>100</v>
      </c>
      <c r="C300" s="7">
        <v>85</v>
      </c>
      <c r="D300" s="7">
        <v>-2</v>
      </c>
      <c r="E300" s="7" t="s">
        <v>1718</v>
      </c>
    </row>
    <row r="301" spans="1:5" x14ac:dyDescent="0.25">
      <c r="A301" s="7" t="s">
        <v>1015</v>
      </c>
      <c r="B301" s="7">
        <v>100</v>
      </c>
      <c r="C301" s="7">
        <v>65</v>
      </c>
      <c r="D301" s="7">
        <v>-2</v>
      </c>
      <c r="E301" s="7" t="s">
        <v>1717</v>
      </c>
    </row>
    <row r="302" spans="1:5" x14ac:dyDescent="0.25">
      <c r="A302" s="7" t="s">
        <v>389</v>
      </c>
      <c r="B302" s="7">
        <v>100</v>
      </c>
      <c r="C302" s="7">
        <v>11</v>
      </c>
      <c r="D302" s="7">
        <v>-2</v>
      </c>
      <c r="E302" s="7" t="s">
        <v>1748</v>
      </c>
    </row>
    <row r="303" spans="1:5" x14ac:dyDescent="0.25">
      <c r="A303" s="7" t="s">
        <v>1252</v>
      </c>
      <c r="B303" s="7">
        <v>100</v>
      </c>
      <c r="C303" s="7">
        <v>20</v>
      </c>
      <c r="D303" s="7">
        <v>-2</v>
      </c>
      <c r="E303" s="7" t="s">
        <v>1747</v>
      </c>
    </row>
    <row r="304" spans="1:5" x14ac:dyDescent="0.25">
      <c r="A304" s="7" t="s">
        <v>1401</v>
      </c>
      <c r="B304" s="7">
        <v>0</v>
      </c>
      <c r="C304" s="7">
        <v>1</v>
      </c>
      <c r="D304" s="7">
        <v>-2</v>
      </c>
      <c r="E304" s="7" t="s">
        <v>1769</v>
      </c>
    </row>
    <row r="305" spans="1:5" x14ac:dyDescent="0.25">
      <c r="A305" s="7" t="s">
        <v>1579</v>
      </c>
      <c r="B305" s="7"/>
      <c r="C305" s="7">
        <v>2</v>
      </c>
      <c r="D305" s="7">
        <v>-2</v>
      </c>
      <c r="E305" s="7" t="s">
        <v>1711</v>
      </c>
    </row>
    <row r="306" spans="1:5" x14ac:dyDescent="0.25">
      <c r="A306" s="7" t="s">
        <v>1627</v>
      </c>
      <c r="B306" s="7"/>
      <c r="C306" s="7">
        <v>8</v>
      </c>
      <c r="D306" s="7">
        <v>-2</v>
      </c>
      <c r="E306" s="7" t="s">
        <v>1784</v>
      </c>
    </row>
    <row r="307" spans="1:5" x14ac:dyDescent="0.25">
      <c r="A307" s="7" t="s">
        <v>1153</v>
      </c>
      <c r="B307" s="7">
        <v>100</v>
      </c>
      <c r="C307" s="7">
        <v>8</v>
      </c>
      <c r="D307" s="7">
        <v>-2</v>
      </c>
      <c r="E307" s="7" t="s">
        <v>1730</v>
      </c>
    </row>
    <row r="308" spans="1:5" x14ac:dyDescent="0.25">
      <c r="A308" s="7" t="s">
        <v>605</v>
      </c>
      <c r="B308" s="7">
        <v>100</v>
      </c>
      <c r="C308" s="7">
        <v>14</v>
      </c>
      <c r="D308" s="7">
        <v>-2</v>
      </c>
      <c r="E308" s="7" t="s">
        <v>1768</v>
      </c>
    </row>
    <row r="309" spans="1:5" x14ac:dyDescent="0.25">
      <c r="A309" s="7" t="s">
        <v>610</v>
      </c>
      <c r="B309" s="7">
        <v>100</v>
      </c>
      <c r="C309" s="7">
        <v>9</v>
      </c>
      <c r="D309" s="7">
        <v>-2</v>
      </c>
      <c r="E309" s="7" t="s">
        <v>1768</v>
      </c>
    </row>
    <row r="310" spans="1:5" x14ac:dyDescent="0.25">
      <c r="A310" s="7" t="s">
        <v>1608</v>
      </c>
      <c r="B310" s="7"/>
      <c r="C310" s="7">
        <v>2</v>
      </c>
      <c r="D310" s="7">
        <v>-2</v>
      </c>
      <c r="E310" s="7" t="s">
        <v>1710</v>
      </c>
    </row>
    <row r="311" spans="1:5" x14ac:dyDescent="0.25">
      <c r="A311" s="7" t="s">
        <v>1103</v>
      </c>
      <c r="B311" s="7"/>
      <c r="C311" s="7">
        <v>6</v>
      </c>
      <c r="D311" s="7">
        <v>-2</v>
      </c>
      <c r="E311" s="7" t="s">
        <v>1773</v>
      </c>
    </row>
    <row r="312" spans="1:5" x14ac:dyDescent="0.25">
      <c r="A312" s="7" t="s">
        <v>1000</v>
      </c>
      <c r="B312" s="7">
        <v>100</v>
      </c>
      <c r="C312" s="7">
        <v>7</v>
      </c>
      <c r="D312" s="7">
        <v>-1</v>
      </c>
      <c r="E312" s="7" t="s">
        <v>1773</v>
      </c>
    </row>
    <row r="313" spans="1:5" x14ac:dyDescent="0.25">
      <c r="A313" s="7" t="s">
        <v>209</v>
      </c>
      <c r="B313" s="7">
        <v>100</v>
      </c>
      <c r="C313" s="7">
        <v>10</v>
      </c>
      <c r="D313" s="7">
        <v>-1</v>
      </c>
      <c r="E313" s="7" t="s">
        <v>1750</v>
      </c>
    </row>
    <row r="314" spans="1:5" x14ac:dyDescent="0.25">
      <c r="A314" s="7" t="s">
        <v>1126</v>
      </c>
      <c r="B314" s="7">
        <v>100</v>
      </c>
      <c r="C314" s="7">
        <v>6</v>
      </c>
      <c r="D314" s="7">
        <v>-1</v>
      </c>
      <c r="E314" s="7" t="s">
        <v>1773</v>
      </c>
    </row>
    <row r="315" spans="1:5" x14ac:dyDescent="0.25">
      <c r="A315" s="7" t="s">
        <v>215</v>
      </c>
      <c r="B315" s="7">
        <v>100</v>
      </c>
      <c r="C315" s="7">
        <v>11</v>
      </c>
      <c r="D315" s="7">
        <v>-1</v>
      </c>
      <c r="E315" s="7" t="s">
        <v>1715</v>
      </c>
    </row>
    <row r="316" spans="1:5" x14ac:dyDescent="0.25">
      <c r="A316" s="7" t="s">
        <v>475</v>
      </c>
      <c r="B316" s="7">
        <v>100</v>
      </c>
      <c r="C316" s="7">
        <v>15</v>
      </c>
      <c r="D316" s="7">
        <v>-1</v>
      </c>
      <c r="E316" s="7" t="s">
        <v>1777</v>
      </c>
    </row>
    <row r="317" spans="1:5" x14ac:dyDescent="0.25">
      <c r="A317" s="7" t="s">
        <v>477</v>
      </c>
      <c r="B317" s="7">
        <v>100</v>
      </c>
      <c r="C317" s="7">
        <v>11</v>
      </c>
      <c r="D317" s="7">
        <v>-1</v>
      </c>
      <c r="E317" s="7" t="s">
        <v>1770</v>
      </c>
    </row>
    <row r="318" spans="1:5" x14ac:dyDescent="0.25">
      <c r="A318" s="7" t="s">
        <v>978</v>
      </c>
      <c r="B318" s="7">
        <v>100</v>
      </c>
      <c r="C318" s="7">
        <v>7</v>
      </c>
      <c r="D318" s="7">
        <v>-1</v>
      </c>
      <c r="E318" s="7" t="s">
        <v>1747</v>
      </c>
    </row>
    <row r="319" spans="1:5" x14ac:dyDescent="0.25">
      <c r="A319" s="7" t="s">
        <v>1580</v>
      </c>
      <c r="B319" s="7"/>
      <c r="C319" s="7">
        <v>6</v>
      </c>
      <c r="D319" s="7">
        <v>-1</v>
      </c>
      <c r="E319" s="7" t="s">
        <v>1711</v>
      </c>
    </row>
    <row r="320" spans="1:5" x14ac:dyDescent="0.25">
      <c r="A320" s="7" t="s">
        <v>1294</v>
      </c>
      <c r="B320" s="7">
        <v>100</v>
      </c>
      <c r="C320" s="7">
        <v>10</v>
      </c>
      <c r="D320" s="7">
        <v>-1</v>
      </c>
      <c r="E320" s="7" t="s">
        <v>1772</v>
      </c>
    </row>
    <row r="321" spans="1:5" x14ac:dyDescent="0.25">
      <c r="A321" s="7" t="s">
        <v>1525</v>
      </c>
      <c r="B321" s="7">
        <v>100</v>
      </c>
      <c r="C321" s="7">
        <v>38</v>
      </c>
      <c r="D321" s="7">
        <v>-1</v>
      </c>
      <c r="E321" s="7" t="s">
        <v>1797</v>
      </c>
    </row>
    <row r="322" spans="1:5" x14ac:dyDescent="0.25">
      <c r="A322" s="7" t="s">
        <v>504</v>
      </c>
      <c r="B322" s="7">
        <v>100</v>
      </c>
      <c r="C322" s="7">
        <v>33</v>
      </c>
      <c r="D322" s="7">
        <v>-1</v>
      </c>
      <c r="E322" s="7" t="s">
        <v>1746</v>
      </c>
    </row>
    <row r="323" spans="1:5" x14ac:dyDescent="0.25">
      <c r="A323" s="7" t="s">
        <v>527</v>
      </c>
      <c r="B323" s="7">
        <v>24</v>
      </c>
      <c r="C323" s="7">
        <v>8</v>
      </c>
      <c r="D323" s="7">
        <v>-1</v>
      </c>
      <c r="E323" s="7" t="s">
        <v>1738</v>
      </c>
    </row>
    <row r="324" spans="1:5" x14ac:dyDescent="0.25">
      <c r="A324" s="7" t="s">
        <v>333</v>
      </c>
      <c r="B324" s="7">
        <v>2</v>
      </c>
      <c r="C324" s="7">
        <v>17</v>
      </c>
      <c r="D324" s="7">
        <v>-1</v>
      </c>
      <c r="E324" s="7" t="s">
        <v>1836</v>
      </c>
    </row>
    <row r="325" spans="1:5" x14ac:dyDescent="0.25">
      <c r="A325" s="7" t="s">
        <v>1102</v>
      </c>
      <c r="B325" s="7">
        <v>100</v>
      </c>
      <c r="C325" s="7">
        <v>10</v>
      </c>
      <c r="D325" s="7">
        <v>-1</v>
      </c>
      <c r="E325" s="7" t="s">
        <v>1784</v>
      </c>
    </row>
    <row r="326" spans="1:5" x14ac:dyDescent="0.25">
      <c r="A326" s="7" t="s">
        <v>1097</v>
      </c>
      <c r="B326" s="7">
        <v>98</v>
      </c>
      <c r="C326" s="7">
        <v>27</v>
      </c>
      <c r="D326" s="7">
        <v>-1</v>
      </c>
      <c r="E326" s="7" t="s">
        <v>1773</v>
      </c>
    </row>
    <row r="327" spans="1:5" x14ac:dyDescent="0.25">
      <c r="A327" s="7" t="s">
        <v>789</v>
      </c>
      <c r="B327" s="7">
        <v>100</v>
      </c>
      <c r="C327" s="7">
        <v>10</v>
      </c>
      <c r="D327" s="7">
        <v>-1</v>
      </c>
      <c r="E327" s="7" t="s">
        <v>1773</v>
      </c>
    </row>
    <row r="328" spans="1:5" x14ac:dyDescent="0.25">
      <c r="A328" s="7" t="s">
        <v>580</v>
      </c>
      <c r="B328" s="7">
        <v>100</v>
      </c>
      <c r="C328" s="7">
        <v>15</v>
      </c>
      <c r="D328" s="7">
        <v>-1</v>
      </c>
      <c r="E328" s="7" t="s">
        <v>1699</v>
      </c>
    </row>
    <row r="329" spans="1:5" x14ac:dyDescent="0.25">
      <c r="A329" s="7" t="s">
        <v>1181</v>
      </c>
      <c r="B329" s="7">
        <v>100</v>
      </c>
      <c r="C329" s="7">
        <v>11</v>
      </c>
      <c r="D329" s="7">
        <v>-1</v>
      </c>
      <c r="E329" s="7" t="s">
        <v>1773</v>
      </c>
    </row>
    <row r="330" spans="1:5" x14ac:dyDescent="0.25">
      <c r="A330" s="7" t="s">
        <v>1429</v>
      </c>
      <c r="B330" s="7">
        <v>100</v>
      </c>
      <c r="C330" s="7">
        <v>10</v>
      </c>
      <c r="D330" s="7">
        <v>-1</v>
      </c>
      <c r="E330" s="7" t="s">
        <v>1746</v>
      </c>
    </row>
    <row r="331" spans="1:5" x14ac:dyDescent="0.25">
      <c r="A331" s="7" t="s">
        <v>1024</v>
      </c>
      <c r="B331" s="7">
        <v>100</v>
      </c>
      <c r="C331" s="7">
        <v>44</v>
      </c>
      <c r="D331" s="7">
        <v>-1</v>
      </c>
      <c r="E331" s="7" t="s">
        <v>1772</v>
      </c>
    </row>
    <row r="332" spans="1:5" x14ac:dyDescent="0.25">
      <c r="A332" s="7" t="s">
        <v>697</v>
      </c>
      <c r="B332" s="7">
        <v>100</v>
      </c>
      <c r="C332" s="7">
        <v>83</v>
      </c>
      <c r="D332" s="7">
        <v>-1</v>
      </c>
      <c r="E332" s="7" t="s">
        <v>1773</v>
      </c>
    </row>
    <row r="333" spans="1:5" x14ac:dyDescent="0.25">
      <c r="A333" s="7" t="s">
        <v>728</v>
      </c>
      <c r="B333" s="7">
        <v>100</v>
      </c>
      <c r="C333" s="7">
        <v>39</v>
      </c>
      <c r="D333" s="7">
        <v>-1</v>
      </c>
      <c r="E333" s="7" t="s">
        <v>1808</v>
      </c>
    </row>
    <row r="334" spans="1:5" x14ac:dyDescent="0.25">
      <c r="A334" s="7" t="s">
        <v>585</v>
      </c>
      <c r="B334" s="7">
        <v>100</v>
      </c>
      <c r="C334" s="7">
        <v>23</v>
      </c>
      <c r="D334" s="7">
        <v>-1</v>
      </c>
      <c r="E334" s="7" t="s">
        <v>1768</v>
      </c>
    </row>
    <row r="335" spans="1:5" x14ac:dyDescent="0.25">
      <c r="A335" s="7" t="s">
        <v>1107</v>
      </c>
      <c r="B335" s="7">
        <v>63</v>
      </c>
      <c r="C335" s="7">
        <v>9</v>
      </c>
      <c r="D335" s="7">
        <v>-1</v>
      </c>
      <c r="E335" s="7" t="s">
        <v>1773</v>
      </c>
    </row>
    <row r="336" spans="1:5" x14ac:dyDescent="0.25">
      <c r="A336" s="7" t="s">
        <v>636</v>
      </c>
      <c r="B336" s="7">
        <v>100</v>
      </c>
      <c r="C336" s="7">
        <v>9</v>
      </c>
      <c r="D336" s="7">
        <v>-1</v>
      </c>
      <c r="E336" s="7" t="s">
        <v>1775</v>
      </c>
    </row>
    <row r="337" spans="1:5" x14ac:dyDescent="0.25">
      <c r="A337" s="7" t="s">
        <v>406</v>
      </c>
      <c r="B337" s="7">
        <v>100</v>
      </c>
      <c r="C337" s="7">
        <v>10</v>
      </c>
      <c r="D337" s="7">
        <v>-1</v>
      </c>
      <c r="E337" s="7" t="s">
        <v>1773</v>
      </c>
    </row>
    <row r="338" spans="1:5" x14ac:dyDescent="0.25">
      <c r="A338" s="7" t="s">
        <v>474</v>
      </c>
      <c r="B338" s="7">
        <v>100</v>
      </c>
      <c r="C338" s="7">
        <v>10</v>
      </c>
      <c r="D338" s="7">
        <v>-1</v>
      </c>
      <c r="E338" s="7" t="s">
        <v>1777</v>
      </c>
    </row>
    <row r="339" spans="1:5" x14ac:dyDescent="0.25">
      <c r="A339" s="7" t="s">
        <v>1453</v>
      </c>
      <c r="B339" s="7">
        <v>100</v>
      </c>
      <c r="C339" s="7">
        <v>9</v>
      </c>
      <c r="D339" s="7">
        <v>-1</v>
      </c>
      <c r="E339" s="7" t="s">
        <v>1755</v>
      </c>
    </row>
    <row r="340" spans="1:5" x14ac:dyDescent="0.25">
      <c r="A340" s="7" t="s">
        <v>1309</v>
      </c>
      <c r="B340" s="7">
        <v>100</v>
      </c>
      <c r="C340" s="7">
        <v>9</v>
      </c>
      <c r="D340" s="7">
        <v>-1</v>
      </c>
      <c r="E340" s="7" t="s">
        <v>1781</v>
      </c>
    </row>
    <row r="341" spans="1:5" x14ac:dyDescent="0.25">
      <c r="A341" s="7" t="s">
        <v>621</v>
      </c>
      <c r="B341" s="7">
        <v>100</v>
      </c>
      <c r="C341" s="7">
        <v>9</v>
      </c>
      <c r="D341" s="7">
        <v>-1</v>
      </c>
      <c r="E341" s="7" t="s">
        <v>1793</v>
      </c>
    </row>
    <row r="342" spans="1:5" x14ac:dyDescent="0.25">
      <c r="A342" s="7" t="s">
        <v>633</v>
      </c>
      <c r="B342" s="7">
        <v>100</v>
      </c>
      <c r="C342" s="7">
        <v>14</v>
      </c>
      <c r="D342" s="7">
        <v>-1</v>
      </c>
      <c r="E342" s="7" t="s">
        <v>1796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f a 6 c 3 e f - b 6 6 1 - 4 3 5 d - 8 f e d - 9 7 3 0 c 9 1 6 f 9 b a "   x m l n s = " h t t p : / / s c h e m a s . m i c r o s o f t . c o m / D a t a M a s h u p " > A A A A A A o I A A B Q S w M E F A A C A A g A 6 H m z T o y u f Y y m A A A A + Q A A A B I A H A B D b 2 5 m a W c v U G F j a 2 F n Z S 5 4 b W w g o h g A K K A U A A A A A A A A A A A A A A A A A A A A A A A A A A A A h Y + 9 D o I w G E V f h X S n P 4 j G m I 8 y u E J C Y m J c m 1 K h E Q q h x f J u D j 6 S r y C J Y t g c 7 8 k Z z n 0 9 n p B O b R P c 1 W B 1 Z x L E M E W B M r I r t a k S N L p r u E c p h 0 L I m 6 h U M M v G H i Z b J q h 2 r j 8 Q 4 r 3 H f o O 7 o S I R p Y x c 8 u w k a 9 U K 9 J P 1 f z n U x j p h p E I c z p 8 Y H u E o x j H d b T G L K Q O y c M i 1 W T l z M q Z A V h C O Y + P G Q f G + C Y s M y D K B f G / w N 1 B L A w Q U A A I A C A D o e b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H m z T s g S 6 h g C B Q A A J T 8 A A B M A H A B G b 3 J t d W x h c y 9 T Z W N 0 a W 9 u M S 5 t I K I Y A C i g F A A A A A A A A A A A A A A A A A A A A A A A A A A A A O 2 a y 2 7 j N h S G 9 w H 8 D o R m Y w O G O 0 7 T 6 W U 6 B Q y n U 2 S K x E C c I o s g C G i Z s Q l L p E p R d u Q g u w J 9 h 8 7 r N O 9 V S q L H u h y R 7 s w s e m E 2 M c Q / 5 5 A 8 A v / D z 4 m J L y l n a F r 8 H r 7 u H H W O 4 i U W Z I 7 u B d 6 m d 1 I Q N r / b b A W P J d + k 6 A 0 K i D x C 6 m f K E + E T 9 e D H B 5 8 E g 3 E i l F R e c 7 G a c b 7 q 9 h 5 v L n B I 3 n g r k m 6 4 m N / F E s v Y u 3 2 6 G X M m l f K 2 n 4 d 5 4 Y 2 X m C 1 U w q s 0 I p 6 K d 4 V n A R l c C c z i e y 7 C M Q + S k G W D c b f I 2 X 9 8 9 H 4 u o n p 9 J N U I k u R B P v X R o 1 d M w 0 8 b A 1 O y C F V W n K 1 z N 4 h Z m o + N 1 o s B C t W 0 l k G K Y o K F v y S x E p 0 x + e p k k K U u Y v M w I p K W I + z z 7 s d Q l 7 I 5 e V A r W u M g I b 1 m o C s e I X 6 P I r w g a E b n q B v w D R L Z L v R 2 g V k S z o i A 1 U u 6 W L b L R 3 N E w 0 i Q O M 7 m k h e z v t 6 J W G B G f Y T X R G R R I x 5 T a F 9 2 O l u 8 M 4 Z G v s 8 T J u s j U 7 2 Z 3 6 F R J N D x y + F X z d 3 Y a 8 5 x a t W 8 S 9 g B m s C q G S U L q 2 Z K I q t m 4 k u r 5 o K v r Z p T 4 t v X h f O 1 v z J p 3 p K Z V X O O h V W j 6 2 W J k 1 o 1 u l 4 W T W C f T 1 E v o 0 b X y 6 j R 9 T J q d L 2 M G l 0 v 8 7 q K e n 1 9 Q L 2 M G l 0 v o 0 b X y x I n t W p 0 v S y a w D 6 f o l 5 G j a 6 X U a P r Z d T o e h k 1 u l 7 m d R X 1 + u a A e h k 1 u l 5 G j a 6 X J U 5 q 1 e h 6 W T S B f T 5 F v Y w a X S + j R t f L q N H 1 M m p 0 v c z r K u r 1 7 Q H 1 M m p 0 v Q D N 5 Q n g s J d f Q g + P o Y d D 4 O E 0 C f E k 6 4 Y Y J c P j 8 3 E z 6 3 X e b n 0 x j f C c r E C L / 0 n w J K o 0 I U + 9 X T 9 1 S U K + V t 1 H 0 T j F + 5 a q G N C P u 7 X G q 1 / p n e r t k q V l s f U o L U 2 J q R E x N R + 1 T q z a f 8 A 9 B 9 x l w H 0 F 3 E n A v Q P c L c D 9 A d w R w D 0 A 7 P q w z 8 P O D n s 5 7 N 6 w X 8 M O D X s y 7 M K w 7 8 J O C 3 s r 7 K a w f 8 K O C X s k 7 I q w D 8 L O B 3 s d 7 G 6 w n 8 E O B n s W 7 F K w L 8 F O B H s P 7 D a w v 8 C O A n s I 7 B q w T 8 D O A H s B f P r D 5 z 1 8 w h d n e n G I F 6 d 2 6 / 2 v e V T v T 9 m 3 N J A k u y d f 8 k 3 p j J 2 S Q N 2 l s 2 f d 5 k n c R w T 7 S 3 T z o n b C 3 6 I f 0 M s P k a d c y G Z c 9 b B b z 5 p d h O t e M R F z I g a n J P b V x Z 2 y R W Y M n Q / O w N S V H H S G b G D v D O U p Z E l y H / O u 0 4 D 6 W 8 4 w e v 5 D z Y F R j M 4 C / v z + z 9 / R d R p v k x X d 4 O f f v E p G d S j P V a R T v m G t d / t i q 6 p T y 5 d 2 W L 4 + u s i t c Z A n y z J Z D d X 4 B + 0 b N m z f s c p C o b r o B 6 j 7 / F 6 v R X B / q 9 a 2 x Y j r V w y d o A B L 3 M u 2 8 I i y t k m 0 U Z p Y 5 V o 5 S O M g j Y M 0 D t I 4 S O M g j Y M 0 D t I 4 S O M g j Y M 0 D t I 4 S O M g j Y M 0 n w R p v s 8 g T a d J a Y Y f j W l G Z U p z A P 6 p J H X 0 5 1 9 E f 4 p P B 9 M f 6 D U 7 b r w O j Q l m q f 9 O J u g 9 3 I O n S u 4 y d K r Q I k e b H G 1 y t M n R J k e b H G 1 y t M n R J k e b / i e 0 q f V C V g M / 5 j 7 o H w a t H K V y l A r c B 0 e p P g O l + i / x q I K K A C d 3 7 a y u A A W e X b f h g z g f K i O R G p Y q X 3 B L x z 3 k + z A / A P B B f T o 5 P 4 D 6 C I A r g Z y g g g k S R l c 4 Y O R u I Z J I / 1 d K 5 z O B g o 4 j B Y 4 U O F L g S I E j B Y 4 U O F L g S I E j B Z 9 G C j o 1 V D C R S y K a f W r x 1 W k 7 M N h F / 5 j v H e H U W c N W a n f 1 x 1 8 Y / T U h H j T z 0 y Q K q I 8 l K a U 6 p b G k z A e + N P N 6 H d X J G m K 8 / g t Q S w E C L Q A U A A I A C A D o e b N O j K 5 9 j K Y A A A D 5 A A A A E g A A A A A A A A A A A A A A A A A A A A A A Q 2 9 u Z m l n L 1 B h Y 2 t h Z 2 U u e G 1 s U E s B A i 0 A F A A C A A g A 6 H m z T g / K 6 a u k A A A A 6 Q A A A B M A A A A A A A A A A A A A A A A A 8 g A A A F t D b 2 5 0 Z W 5 0 X 1 R 5 c G V z X S 5 4 b W x Q S w E C L Q A U A A I A C A D o e b N O y B L q G A I F A A A l P w A A E w A A A A A A A A A A A A A A A A D j A Q A A R m 9 y b X V s Y X M v U 2 V j d G l v b j E u b V B L B Q Y A A A A A A w A D A M I A A A A y B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m M g A A A A A A A A Q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m c m F 6 e V 9 0 c m V u Z F 9 3 e n J v c 3 R v d 3 k i I C 8 + P E V u d H J 5 I F R 5 c G U 9 I k Z p b G x T d G F 0 d X M i I F Z h b H V l P S J z Q 2 9 t c G x l d G U i I C 8 + P E V u d H J 5 I F R 5 c G U 9 I k Z p b G x D b 3 V u d C I g V m F s d W U 9 I m w x M T U z I i A v P j x F b n R y e S B U e X B l P S J G a W x s R X J y b 3 J D b 3 V u d C I g V m F s d W U 9 I m w w I i A v P j x F b n R y e S B U e X B l P S J G a W x s Q 2 9 s d W 1 u V H l w Z X M i I F Z h b H V l P S J z Q m d N R E F 3 W T 0 i I C 8 + P E V u d H J 5 I F R 5 c G U 9 I k Z p b G x D b 2 x 1 b W 5 O Y W 1 l c y I g V m F s d W U 9 I n N b J n F 1 b 3 Q 7 S 2 V 5 d 2 9 y Z C Z x d W 9 0 O y w m c X V v d D t D b 2 1 w Z X R p d G l v b i A o a W 5 k Z X h l Z C B 2 Y W x 1 Z S k m c X V v d D s s J n F 1 b 3 Q 7 V 3 l s a W N 6 b 2 5 h I M W a c m V k b m l h I E l s b 8 W b x I c g V 3 l z e n V r a X d h x Y Q m c X V v d D s s J n F 1 b 3 Q 7 V 3 p y b 3 N 0 I C j F m 3 J l Z G 5 p Y S B y b 2 N 6 b m E g e m E g b 3 N 0 Y X R u a W U g N C B s Y X R h K S Z x d W 9 0 O y w m c X V v d D t B Z E d y b 3 V w J n F 1 b 3 Q 7 X S I g L z 4 8 R W 5 0 c n k g V H l w Z T 0 i R m l s b E V y c m 9 y Q 2 9 k Z S I g V m F s d W U 9 I n N V b m t u b 3 d u I i A v P j x F b n R y e S B U e X B l P S J G a W x s T G F z d F V w Z G F 0 Z W Q i I F Z h b H V l P S J k M j A x O S 0 w N S 0 x O V Q x M T o 0 M D o 1 M i 4 x N T M y N T I 2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Z n J h e n k t d H J l b m Q t d 3 p y b 3 N 0 b 3 d 5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c m F 6 e V 9 0 c m V u Z F 9 3 e n J v c 3 R v d 3 k v Q 2 h h b m d l Z C B U e X B l L n t L Z X l 3 b 3 J k L D B 9 J n F 1 b 3 Q 7 L C Z x d W 9 0 O 1 N l Y 3 R p b 2 4 x L 2 Z y Y X p 5 X 3 R y Z W 5 k X 3 d 6 c m 9 z d G 9 3 e S 9 D a G F u Z 2 V k I F R 5 c G U u e 0 N v b X B l d G l 0 a W 9 u I C h p b m R l e G V k I H Z h b H V l K S w 1 f S Z x d W 9 0 O y w m c X V v d D t T Z W N 0 a W 9 u M S 9 m c m F 6 e V 9 0 c m V u Z F 9 3 e n J v c 3 R v d 3 k v U m 9 1 b m R l Z C B E b 3 d u L n t X e W x p Y 3 p v b m E g x Z p y Z W R u a W E g S W x v x Z v E h y B X e X N 6 d W t p d 2 H F h C w y f S Z x d W 9 0 O y w m c X V v d D t T Z W N 0 a W 9 u M S 9 m c m F 6 e V 9 0 c m V u Z F 9 3 e n J v c 3 R v d 3 k v U m 9 1 b m R l Z C B E b 3 d u L n t X e n J v c 3 Q v U 3 B h Z G V r L D N 9 J n F 1 b 3 Q 7 L C Z x d W 9 0 O 1 N l Y 3 R p b 2 4 x L 2 Z y Y X p 5 X 3 R y Z W 5 k X 3 d 6 c m 9 z d G 9 3 e S 9 D a G F u Z 2 V k I F R 5 c G U u e 0 F k R 3 J v d X A s N j Z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Z y Y X p 5 X 3 R y Z W 5 k X 3 d 6 c m 9 z d G 9 3 e S 9 D a G F u Z 2 V k I F R 5 c G U u e 0 t l e X d v c m Q s M H 0 m c X V v d D s s J n F 1 b 3 Q 7 U 2 V j d G l v b j E v Z n J h e n l f d H J l b m R f d 3 p y b 3 N 0 b 3 d 5 L 0 N o Y W 5 n Z W Q g V H l w Z S 5 7 Q 2 9 t c G V 0 a X R p b 2 4 g K G l u Z G V 4 Z W Q g d m F s d W U p L D V 9 J n F 1 b 3 Q 7 L C Z x d W 9 0 O 1 N l Y 3 R p b 2 4 x L 2 Z y Y X p 5 X 3 R y Z W 5 k X 3 d 6 c m 9 z d G 9 3 e S 9 S b 3 V u Z G V k I E R v d 2 4 u e 1 d 5 b G l j e m 9 u Y S D F m n J l Z G 5 p Y S B J b G / F m 8 S H I F d 5 c 3 p 1 a 2 l 3 Y c W E L D J 9 J n F 1 b 3 Q 7 L C Z x d W 9 0 O 1 N l Y 3 R p b 2 4 x L 2 Z y Y X p 5 X 3 R y Z W 5 k X 3 d 6 c m 9 z d G 9 3 e S 9 S b 3 V u Z G V k I E R v d 2 4 u e 1 d 6 c m 9 z d C 9 T c G F k Z W s s M 3 0 m c X V v d D s s J n F 1 b 3 Q 7 U 2 V j d G l v b j E v Z n J h e n l f d H J l b m R f d 3 p y b 3 N 0 b 3 d 5 L 0 N o Y W 5 n Z W Q g V H l w Z S 5 7 Q W R H c m 9 1 c C w 2 N n 0 m c X V v d D t d L C Z x d W 9 0 O 1 J l b G F 0 a W 9 u c 2 h p c E l u Z m 8 m c X V v d D s 6 W 1 1 9 I i A v P j x F b n R y e S B U e X B l P S J C d W Z m Z X J O Z X h 0 U m V m c m V z a C I g V m F s d W U 9 I m w x I i A v P j x F b n R y e S B U e X B l P S J R d W V y e U l E I i B W Y W x 1 Z T 0 i c z h i O W F i M T M 0 L T A 0 Y T Q t N D E 1 Z i 1 i M W J j L T A w N D Y y Z D h l N W Z i O C I g L z 4 8 L 1 N 0 Y W J s Z U V u d H J p Z X M + P C 9 J d G V t P j x J d G V t P j x J d G V t T G 9 j Y X R p b 2 4 + P E l 0 Z W 1 U e X B l P k Z v c m 1 1 b G E 8 L 0 l 0 Z W 1 U e X B l P j x J d G V t U G F 0 a D 5 T Z W N 0 a W 9 u M S 9 m c m F 6 e V 9 0 c m V u Z F 9 3 e n J v c 3 R v d 3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y Y X p 5 X 3 R y Z W 5 k X 3 d 6 c m 9 z d G 9 3 e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1 J v d W 5 k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d 3 p y b 3 N 0 b 3 d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y Y X p 5 X 3 R y Z W 5 k X 3 N w Y W R r b 3 d 5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0 M S I g L z 4 8 R W 5 0 c n k g V H l w Z T 0 i R m l s b E V y c m 9 y Q 2 9 1 b n Q i I F Z h b H V l P S J s M C I g L z 4 8 R W 5 0 c n k g V H l w Z T 0 i R m l s b E N v b H V t b l R 5 c G V z I i B W Y W x 1 Z T 0 i c 0 J n T U R B d 1 k 9 I i A v P j x F b n R y e S B U e X B l P S J G a W x s Q 2 9 s d W 1 u T m F t Z X M i I F Z h b H V l P S J z W y Z x d W 9 0 O 0 t l e X d v c m Q m c X V v d D s s J n F 1 b 3 Q 7 Q 2 9 t c G V 0 a X R p b 2 4 g K G l u Z G V 4 Z W Q g d m F s d W U p J n F 1 b 3 Q 7 L C Z x d W 9 0 O 1 d 5 b G l j e m 9 u Y S D F m n J l Z G 5 p Y S B J b G / F m 8 S H I F d 5 c 3 p 1 a 2 l 3 Y c W E J n F 1 b 3 Q 7 L C Z x d W 9 0 O 1 N w Y W R l a y A o x Z t y Z W R u a W E g c m 9 j e m 5 h I H p h I G 9 z d G F 0 b m l l I D Q g b G F 0 Y S k m c X V v d D s s J n F 1 b 3 Q 7 Q W R H c m 9 1 c C Z x d W 9 0 O 1 0 i I C 8 + P E V u d H J 5 I F R 5 c G U 9 I k Z p b G x F c n J v c k N v Z G U i I F Z h b H V l P S J z V W 5 r b m 9 3 b i I g L z 4 8 R W 5 0 c n k g V H l w Z T 0 i R m l s b E x h c 3 R V c G R h d G V k I i B W Y W x 1 Z T 0 i Z D I w M T k t M D U t M T l U M T E 6 N D I 6 M T Q u O D I x N D M w N l o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y Y X p 5 X 3 R y Z W 5 k X 3 N w Y W R r b 3 d 5 L 0 N o Y W 5 n Z W Q g V H l w Z S 5 7 S 2 V 5 d 2 9 y Z C w w f S Z x d W 9 0 O y w m c X V v d D t T Z W N 0 a W 9 u M S 9 m c m F 6 e V 9 0 c m V u Z F 9 z c G F k a 2 9 3 e S 9 D a G F u Z 2 V k I F R 5 c G U u e 0 N v b X B l d G l 0 a W 9 u I C h p b m R l e G V k I H Z h b H V l K S w 1 f S Z x d W 9 0 O y w m c X V v d D t T Z W N 0 a W 9 u M S 9 m c m F 6 e V 9 0 c m V u Z F 9 z c G F k a 2 9 3 e S 9 S b 3 V u Z G V k I E R v d 2 4 u e 1 d 5 b G l j e m 9 u Y S D F m n J l Z G 5 p Y S B J b G / F m 8 S H I F d 5 c 3 p 1 a 2 l 3 Y c W E L D J 9 J n F 1 b 3 Q 7 L C Z x d W 9 0 O 1 N l Y 3 R p b 2 4 x L 2 Z y Y X p 5 X 3 R y Z W 5 k X 3 N w Y W R r b 3 d 5 L 1 J v d W 5 k Z W Q g R G 9 3 b i 5 7 V 3 p y b 3 N 0 L 1 N w Y W R l a y w z f S Z x d W 9 0 O y w m c X V v d D t T Z W N 0 a W 9 u M S 9 m c m F 6 e V 9 0 c m V u Z F 9 z c G F k a 2 9 3 e S 9 D a G F u Z 2 V k I F R 5 c G U u e 0 F k R 3 J v d X A s N j Z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Z y Y X p 5 X 3 R y Z W 5 k X 3 N w Y W R r b 3 d 5 L 0 N o Y W 5 n Z W Q g V H l w Z S 5 7 S 2 V 5 d 2 9 y Z C w w f S Z x d W 9 0 O y w m c X V v d D t T Z W N 0 a W 9 u M S 9 m c m F 6 e V 9 0 c m V u Z F 9 z c G F k a 2 9 3 e S 9 D a G F u Z 2 V k I F R 5 c G U u e 0 N v b X B l d G l 0 a W 9 u I C h p b m R l e G V k I H Z h b H V l K S w 1 f S Z x d W 9 0 O y w m c X V v d D t T Z W N 0 a W 9 u M S 9 m c m F 6 e V 9 0 c m V u Z F 9 z c G F k a 2 9 3 e S 9 S b 3 V u Z G V k I E R v d 2 4 u e 1 d 5 b G l j e m 9 u Y S D F m n J l Z G 5 p Y S B J b G / F m 8 S H I F d 5 c 3 p 1 a 2 l 3 Y c W E L D J 9 J n F 1 b 3 Q 7 L C Z x d W 9 0 O 1 N l Y 3 R p b 2 4 x L 2 Z y Y X p 5 X 3 R y Z W 5 k X 3 N w Y W R r b 3 d 5 L 1 J v d W 5 k Z W Q g R G 9 3 b i 5 7 V 3 p y b 3 N 0 L 1 N w Y W R l a y w z f S Z x d W 9 0 O y w m c X V v d D t T Z W N 0 a W 9 u M S 9 m c m F 6 e V 9 0 c m V u Z F 9 z c G F k a 2 9 3 e S 9 D a G F u Z 2 V k I F R 5 c G U u e 0 F k R 3 J v d X A s N j Z 9 J n F 1 b 3 Q 7 X S w m c X V v d D t S Z W x h d G l v b n N o a X B J b m Z v J n F 1 b 3 Q 7 O l t d f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Z n J h e n k t d H J l b m Q t c 3 B h Z G t v d 3 k i I C 8 + P E V u d H J 5 I F R 5 c G U 9 I k Z p b G x U Y X J n Z X Q i I F Z h b H V l P S J z Z n J h e n l f d H J l b m R f c 3 B h Z G t v d 3 k i I C 8 + P E V u d H J 5 I F R 5 c G U 9 I k J 1 Z m Z l c k 5 l e H R S Z W Z y Z X N o I i B W Y W x 1 Z T 0 i b D E i I C 8 + P E V u d H J 5 I F R 5 c G U 9 I l F 1 Z X J 5 S U Q i I F Z h b H V l P S J z M T Y w N T J l N z E t N G M 4 N i 0 0 O W Y z L W E 3 N W Q t N T h h Y z Z h M T c 1 O D A 0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c m F 6 e V 9 0 c m V u Z F 9 z c G F k a 2 9 3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c m F 6 e V 9 0 c m V u Z F 9 z c G F k a 2 9 3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y Y X p 5 X 3 R y Z W 5 k X 3 N w Y W R r b 3 d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c 3 B h Z G t v d 3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c 3 B h Z G t v d 3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y Y X p 5 X 3 R y Z W 5 k X 3 N w Y W R r b 3 d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J h e n l f d H J l b m R f c 3 B h Z G t v d 3 k v U m 9 1 b m R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c m F 6 e V 9 0 c m V u Z F 9 z c G F k a 2 9 3 e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c m F 6 e V 9 0 c m V u Z F 9 z c G F k a 2 9 3 e S 9 T b 3 J 0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y Y X p 5 X 3 R y Z W 5 k X 3 N w Y W R r b 3 d 5 L 1 N v c n R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2 V 5 d 2 9 y Z F 9 z d G F 0 c z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t l e X d v c m R f c 3 R h d H M v Q 2 h h b m d l Z C B U e X B l L n t L Z X l 3 b 3 J k L D B 9 J n F 1 b 3 Q 7 L C Z x d W 9 0 O 1 N l Y 3 R p b 2 4 x L 2 t l e X d v c m R f c 3 R h d H M v Q 2 h h b m d l Z C B U e X B l L n t B Z E d y b 3 V w L D Y 2 f S Z x d W 9 0 O y w m c X V v d D t T Z W N 0 a W 9 u M S 9 r Z X l 3 b 3 J k X 3 N 0 Y X R z L 0 N o Y W 5 n Z W Q g V H l w Z S 5 7 U 2 V h c m N o Z X M 6 I E p 1 b i A y M D E 4 L D U w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r Z X l 3 b 3 J k X 3 N 0 Y X R z L 0 N o Y W 5 n Z W Q g V H l w Z S 5 7 S 2 V 5 d 2 9 y Z C w w f S Z x d W 9 0 O y w m c X V v d D t T Z W N 0 a W 9 u M S 9 r Z X l 3 b 3 J k X 3 N 0 Y X R z L 0 N o Y W 5 n Z W Q g V H l w Z S 5 7 Q W R H c m 9 1 c C w 2 N n 0 m c X V v d D s s J n F 1 b 3 Q 7 U 2 V j d G l v b j E v a 2 V 5 d 2 9 y Z F 9 z d G F 0 c y 9 D a G F u Z 2 V k I F R 5 c G U u e 1 N l Y X J j a G V z O i B K d W 4 g M j A x O C w 1 M H 0 m c X V v d D t d L C Z x d W 9 0 O 1 J l b G F 0 a W 9 u c 2 h p c E l u Z m 8 m c X V v d D s 6 W 1 1 9 I i A v P j x F b n R y e S B U e X B l P S J G a W x s T G F z d F V w Z G F 0 Z W Q i I F Z h b H V l P S J k M j A x O S 0 w N S 0 x O V Q x M z o x N T o w M C 4 5 N j M 5 N j I 2 W i I g L z 4 8 R W 5 0 c n k g V H l w Z T 0 i R m l s b E V y c m 9 y Q 2 9 k Z S I g V m F s d W U 9 I n N V b m t u b 3 d u I i A v P j x F b n R y e S B U e X B l P S J G a W x s Q 2 9 s d W 1 u T m F t Z X M i I F Z h b H V l P S J z W y Z x d W 9 0 O 0 t l e X d v c m Q m c X V v d D s s J n F 1 b 3 Q 7 Q W R H c m 9 1 c C Z x d W 9 0 O y w m c X V v d D t T Z W F y Y 2 h l c z o g S n V u I D I w M T g m c X V v d D t d I i A v P j x F b n R y e S B U e X B l P S J G a W x s Q 2 9 s d W 1 u V H l w Z X M i I F Z h b H V l P S J z Q m d Z R C I g L z 4 8 R W 5 0 c n k g V H l w Z T 0 i R m l s b E V y c m 9 y Q 2 9 1 b n Q i I F Z h b H V l P S J s M C I g L z 4 8 R W 5 0 c n k g V H l w Z T 0 i R m l s b E N v d W 5 0 I i B W Y W x 1 Z T 0 i b D E 1 N D Q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B T S y 1 3 e X N 6 d W t p d 2 F u a W E t c H J v Z 2 5 v e m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U Y X J n Z X Q i I F Z h b H V l P S J z a 2 V 5 d 2 9 y Z F 9 z d G F 0 c 1 8 y I i A v P j x F b n R y e S B U e X B l P S J C d W Z m Z X J O Z X h 0 U m V m c m V z a C I g V m F s d W U 9 I m w x I i A v P j x F b n R y e S B U e X B l P S J R d W V y e U l E I i B W Y W x 1 Z T 0 i c z R h Y z I w N T R m L T M 5 N W I t N G I 5 Z S 1 i O T Y z L T Y w Z W N l O D Q 3 M j Q 3 Y y I g L z 4 8 L 1 N 0 Y W J s Z U V u d H J p Z X M + P C 9 J d G V t P j x J d G V t P j x J d G V t T G 9 j Y X R p b 2 4 + P E l 0 Z W 1 U e X B l P k Z v c m 1 1 b G E 8 L 0 l 0 Z W 1 U e X B l P j x J d G V t U G F 0 a D 5 T Z W N 0 a W 9 u M S 9 r Z X l 3 b 3 J k X 3 N 0 Y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l e X d v c m R f c 3 R h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Z X l 3 b 3 J k X 3 N 0 Y X R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p a 2 F s b m V f Z 3 J 1 c H k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3 V u a W t h b G 5 l X 2 d y d X B 5 I i A v P j x F b n R y e S B U e X B l P S J G a W x s U 3 R h d H V z I i B W Y W x 1 Z T 0 i c 0 N v b X B s Z X R l I i A v P j x F b n R y e S B U e X B l P S J G a W x s Q 2 9 1 b n Q i I F Z h b H V l P S J s M T Q w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N v b H V t b k 5 h b W V z I i B W Y W x 1 Z T 0 i c 1 s m c X V v d D t B Z E d y b 3 V w V W 5 p c X V l J n F 1 b 3 Q 7 X S I g L z 4 8 R W 5 0 c n k g V H l w Z T 0 i R m l s b E V y c m 9 y Q 2 9 k Z S I g V m F s d W U 9 I n N V b m t u b 3 d u I i A v P j x F b n R y e S B U e X B l P S J G a W x s T G F z d F V w Z G F 0 Z W Q i I F Z h b H V l P S J k M j A x O S 0 w N S 0 x O V Q x M z o w O T o z N S 4 3 N D E 1 M j M 5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4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s m c X V v d D t B Z E d y b 3 V w V W 5 p c X V l J n F 1 b 3 Q 7 X S w m c X V v d D t x d W V y e V J l b G F 0 a W 9 u c 2 h p c H M m c X V v d D s 6 W 1 0 s J n F 1 b 3 Q 7 Y 2 9 s d W 1 u S W R l b n R p d G l l c y Z x d W 9 0 O z p b J n F 1 b 3 Q 7 U 2 V j d G l v b j E v d W 5 p a 2 F s b m V f Z 3 J 1 c H k v Q 2 h h b m d l Z C B U e X B l L n t B Z E d y b 3 V w L D Y 2 f S Z x d W 9 0 O 1 0 s J n F 1 b 3 Q 7 Q 2 9 s d W 1 u Q 2 9 1 b n Q m c X V v d D s 6 M S w m c X V v d D t L Z X l D b 2 x 1 b W 5 O Y W 1 l c y Z x d W 9 0 O z p b J n F 1 b 3 Q 7 Q W R H c m 9 1 c F V u a X F 1 Z S Z x d W 9 0 O 1 0 s J n F 1 b 3 Q 7 Q 2 9 s d W 1 u S W R l b n R p d G l l c y Z x d W 9 0 O z p b J n F 1 b 3 Q 7 U 2 V j d G l v b j E v d W 5 p a 2 F s b m V f Z 3 J 1 c H k v Q 2 h h b m d l Z C B U e X B l L n t B Z E d y b 3 V w L D Y 2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W 5 p a 2 F s b m V f Z 3 J 1 c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p a 2 F s b m V f Z 3 J 1 c H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l r Y W x u Z V 9 n c n V w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p a 2 F s b m V f Z 3 J 1 c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l r Y W x u Z V 9 n c n V w e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l e X d v c m R f c 3 R h d H M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l e X d v c m R f c 3 R h d H M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v R V E u D Z b a T Y I o Q 4 k R 5 7 H U A A A A A A I A A A A A A B B m A A A A A Q A A I A A A A I 0 r y w Q R e W m G H 8 v 0 M J x 2 h F m + h A E p U 6 R t r r P v U U o H K 5 t Z A A A A A A 6 A A A A A A g A A I A A A A D 6 Y x h a R 3 3 U f j y 2 I / + H / M g e i M i + v S b B c t G P L J R Z S G B z T U A A A A M B X n v / g V B Z Z F w l 8 E j T l B r y Z L 1 E k U p w e 7 G R L q p v O B G E T d w Z B E J X l g 5 A 6 s b g L r k i E 3 g M E d e s 7 q h k w w E V z c i M e 8 a H K X 8 V 4 n Q z + g v B u v y G J + m a B Q A A A A J 8 X 4 Z 3 e i D C O U 9 P 8 n 6 z g r 3 b 8 m T B 7 9 t n q h o t n J 0 d Y 3 u Y T u 3 F O d q d D 2 O M Q Z d z o o 9 2 m p 0 k l 9 H F + r 8 i l l O Y T x a G 6 d V c = < / D a t a M a s h u p > 
</file>

<file path=customXml/itemProps1.xml><?xml version="1.0" encoding="utf-8"?>
<ds:datastoreItem xmlns:ds="http://schemas.openxmlformats.org/officeDocument/2006/customXml" ds:itemID="{A48E8E1B-E927-4349-B77B-991E504C33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keyword-stats</vt:lpstr>
      <vt:lpstr>keyword-forecasts</vt:lpstr>
      <vt:lpstr>PSK-kubły</vt:lpstr>
      <vt:lpstr>ᴁ Analytics Edge Queries</vt:lpstr>
      <vt:lpstr>PSK-wyszukiwania-prognoza</vt:lpstr>
      <vt:lpstr>PSK-grupy-prognoza</vt:lpstr>
      <vt:lpstr>frazy-trend-wzrostowy</vt:lpstr>
      <vt:lpstr>frazy-trend-spadkowy</vt:lpstr>
    </vt:vector>
  </TitlesOfParts>
  <Company>INTERIA.PL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Urbanek, Rafal</dc:creator>
  <cp:lastModifiedBy>Urbanek, Rafal</cp:lastModifiedBy>
  <dcterms:created xsi:type="dcterms:W3CDTF">2019-05-10T13:13:43Z</dcterms:created>
  <dcterms:modified xsi:type="dcterms:W3CDTF">2019-05-20T06:53:31Z</dcterms:modified>
</cp:coreProperties>
</file>